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5370" documentId="13_ncr:1_{93AF438F-2898-4435-9374-FC07D347DF3C}" xr6:coauthVersionLast="47" xr6:coauthVersionMax="47" xr10:uidLastSave="{FD1B8594-A4D9-48B4-BB7B-0B280F927A63}"/>
  <bookViews>
    <workbookView xWindow="6645" yWindow="30" windowWidth="21600" windowHeight="11295" tabRatio="614" firstSheet="4" activeTab="10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Лист1" sheetId="53" r:id="rId6"/>
    <sheet name="Лист2" sheetId="55" r:id="rId7"/>
    <sheet name="Лист3" sheetId="56" r:id="rId8"/>
    <sheet name="СводнаяДоходы" sheetId="48" r:id="rId9"/>
    <sheet name="Journal" sheetId="6" r:id="rId10"/>
    <sheet name="HeadJournal" sheetId="14" r:id="rId11"/>
    <sheet name="543967425" sheetId="61" r:id="rId12"/>
    <sheet name="Forever" sheetId="41" state="hidden" r:id="rId13"/>
  </sheets>
  <externalReferences>
    <externalReference r:id="rId14"/>
  </externalReferences>
  <definedNames>
    <definedName name="_xlnm._FilterDatabase" localSheetId="10" hidden="1">HeadJournal!$A$2:$R$889</definedName>
    <definedName name="_xlnm._FilterDatabase" localSheetId="9" hidden="1">Journal!$A$2:$AI$5655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39" i="14" l="1"/>
  <c r="H739" i="14"/>
  <c r="H738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2" i="6"/>
  <c r="C52" i="48" s="1"/>
  <c r="M3889" i="6"/>
  <c r="M3890" i="6"/>
  <c r="M3891" i="6"/>
  <c r="M3892" i="6"/>
  <c r="M3893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J547" i="14"/>
  <c r="N3889" i="6" s="1"/>
  <c r="L547" i="14"/>
  <c r="J622" i="14"/>
  <c r="N4451" i="6" s="1"/>
  <c r="L622" i="14"/>
  <c r="J635" i="14"/>
  <c r="N4568" i="6" s="1"/>
  <c r="L635" i="14"/>
  <c r="H635" i="14"/>
  <c r="O4568" i="6"/>
  <c r="J644" i="14"/>
  <c r="N4639" i="6" s="1"/>
  <c r="L644" i="14"/>
  <c r="H644" i="14"/>
  <c r="O4639" i="6"/>
  <c r="J3" i="14"/>
  <c r="N3" i="6" s="1"/>
  <c r="L3" i="14"/>
  <c r="O3" i="6"/>
  <c r="O4" i="6"/>
  <c r="O5" i="6"/>
  <c r="O6" i="6"/>
  <c r="N7" i="6"/>
  <c r="O7" i="6"/>
  <c r="O8" i="6"/>
  <c r="O9" i="6"/>
  <c r="O10" i="6"/>
  <c r="J4" i="14"/>
  <c r="N14" i="6" s="1"/>
  <c r="L4" i="14"/>
  <c r="O11" i="6"/>
  <c r="O12" i="6"/>
  <c r="O13" i="6"/>
  <c r="O14" i="6"/>
  <c r="O15" i="6"/>
  <c r="O16" i="6"/>
  <c r="O17" i="6"/>
  <c r="O18" i="6"/>
  <c r="J5" i="14"/>
  <c r="N19" i="6" s="1"/>
  <c r="L5" i="14"/>
  <c r="O19" i="6"/>
  <c r="O20" i="6"/>
  <c r="O21" i="6"/>
  <c r="O22" i="6"/>
  <c r="O23" i="6"/>
  <c r="O24" i="6"/>
  <c r="O25" i="6"/>
  <c r="O26" i="6"/>
  <c r="O27" i="6"/>
  <c r="O28" i="6"/>
  <c r="J6" i="14"/>
  <c r="N29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1" i="6" s="1"/>
  <c r="O61" i="6"/>
  <c r="O62" i="6"/>
  <c r="O63" i="6"/>
  <c r="O64" i="6"/>
  <c r="O65" i="6"/>
  <c r="O66" i="6"/>
  <c r="O67" i="6"/>
  <c r="O68" i="6"/>
  <c r="O69" i="6"/>
  <c r="J10" i="14"/>
  <c r="N70" i="6" s="1"/>
  <c r="O70" i="6"/>
  <c r="O71" i="6"/>
  <c r="O72" i="6"/>
  <c r="O73" i="6"/>
  <c r="O74" i="6"/>
  <c r="O75" i="6"/>
  <c r="O76" i="6"/>
  <c r="J11" i="14"/>
  <c r="N77" i="6" s="1"/>
  <c r="O77" i="6"/>
  <c r="O78" i="6"/>
  <c r="O79" i="6"/>
  <c r="O80" i="6"/>
  <c r="O81" i="6"/>
  <c r="O82" i="6"/>
  <c r="O83" i="6"/>
  <c r="J12" i="14"/>
  <c r="N93" i="6" s="1"/>
  <c r="O84" i="6"/>
  <c r="O85" i="6"/>
  <c r="O86" i="6"/>
  <c r="O87" i="6"/>
  <c r="O88" i="6"/>
  <c r="O89" i="6"/>
  <c r="O90" i="6"/>
  <c r="O91" i="6"/>
  <c r="O92" i="6"/>
  <c r="O93" i="6"/>
  <c r="J13" i="14"/>
  <c r="O94" i="6"/>
  <c r="O95" i="6"/>
  <c r="O96" i="6"/>
  <c r="O97" i="6"/>
  <c r="O98" i="6"/>
  <c r="O99" i="6"/>
  <c r="O100" i="6"/>
  <c r="O101" i="6"/>
  <c r="O102" i="6"/>
  <c r="O103" i="6"/>
  <c r="O104" i="6"/>
  <c r="N105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19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N145" i="6" s="1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N164" i="6" s="1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 s="1"/>
  <c r="O172" i="6"/>
  <c r="O173" i="6"/>
  <c r="J20" i="14"/>
  <c r="N174" i="6" s="1"/>
  <c r="O174" i="6"/>
  <c r="O175" i="6"/>
  <c r="O176" i="6"/>
  <c r="O177" i="6"/>
  <c r="O178" i="6"/>
  <c r="N179" i="6"/>
  <c r="O179" i="6"/>
  <c r="O180" i="6"/>
  <c r="O181" i="6"/>
  <c r="O182" i="6"/>
  <c r="O183" i="6"/>
  <c r="K21" i="14"/>
  <c r="J21" i="14"/>
  <c r="N184" i="6" s="1"/>
  <c r="O184" i="6"/>
  <c r="O185" i="6"/>
  <c r="O186" i="6"/>
  <c r="O187" i="6"/>
  <c r="O188" i="6"/>
  <c r="N189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N202" i="6" s="1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N234" i="6" s="1"/>
  <c r="L23" i="14"/>
  <c r="O234" i="6"/>
  <c r="K24" i="14"/>
  <c r="J24" i="14"/>
  <c r="N236" i="6" s="1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N257" i="6" s="1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N290" i="6" s="1"/>
  <c r="L26" i="14"/>
  <c r="O290" i="6"/>
  <c r="J27" i="14"/>
  <c r="N292" i="6" s="1"/>
  <c r="L27" i="14"/>
  <c r="O291" i="6"/>
  <c r="O292" i="6"/>
  <c r="O293" i="6"/>
  <c r="O294" i="6"/>
  <c r="O295" i="6"/>
  <c r="O296" i="6"/>
  <c r="O297" i="6"/>
  <c r="O298" i="6"/>
  <c r="J29" i="14"/>
  <c r="N301" i="6" s="1"/>
  <c r="L29" i="14"/>
  <c r="O299" i="6"/>
  <c r="O300" i="6"/>
  <c r="O301" i="6"/>
  <c r="O302" i="6"/>
  <c r="O303" i="6"/>
  <c r="O304" i="6"/>
  <c r="O305" i="6"/>
  <c r="O306" i="6"/>
  <c r="O307" i="6"/>
  <c r="J28" i="14"/>
  <c r="N311" i="6" s="1"/>
  <c r="L28" i="14"/>
  <c r="O308" i="6"/>
  <c r="O309" i="6"/>
  <c r="O310" i="6"/>
  <c r="O311" i="6"/>
  <c r="O312" i="6"/>
  <c r="J30" i="14"/>
  <c r="N314" i="6" s="1"/>
  <c r="L30" i="14"/>
  <c r="O313" i="6"/>
  <c r="O314" i="6"/>
  <c r="O315" i="6"/>
  <c r="O316" i="6"/>
  <c r="N317" i="6"/>
  <c r="O317" i="6"/>
  <c r="O318" i="6"/>
  <c r="O319" i="6"/>
  <c r="O320" i="6"/>
  <c r="J31" i="14"/>
  <c r="N333" i="6" s="1"/>
  <c r="L31" i="14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J32" i="14"/>
  <c r="N337" i="6" s="1"/>
  <c r="O337" i="6"/>
  <c r="O338" i="6"/>
  <c r="O339" i="6"/>
  <c r="O340" i="6"/>
  <c r="O341" i="6"/>
  <c r="O342" i="6"/>
  <c r="O343" i="6"/>
  <c r="J33" i="14"/>
  <c r="N346" i="6" s="1"/>
  <c r="L33" i="14"/>
  <c r="O344" i="6"/>
  <c r="O345" i="6"/>
  <c r="O346" i="6"/>
  <c r="O347" i="6"/>
  <c r="O348" i="6"/>
  <c r="O349" i="6"/>
  <c r="O350" i="6"/>
  <c r="O351" i="6"/>
  <c r="J34" i="14"/>
  <c r="N354" i="6" s="1"/>
  <c r="L34" i="14"/>
  <c r="O352" i="6"/>
  <c r="O353" i="6"/>
  <c r="O354" i="6"/>
  <c r="O355" i="6"/>
  <c r="N356" i="6"/>
  <c r="O356" i="6"/>
  <c r="O357" i="6"/>
  <c r="O358" i="6"/>
  <c r="O359" i="6"/>
  <c r="K35" i="14"/>
  <c r="J35" i="14"/>
  <c r="N361" i="6" s="1"/>
  <c r="O360" i="6"/>
  <c r="O361" i="6"/>
  <c r="O362" i="6"/>
  <c r="O363" i="6"/>
  <c r="O364" i="6"/>
  <c r="O365" i="6"/>
  <c r="O366" i="6"/>
  <c r="O367" i="6"/>
  <c r="O368" i="6"/>
  <c r="K36" i="14"/>
  <c r="J36" i="14"/>
  <c r="N372" i="6" s="1"/>
  <c r="L36" i="14"/>
  <c r="O369" i="6"/>
  <c r="J37" i="14"/>
  <c r="N370" i="6" s="1"/>
  <c r="L37" i="14"/>
  <c r="O370" i="6"/>
  <c r="N371" i="6"/>
  <c r="O371" i="6"/>
  <c r="O372" i="6"/>
  <c r="J38" i="14"/>
  <c r="N374" i="6" s="1"/>
  <c r="L38" i="14"/>
  <c r="O373" i="6"/>
  <c r="O374" i="6"/>
  <c r="O375" i="6"/>
  <c r="O376" i="6"/>
  <c r="O377" i="6"/>
  <c r="O378" i="6"/>
  <c r="J39" i="14"/>
  <c r="N381" i="6" s="1"/>
  <c r="L39" i="14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K40" i="14"/>
  <c r="J40" i="14"/>
  <c r="N394" i="6" s="1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2" i="6" s="1"/>
  <c r="L41" i="14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J42" i="14"/>
  <c r="N437" i="6" s="1"/>
  <c r="L42" i="14"/>
  <c r="O437" i="6"/>
  <c r="O438" i="6"/>
  <c r="O439" i="6"/>
  <c r="O440" i="6"/>
  <c r="N441" i="6"/>
  <c r="O441" i="6"/>
  <c r="O442" i="6"/>
  <c r="O443" i="6"/>
  <c r="O444" i="6"/>
  <c r="O445" i="6"/>
  <c r="O446" i="6"/>
  <c r="O447" i="6"/>
  <c r="J43" i="14"/>
  <c r="N448" i="6" s="1"/>
  <c r="O448" i="6"/>
  <c r="J44" i="14"/>
  <c r="N456" i="6" s="1"/>
  <c r="L44" i="14"/>
  <c r="O449" i="6"/>
  <c r="O450" i="6"/>
  <c r="O451" i="6"/>
  <c r="O452" i="6"/>
  <c r="O453" i="6"/>
  <c r="O454" i="6"/>
  <c r="O455" i="6"/>
  <c r="O456" i="6"/>
  <c r="O457" i="6"/>
  <c r="O458" i="6"/>
  <c r="N459" i="6"/>
  <c r="O459" i="6"/>
  <c r="O460" i="6"/>
  <c r="J45" i="14"/>
  <c r="N461" i="6" s="1"/>
  <c r="L45" i="14"/>
  <c r="O461" i="6"/>
  <c r="O462" i="6"/>
  <c r="J46" i="14"/>
  <c r="N463" i="6" s="1"/>
  <c r="L46" i="14"/>
  <c r="O463" i="6"/>
  <c r="O464" i="6"/>
  <c r="J47" i="14"/>
  <c r="N465" i="6" s="1"/>
  <c r="L47" i="14"/>
  <c r="O465" i="6"/>
  <c r="O466" i="6"/>
  <c r="K48" i="14"/>
  <c r="J48" i="14"/>
  <c r="N467" i="6" s="1"/>
  <c r="L48" i="14"/>
  <c r="O467" i="6"/>
  <c r="O468" i="6"/>
  <c r="O469" i="6"/>
  <c r="O470" i="6"/>
  <c r="J49" i="14"/>
  <c r="N472" i="6" s="1"/>
  <c r="L49" i="14"/>
  <c r="O471" i="6"/>
  <c r="O472" i="6"/>
  <c r="J50" i="14"/>
  <c r="N473" i="6" s="1"/>
  <c r="L50" i="14"/>
  <c r="O473" i="6"/>
  <c r="O474" i="6"/>
  <c r="J51" i="14"/>
  <c r="N475" i="6" s="1"/>
  <c r="L51" i="14"/>
  <c r="O475" i="6"/>
  <c r="O476" i="6"/>
  <c r="J52" i="14"/>
  <c r="N480" i="6" s="1"/>
  <c r="L52" i="14"/>
  <c r="O477" i="6"/>
  <c r="O478" i="6"/>
  <c r="O479" i="6"/>
  <c r="O480" i="6"/>
  <c r="O481" i="6"/>
  <c r="O482" i="6"/>
  <c r="O483" i="6"/>
  <c r="J53" i="14"/>
  <c r="N484" i="6" s="1"/>
  <c r="L53" i="14"/>
  <c r="O484" i="6"/>
  <c r="O485" i="6"/>
  <c r="O486" i="6"/>
  <c r="O487" i="6"/>
  <c r="N488" i="6"/>
  <c r="O488" i="6"/>
  <c r="O489" i="6"/>
  <c r="O490" i="6"/>
  <c r="O491" i="6"/>
  <c r="J54" i="14"/>
  <c r="N495" i="6" s="1"/>
  <c r="L54" i="14"/>
  <c r="O492" i="6"/>
  <c r="O493" i="6"/>
  <c r="O494" i="6"/>
  <c r="O495" i="6"/>
  <c r="O496" i="6"/>
  <c r="O497" i="6"/>
  <c r="O498" i="6"/>
  <c r="O499" i="6"/>
  <c r="K55" i="14"/>
  <c r="J55" i="14"/>
  <c r="N500" i="6" s="1"/>
  <c r="L55" i="14"/>
  <c r="O500" i="6"/>
  <c r="O501" i="6"/>
  <c r="J56" i="14"/>
  <c r="N503" i="6" s="1"/>
  <c r="L56" i="14"/>
  <c r="O502" i="6"/>
  <c r="O503" i="6"/>
  <c r="J57" i="14"/>
  <c r="N504" i="6" s="1"/>
  <c r="L57" i="14"/>
  <c r="O504" i="6"/>
  <c r="K58" i="14"/>
  <c r="J58" i="14"/>
  <c r="N506" i="6" s="1"/>
  <c r="O505" i="6"/>
  <c r="O506" i="6"/>
  <c r="K59" i="14"/>
  <c r="J59" i="14"/>
  <c r="N507" i="6" s="1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O513" i="6"/>
  <c r="J63" i="14"/>
  <c r="N514" i="6" s="1"/>
  <c r="L63" i="14"/>
  <c r="O514" i="6"/>
  <c r="O515" i="6"/>
  <c r="J64" i="14"/>
  <c r="N516" i="6" s="1"/>
  <c r="L64" i="14"/>
  <c r="O516" i="6"/>
  <c r="K65" i="14"/>
  <c r="J65" i="14"/>
  <c r="L65" i="14"/>
  <c r="O517" i="6"/>
  <c r="O518" i="6"/>
  <c r="O519" i="6"/>
  <c r="J66" i="14"/>
  <c r="N522" i="6" s="1"/>
  <c r="O520" i="6"/>
  <c r="O521" i="6"/>
  <c r="O522" i="6"/>
  <c r="J67" i="14"/>
  <c r="N523" i="6" s="1"/>
  <c r="L67" i="14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J68" i="14"/>
  <c r="N541" i="6" s="1"/>
  <c r="L68" i="14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J69" i="14"/>
  <c r="L69" i="14"/>
  <c r="O556" i="6"/>
  <c r="O557" i="6"/>
  <c r="O558" i="6"/>
  <c r="O559" i="6"/>
  <c r="N560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J70" i="14"/>
  <c r="N577" i="6" s="1"/>
  <c r="L70" i="14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J71" i="14"/>
  <c r="N605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 s="1"/>
  <c r="L72" i="14"/>
  <c r="O627" i="6"/>
  <c r="O628" i="6"/>
  <c r="O629" i="6"/>
  <c r="O630" i="6"/>
  <c r="O631" i="6"/>
  <c r="O632" i="6"/>
  <c r="O633" i="6"/>
  <c r="O634" i="6"/>
  <c r="O635" i="6"/>
  <c r="O636" i="6"/>
  <c r="O637" i="6"/>
  <c r="O638" i="6"/>
  <c r="J73" i="14"/>
  <c r="N639" i="6" s="1"/>
  <c r="O639" i="6"/>
  <c r="J74" i="14"/>
  <c r="N641" i="6" s="1"/>
  <c r="O640" i="6"/>
  <c r="O641" i="6"/>
  <c r="O642" i="6"/>
  <c r="J75" i="14"/>
  <c r="N643" i="6" s="1"/>
  <c r="L75" i="14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J76" i="14"/>
  <c r="N660" i="6" s="1"/>
  <c r="L76" i="14"/>
  <c r="O660" i="6"/>
  <c r="O661" i="6"/>
  <c r="O662" i="6"/>
  <c r="O663" i="6"/>
  <c r="O664" i="6"/>
  <c r="O665" i="6"/>
  <c r="O666" i="6"/>
  <c r="N667" i="6"/>
  <c r="O667" i="6"/>
  <c r="O668" i="6"/>
  <c r="O669" i="6"/>
  <c r="O670" i="6"/>
  <c r="O671" i="6"/>
  <c r="J77" i="14"/>
  <c r="N672" i="6" s="1"/>
  <c r="L77" i="14"/>
  <c r="O672" i="6"/>
  <c r="J78" i="14"/>
  <c r="N673" i="6" s="1"/>
  <c r="L78" i="14"/>
  <c r="O673" i="6"/>
  <c r="N674" i="6"/>
  <c r="O674" i="6"/>
  <c r="O675" i="6"/>
  <c r="O676" i="6"/>
  <c r="O677" i="6"/>
  <c r="J79" i="14"/>
  <c r="N678" i="6" s="1"/>
  <c r="L79" i="14"/>
  <c r="O678" i="6"/>
  <c r="J80" i="14"/>
  <c r="N679" i="6" s="1"/>
  <c r="L80" i="14"/>
  <c r="O679" i="6"/>
  <c r="O680" i="6"/>
  <c r="K81" i="14"/>
  <c r="J81" i="14"/>
  <c r="N682" i="6" s="1"/>
  <c r="L81" i="14"/>
  <c r="O681" i="6"/>
  <c r="O682" i="6"/>
  <c r="K82" i="14"/>
  <c r="J82" i="14"/>
  <c r="N683" i="6" s="1"/>
  <c r="L82" i="14"/>
  <c r="O683" i="6"/>
  <c r="J83" i="14"/>
  <c r="N684" i="6" s="1"/>
  <c r="L83" i="14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J84" i="14"/>
  <c r="N70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N762" i="6"/>
  <c r="O762" i="6"/>
  <c r="O763" i="6"/>
  <c r="O764" i="6"/>
  <c r="O765" i="6"/>
  <c r="O766" i="6"/>
  <c r="N767" i="6"/>
  <c r="O767" i="6"/>
  <c r="O768" i="6"/>
  <c r="O769" i="6"/>
  <c r="K85" i="14"/>
  <c r="J85" i="14"/>
  <c r="N773" i="6" s="1"/>
  <c r="L85" i="14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J86" i="14"/>
  <c r="N786" i="6" s="1"/>
  <c r="L86" i="14"/>
  <c r="O786" i="6"/>
  <c r="J87" i="14"/>
  <c r="N787" i="6" s="1"/>
  <c r="L87" i="14"/>
  <c r="O787" i="6"/>
  <c r="J88" i="14"/>
  <c r="N789" i="6" s="1"/>
  <c r="L88" i="14"/>
  <c r="O788" i="6"/>
  <c r="O789" i="6"/>
  <c r="J89" i="14"/>
  <c r="N790" i="6" s="1"/>
  <c r="L89" i="14"/>
  <c r="O790" i="6"/>
  <c r="J90" i="14"/>
  <c r="N791" i="6" s="1"/>
  <c r="L90" i="14"/>
  <c r="O791" i="6"/>
  <c r="O792" i="6"/>
  <c r="J91" i="14"/>
  <c r="N793" i="6" s="1"/>
  <c r="L91" i="14"/>
  <c r="O793" i="6"/>
  <c r="O794" i="6"/>
  <c r="J92" i="14"/>
  <c r="N798" i="6" s="1"/>
  <c r="L92" i="14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J93" i="14"/>
  <c r="N812" i="6" s="1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6" i="6" s="1"/>
  <c r="L95" i="14"/>
  <c r="O834" i="6"/>
  <c r="O835" i="6"/>
  <c r="O836" i="6"/>
  <c r="O837" i="6"/>
  <c r="O838" i="6"/>
  <c r="O839" i="6"/>
  <c r="J96" i="14"/>
  <c r="N841" i="6" s="1"/>
  <c r="L96" i="14"/>
  <c r="O840" i="6"/>
  <c r="O841" i="6"/>
  <c r="J97" i="14"/>
  <c r="N844" i="6" s="1"/>
  <c r="L97" i="14"/>
  <c r="O842" i="6"/>
  <c r="O843" i="6"/>
  <c r="O844" i="6"/>
  <c r="O845" i="6"/>
  <c r="J98" i="14"/>
  <c r="N846" i="6" s="1"/>
  <c r="L98" i="14"/>
  <c r="O846" i="6"/>
  <c r="O847" i="6"/>
  <c r="J99" i="14"/>
  <c r="N849" i="6" s="1"/>
  <c r="O848" i="6"/>
  <c r="O849" i="6"/>
  <c r="O850" i="6"/>
  <c r="O851" i="6"/>
  <c r="O852" i="6"/>
  <c r="J100" i="14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 s="1"/>
  <c r="L101" i="14"/>
  <c r="O870" i="6"/>
  <c r="O871" i="6"/>
  <c r="O872" i="6"/>
  <c r="O873" i="6"/>
  <c r="N874" i="6"/>
  <c r="O874" i="6"/>
  <c r="O875" i="6"/>
  <c r="O876" i="6"/>
  <c r="O877" i="6"/>
  <c r="O878" i="6"/>
  <c r="N879" i="6"/>
  <c r="O879" i="6"/>
  <c r="O880" i="6"/>
  <c r="O881" i="6"/>
  <c r="J102" i="14"/>
  <c r="N884" i="6" s="1"/>
  <c r="L102" i="14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J103" i="14"/>
  <c r="N904" i="6" s="1"/>
  <c r="L103" i="14"/>
  <c r="O904" i="6"/>
  <c r="K104" i="14"/>
  <c r="J104" i="14"/>
  <c r="N943" i="6" s="1"/>
  <c r="L104" i="14"/>
  <c r="O905" i="6"/>
  <c r="K105" i="14"/>
  <c r="J105" i="14"/>
  <c r="N907" i="6" s="1"/>
  <c r="L105" i="14"/>
  <c r="O906" i="6"/>
  <c r="O907" i="6"/>
  <c r="J106" i="14"/>
  <c r="L106" i="14"/>
  <c r="O908" i="6"/>
  <c r="O909" i="6"/>
  <c r="J107" i="14"/>
  <c r="N910" i="6" s="1"/>
  <c r="L107" i="14"/>
  <c r="O910" i="6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19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L112" i="14"/>
  <c r="O932" i="6"/>
  <c r="O933" i="6"/>
  <c r="J113" i="14"/>
  <c r="N934" i="6" s="1"/>
  <c r="L113" i="14"/>
  <c r="O934" i="6"/>
  <c r="O935" i="6"/>
  <c r="J114" i="14"/>
  <c r="L114" i="14"/>
  <c r="O936" i="6"/>
  <c r="O937" i="6"/>
  <c r="O938" i="6"/>
  <c r="J115" i="14"/>
  <c r="L115" i="14"/>
  <c r="O939" i="6"/>
  <c r="O940" i="6"/>
  <c r="J116" i="14"/>
  <c r="L116" i="14"/>
  <c r="O941" i="6"/>
  <c r="O942" i="6"/>
  <c r="O943" i="6"/>
  <c r="O944" i="6"/>
  <c r="J118" i="14"/>
  <c r="N947" i="6" s="1"/>
  <c r="L118" i="14"/>
  <c r="O945" i="6"/>
  <c r="O946" i="6"/>
  <c r="O947" i="6"/>
  <c r="O948" i="6"/>
  <c r="O949" i="6"/>
  <c r="O950" i="6"/>
  <c r="O951" i="6"/>
  <c r="O952" i="6"/>
  <c r="O953" i="6"/>
  <c r="O954" i="6"/>
  <c r="J119" i="14"/>
  <c r="N961" i="6" s="1"/>
  <c r="O955" i="6"/>
  <c r="O956" i="6"/>
  <c r="O957" i="6"/>
  <c r="O958" i="6"/>
  <c r="O959" i="6"/>
  <c r="O960" i="6"/>
  <c r="O961" i="6"/>
  <c r="O962" i="6"/>
  <c r="O963" i="6"/>
  <c r="O964" i="6"/>
  <c r="J120" i="14"/>
  <c r="H120" i="14" s="1"/>
  <c r="L120" i="14"/>
  <c r="J121" i="14"/>
  <c r="N979" i="6" s="1"/>
  <c r="L121" i="14"/>
  <c r="O979" i="6"/>
  <c r="K122" i="14"/>
  <c r="J122" i="14"/>
  <c r="N982" i="6" s="1"/>
  <c r="L122" i="14"/>
  <c r="O980" i="6"/>
  <c r="O981" i="6"/>
  <c r="O982" i="6"/>
  <c r="K123" i="14"/>
  <c r="J123" i="14"/>
  <c r="L123" i="14"/>
  <c r="O983" i="6"/>
  <c r="O984" i="6"/>
  <c r="J125" i="14"/>
  <c r="L125" i="14"/>
  <c r="O985" i="6"/>
  <c r="J124" i="14"/>
  <c r="N986" i="6" s="1"/>
  <c r="L124" i="14"/>
  <c r="O986" i="6"/>
  <c r="O987" i="6"/>
  <c r="O988" i="6"/>
  <c r="J126" i="14"/>
  <c r="L126" i="14"/>
  <c r="O989" i="6"/>
  <c r="O990" i="6"/>
  <c r="O991" i="6"/>
  <c r="O992" i="6"/>
  <c r="J127" i="14"/>
  <c r="N995" i="6" s="1"/>
  <c r="L127" i="14"/>
  <c r="O993" i="6"/>
  <c r="O994" i="6"/>
  <c r="O995" i="6"/>
  <c r="O996" i="6"/>
  <c r="O997" i="6"/>
  <c r="O998" i="6"/>
  <c r="O999" i="6"/>
  <c r="O1000" i="6"/>
  <c r="O1001" i="6"/>
  <c r="O1002" i="6"/>
  <c r="O1003" i="6"/>
  <c r="J128" i="14"/>
  <c r="N1006" i="6" s="1"/>
  <c r="L128" i="14"/>
  <c r="H128" i="14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J129" i="14"/>
  <c r="L129" i="14"/>
  <c r="H129" i="14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J117" i="14"/>
  <c r="N1035" i="6" s="1"/>
  <c r="L117" i="14"/>
  <c r="J130" i="14"/>
  <c r="N1057" i="6" s="1"/>
  <c r="O1056" i="6"/>
  <c r="O1057" i="6"/>
  <c r="O1058" i="6"/>
  <c r="K131" i="14"/>
  <c r="J131" i="14"/>
  <c r="N1066" i="6" s="1"/>
  <c r="O1059" i="6"/>
  <c r="O1060" i="6"/>
  <c r="O1061" i="6"/>
  <c r="O1062" i="6"/>
  <c r="O1063" i="6"/>
  <c r="O1064" i="6"/>
  <c r="O1065" i="6"/>
  <c r="O1066" i="6"/>
  <c r="O1067" i="6"/>
  <c r="O1068" i="6"/>
  <c r="J132" i="14"/>
  <c r="N1078" i="6" s="1"/>
  <c r="L132" i="14"/>
  <c r="O1069" i="6"/>
  <c r="O1070" i="6"/>
  <c r="O1071" i="6"/>
  <c r="O1072" i="6"/>
  <c r="O1073" i="6"/>
  <c r="O1074" i="6"/>
  <c r="O1075" i="6"/>
  <c r="O1076" i="6"/>
  <c r="O1077" i="6"/>
  <c r="O1078" i="6"/>
  <c r="O1079" i="6"/>
  <c r="O1080" i="6"/>
  <c r="O1081" i="6"/>
  <c r="O1082" i="6"/>
  <c r="J133" i="14"/>
  <c r="N1083" i="6" s="1"/>
  <c r="L133" i="14"/>
  <c r="O1083" i="6"/>
  <c r="J134" i="14"/>
  <c r="N1084" i="6" s="1"/>
  <c r="L134" i="14"/>
  <c r="O1084" i="6"/>
  <c r="O1085" i="6"/>
  <c r="J135" i="14"/>
  <c r="N1086" i="6" s="1"/>
  <c r="L135" i="14"/>
  <c r="O1086" i="6"/>
  <c r="O1087" i="6"/>
  <c r="J136" i="14"/>
  <c r="N1088" i="6" s="1"/>
  <c r="L136" i="14"/>
  <c r="O1088" i="6"/>
  <c r="O1089" i="6"/>
  <c r="O1090" i="6"/>
  <c r="O1091" i="6"/>
  <c r="O1092" i="6"/>
  <c r="J137" i="14"/>
  <c r="N1094" i="6" s="1"/>
  <c r="L137" i="14"/>
  <c r="O1093" i="6"/>
  <c r="O1094" i="6"/>
  <c r="O1095" i="6"/>
  <c r="J138" i="14"/>
  <c r="N1096" i="6" s="1"/>
  <c r="L138" i="14"/>
  <c r="O1096" i="6"/>
  <c r="J139" i="14"/>
  <c r="N1097" i="6" s="1"/>
  <c r="L139" i="14"/>
  <c r="O1097" i="6"/>
  <c r="O1098" i="6"/>
  <c r="J140" i="14"/>
  <c r="N1101" i="6" s="1"/>
  <c r="L140" i="14"/>
  <c r="H140" i="14"/>
  <c r="O1099" i="6"/>
  <c r="O1100" i="6"/>
  <c r="O1101" i="6"/>
  <c r="O1102" i="6"/>
  <c r="O1103" i="6"/>
  <c r="O1104" i="6"/>
  <c r="O1105" i="6"/>
  <c r="O1106" i="6"/>
  <c r="O1107" i="6"/>
  <c r="O1108" i="6"/>
  <c r="O1109" i="6"/>
  <c r="O1110" i="6"/>
  <c r="J141" i="14"/>
  <c r="N1112" i="6" s="1"/>
  <c r="O1111" i="6"/>
  <c r="O1112" i="6"/>
  <c r="O1113" i="6"/>
  <c r="O1114" i="6"/>
  <c r="J142" i="14"/>
  <c r="N1120" i="6" s="1"/>
  <c r="L142" i="14"/>
  <c r="J143" i="14"/>
  <c r="N1129" i="6" s="1"/>
  <c r="L143" i="14"/>
  <c r="J144" i="14"/>
  <c r="N1145" i="6" s="1"/>
  <c r="L144" i="14"/>
  <c r="O1145" i="6"/>
  <c r="O1146" i="6"/>
  <c r="J145" i="14"/>
  <c r="N1147" i="6" s="1"/>
  <c r="L145" i="14"/>
  <c r="O1147" i="6"/>
  <c r="J146" i="14"/>
  <c r="N1148" i="6" s="1"/>
  <c r="L146" i="14"/>
  <c r="O1148" i="6"/>
  <c r="O1149" i="6"/>
  <c r="J147" i="14"/>
  <c r="N1150" i="6" s="1"/>
  <c r="L147" i="14"/>
  <c r="O1150" i="6"/>
  <c r="O1151" i="6"/>
  <c r="K148" i="14"/>
  <c r="J148" i="14"/>
  <c r="N1152" i="6" s="1"/>
  <c r="L148" i="14"/>
  <c r="O1152" i="6"/>
  <c r="O1153" i="6"/>
  <c r="K149" i="14"/>
  <c r="J149" i="14"/>
  <c r="N1154" i="6" s="1"/>
  <c r="L149" i="14"/>
  <c r="O1154" i="6"/>
  <c r="O1155" i="6"/>
  <c r="J150" i="14"/>
  <c r="N1156" i="6" s="1"/>
  <c r="L150" i="14"/>
  <c r="O1156" i="6"/>
  <c r="O1157" i="6"/>
  <c r="J151" i="14"/>
  <c r="N1160" i="6" s="1"/>
  <c r="L151" i="14"/>
  <c r="J152" i="14"/>
  <c r="N1172" i="6" s="1"/>
  <c r="L152" i="14"/>
  <c r="O1172" i="6"/>
  <c r="O1173" i="6"/>
  <c r="O1174" i="6"/>
  <c r="J153" i="14"/>
  <c r="N1177" i="6" s="1"/>
  <c r="O1175" i="6"/>
  <c r="O1176" i="6"/>
  <c r="O1177" i="6"/>
  <c r="O1178" i="6"/>
  <c r="O1179" i="6"/>
  <c r="J154" i="14"/>
  <c r="N1181" i="6" s="1"/>
  <c r="L154" i="14"/>
  <c r="O1180" i="6"/>
  <c r="O1181" i="6"/>
  <c r="J155" i="14"/>
  <c r="N1185" i="6" s="1"/>
  <c r="L155" i="14"/>
  <c r="O1182" i="6"/>
  <c r="O1183" i="6"/>
  <c r="O1184" i="6"/>
  <c r="O1185" i="6"/>
  <c r="N1186" i="6"/>
  <c r="O1186" i="6"/>
  <c r="O1187" i="6"/>
  <c r="O1188" i="6"/>
  <c r="O1189" i="6"/>
  <c r="J156" i="14"/>
  <c r="N1192" i="6" s="1"/>
  <c r="L156" i="14"/>
  <c r="O1190" i="6"/>
  <c r="O1191" i="6"/>
  <c r="O1192" i="6"/>
  <c r="O1193" i="6"/>
  <c r="K157" i="14"/>
  <c r="J157" i="14"/>
  <c r="N1194" i="6" s="1"/>
  <c r="L157" i="14"/>
  <c r="O1194" i="6"/>
  <c r="O1195" i="6"/>
  <c r="K158" i="14"/>
  <c r="J158" i="14"/>
  <c r="N1198" i="6" s="1"/>
  <c r="L158" i="14"/>
  <c r="O1196" i="6"/>
  <c r="O1197" i="6"/>
  <c r="O1198" i="6"/>
  <c r="O1199" i="6"/>
  <c r="O1200" i="6"/>
  <c r="J159" i="14"/>
  <c r="N1204" i="6" s="1"/>
  <c r="L159" i="14"/>
  <c r="H159" i="14"/>
  <c r="O1201" i="6"/>
  <c r="O1202" i="6"/>
  <c r="O1203" i="6"/>
  <c r="O1204" i="6"/>
  <c r="O1205" i="6"/>
  <c r="O1206" i="6"/>
  <c r="O1207" i="6"/>
  <c r="O1208" i="6"/>
  <c r="O1209" i="6"/>
  <c r="N1210" i="6"/>
  <c r="O1210" i="6"/>
  <c r="O1211" i="6"/>
  <c r="O1212" i="6"/>
  <c r="O1213" i="6"/>
  <c r="O1214" i="6"/>
  <c r="O1215" i="6"/>
  <c r="J160" i="14"/>
  <c r="N1216" i="6" s="1"/>
  <c r="L160" i="14"/>
  <c r="O1216" i="6"/>
  <c r="O1217" i="6"/>
  <c r="J161" i="14"/>
  <c r="N1219" i="6" s="1"/>
  <c r="O1218" i="6"/>
  <c r="O1219" i="6"/>
  <c r="O1220" i="6"/>
  <c r="O1221" i="6"/>
  <c r="K162" i="14"/>
  <c r="J162" i="14"/>
  <c r="N1222" i="6" s="1"/>
  <c r="L162" i="14"/>
  <c r="O1222" i="6"/>
  <c r="O1223" i="6"/>
  <c r="O1224" i="6"/>
  <c r="O1225" i="6"/>
  <c r="J163" i="14"/>
  <c r="N1226" i="6" s="1"/>
  <c r="L163" i="14"/>
  <c r="O1226" i="6"/>
  <c r="O1227" i="6"/>
  <c r="J164" i="14"/>
  <c r="N1228" i="6" s="1"/>
  <c r="L164" i="14"/>
  <c r="O1228" i="6"/>
  <c r="O1229" i="6"/>
  <c r="O1230" i="6"/>
  <c r="O1231" i="6"/>
  <c r="J165" i="14"/>
  <c r="N1232" i="6" s="1"/>
  <c r="L165" i="14"/>
  <c r="O1232" i="6"/>
  <c r="O1233" i="6"/>
  <c r="O1234" i="6"/>
  <c r="O1235" i="6"/>
  <c r="K166" i="14"/>
  <c r="J166" i="14"/>
  <c r="N1237" i="6" s="1"/>
  <c r="O1236" i="6"/>
  <c r="O1237" i="6"/>
  <c r="O1238" i="6"/>
  <c r="K167" i="14"/>
  <c r="J167" i="14"/>
  <c r="N1239" i="6" s="1"/>
  <c r="O1239" i="6"/>
  <c r="J168" i="14"/>
  <c r="N1242" i="6" s="1"/>
  <c r="L168" i="14"/>
  <c r="J169" i="14"/>
  <c r="N1262" i="6" s="1"/>
  <c r="L169" i="14"/>
  <c r="J170" i="14"/>
  <c r="L170" i="14"/>
  <c r="J171" i="14"/>
  <c r="N1288" i="6" s="1"/>
  <c r="L171" i="14"/>
  <c r="J172" i="14"/>
  <c r="N1306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6" i="6" s="1"/>
  <c r="O1316" i="6"/>
  <c r="O1317" i="6"/>
  <c r="J174" i="14"/>
  <c r="N1318" i="6" s="1"/>
  <c r="L174" i="14"/>
  <c r="O1318" i="6"/>
  <c r="J175" i="14"/>
  <c r="N1319" i="6" s="1"/>
  <c r="L175" i="14"/>
  <c r="O1319" i="6"/>
  <c r="J176" i="14"/>
  <c r="L176" i="14"/>
  <c r="H176" i="14"/>
  <c r="O1320" i="6"/>
  <c r="O1321" i="6"/>
  <c r="O1322" i="6"/>
  <c r="O1323" i="6"/>
  <c r="O1324" i="6"/>
  <c r="O1325" i="6"/>
  <c r="O1326" i="6"/>
  <c r="O1327" i="6"/>
  <c r="J177" i="14"/>
  <c r="L177" i="14"/>
  <c r="O1328" i="6"/>
  <c r="O1329" i="6"/>
  <c r="O1330" i="6"/>
  <c r="O1331" i="6"/>
  <c r="O1332" i="6"/>
  <c r="O1333" i="6"/>
  <c r="O1334" i="6"/>
  <c r="J178" i="14"/>
  <c r="N1335" i="6" s="1"/>
  <c r="L178" i="14"/>
  <c r="O1335" i="6"/>
  <c r="O1336" i="6"/>
  <c r="J179" i="14"/>
  <c r="N1337" i="6" s="1"/>
  <c r="L179" i="14"/>
  <c r="O1337" i="6"/>
  <c r="O1338" i="6"/>
  <c r="J180" i="14"/>
  <c r="N1340" i="6" s="1"/>
  <c r="L180" i="14"/>
  <c r="O1339" i="6"/>
  <c r="O1340" i="6"/>
  <c r="J181" i="14"/>
  <c r="L181" i="14"/>
  <c r="O1341" i="6"/>
  <c r="O1342" i="6"/>
  <c r="O1343" i="6"/>
  <c r="J182" i="14"/>
  <c r="N1344" i="6" s="1"/>
  <c r="L182" i="14"/>
  <c r="O1344" i="6"/>
  <c r="J183" i="14"/>
  <c r="N1346" i="6" s="1"/>
  <c r="L183" i="14"/>
  <c r="O1345" i="6"/>
  <c r="O1346" i="6"/>
  <c r="J184" i="14"/>
  <c r="N1348" i="6" s="1"/>
  <c r="L184" i="14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J185" i="14"/>
  <c r="N1363" i="6" s="1"/>
  <c r="L185" i="14"/>
  <c r="J186" i="14"/>
  <c r="N1383" i="6" s="1"/>
  <c r="L186" i="14"/>
  <c r="J187" i="14"/>
  <c r="N1403" i="6" s="1"/>
  <c r="L187" i="14"/>
  <c r="O1403" i="6"/>
  <c r="O1404" i="6"/>
  <c r="O1405" i="6"/>
  <c r="J188" i="14"/>
  <c r="N1407" i="6" s="1"/>
  <c r="O1406" i="6"/>
  <c r="O1407" i="6"/>
  <c r="K189" i="14"/>
  <c r="J189" i="14"/>
  <c r="N1409" i="6" s="1"/>
  <c r="O1408" i="6"/>
  <c r="O1409" i="6"/>
  <c r="J190" i="14"/>
  <c r="N1410" i="6" s="1"/>
  <c r="O1410" i="6"/>
  <c r="J191" i="14"/>
  <c r="L191" i="14"/>
  <c r="O1411" i="6"/>
  <c r="O1412" i="6"/>
  <c r="J192" i="14"/>
  <c r="N1413" i="6" s="1"/>
  <c r="L192" i="14"/>
  <c r="O1413" i="6"/>
  <c r="O1414" i="6"/>
  <c r="O1415" i="6"/>
  <c r="O1416" i="6"/>
  <c r="J193" i="14"/>
  <c r="L193" i="14"/>
  <c r="O1417" i="6"/>
  <c r="O1418" i="6"/>
  <c r="J194" i="14"/>
  <c r="N1419" i="6" s="1"/>
  <c r="L194" i="14"/>
  <c r="O1419" i="6"/>
  <c r="J195" i="14"/>
  <c r="N1420" i="6" s="1"/>
  <c r="L195" i="14"/>
  <c r="O1420" i="6"/>
  <c r="O1421" i="6"/>
  <c r="O1422" i="6"/>
  <c r="O1423" i="6"/>
  <c r="J196" i="14"/>
  <c r="N1424" i="6" s="1"/>
  <c r="L196" i="14"/>
  <c r="O1424" i="6"/>
  <c r="O1425" i="6"/>
  <c r="O1426" i="6"/>
  <c r="J197" i="14"/>
  <c r="N1429" i="6" s="1"/>
  <c r="L197" i="14"/>
  <c r="H197" i="14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J198" i="14"/>
  <c r="N1450" i="6" s="1"/>
  <c r="L198" i="14"/>
  <c r="H198" i="14"/>
  <c r="O1442" i="6"/>
  <c r="O1443" i="6"/>
  <c r="O1444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472" i="6"/>
  <c r="O1473" i="6"/>
  <c r="O1474" i="6"/>
  <c r="O1475" i="6"/>
  <c r="O1476" i="6"/>
  <c r="O1477" i="6"/>
  <c r="O1478" i="6"/>
  <c r="O1479" i="6"/>
  <c r="O1480" i="6"/>
  <c r="J199" i="14"/>
  <c r="L199" i="14"/>
  <c r="H199" i="14"/>
  <c r="O1481" i="6"/>
  <c r="O1482" i="6"/>
  <c r="O1483" i="6"/>
  <c r="O1484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J200" i="14"/>
  <c r="N1500" i="6" s="1"/>
  <c r="O1499" i="6"/>
  <c r="O1500" i="6"/>
  <c r="J201" i="14"/>
  <c r="N1501" i="6" s="1"/>
  <c r="L201" i="14"/>
  <c r="O1501" i="6"/>
  <c r="O1502" i="6"/>
  <c r="O1503" i="6"/>
  <c r="O1504" i="6"/>
  <c r="O1505" i="6"/>
  <c r="J202" i="14"/>
  <c r="N1506" i="6" s="1"/>
  <c r="L202" i="14"/>
  <c r="O1506" i="6"/>
  <c r="O1507" i="6"/>
  <c r="O1508" i="6"/>
  <c r="O1509" i="6"/>
  <c r="J203" i="14"/>
  <c r="N1510" i="6" s="1"/>
  <c r="L203" i="14"/>
  <c r="O1510" i="6"/>
  <c r="O1511" i="6"/>
  <c r="J207" i="14"/>
  <c r="L207" i="14"/>
  <c r="J206" i="14"/>
  <c r="N1529" i="6" s="1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52" i="6" s="1"/>
  <c r="L205" i="14"/>
  <c r="J204" i="14"/>
  <c r="H204" i="14" s="1"/>
  <c r="L204" i="14"/>
  <c r="J208" i="14"/>
  <c r="N1584" i="6" s="1"/>
  <c r="L208" i="14"/>
  <c r="O1584" i="6"/>
  <c r="O1585" i="6"/>
  <c r="O1586" i="6"/>
  <c r="J209" i="14"/>
  <c r="N1587" i="6" s="1"/>
  <c r="L209" i="14"/>
  <c r="O1587" i="6"/>
  <c r="O1588" i="6"/>
  <c r="J210" i="14"/>
  <c r="N1589" i="6" s="1"/>
  <c r="L210" i="14"/>
  <c r="O1589" i="6"/>
  <c r="O1590" i="6"/>
  <c r="J211" i="14"/>
  <c r="N1592" i="6" s="1"/>
  <c r="L211" i="14"/>
  <c r="O1591" i="6"/>
  <c r="O1592" i="6"/>
  <c r="O1593" i="6"/>
  <c r="N1594" i="6"/>
  <c r="O1594" i="6"/>
  <c r="J213" i="14"/>
  <c r="N1595" i="6" s="1"/>
  <c r="O1595" i="6"/>
  <c r="O1596" i="6"/>
  <c r="K214" i="14"/>
  <c r="J214" i="14"/>
  <c r="N1597" i="6" s="1"/>
  <c r="L214" i="14"/>
  <c r="O1597" i="6"/>
  <c r="O1598" i="6"/>
  <c r="K215" i="14"/>
  <c r="J215" i="14"/>
  <c r="L215" i="14"/>
  <c r="O1599" i="6"/>
  <c r="O1600" i="6"/>
  <c r="J216" i="14"/>
  <c r="N1602" i="6" s="1"/>
  <c r="O1601" i="6"/>
  <c r="O1602" i="6"/>
  <c r="O1603" i="6"/>
  <c r="O1604" i="6"/>
  <c r="O1605" i="6"/>
  <c r="K217" i="14"/>
  <c r="J217" i="14"/>
  <c r="N1606" i="6" s="1"/>
  <c r="L217" i="14"/>
  <c r="O1606" i="6"/>
  <c r="O1607" i="6"/>
  <c r="J218" i="14"/>
  <c r="N1608" i="6" s="1"/>
  <c r="L218" i="14"/>
  <c r="J219" i="14"/>
  <c r="N1629" i="6" s="1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J220" i="14"/>
  <c r="N1641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49" i="6" s="1"/>
  <c r="L222" i="14"/>
  <c r="O1649" i="6"/>
  <c r="O1650" i="6"/>
  <c r="J223" i="14"/>
  <c r="N1651" i="6" s="1"/>
  <c r="L223" i="14"/>
  <c r="O1651" i="6"/>
  <c r="J224" i="14"/>
  <c r="L224" i="14"/>
  <c r="O1652" i="6"/>
  <c r="O1653" i="6"/>
  <c r="O1654" i="6"/>
  <c r="J225" i="14"/>
  <c r="N1658" i="6" s="1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72" i="6" s="1"/>
  <c r="L226" i="14"/>
  <c r="H226" i="14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85" i="6" s="1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J228" i="14"/>
  <c r="N1699" i="6" s="1"/>
  <c r="H228" i="14"/>
  <c r="O1699" i="6"/>
  <c r="O1700" i="6"/>
  <c r="O1701" i="6"/>
  <c r="O1702" i="6"/>
  <c r="O1703" i="6"/>
  <c r="O1704" i="6"/>
  <c r="O1705" i="6"/>
  <c r="O1706" i="6"/>
  <c r="O1707" i="6"/>
  <c r="O1708" i="6"/>
  <c r="O1709" i="6"/>
  <c r="O1710" i="6"/>
  <c r="O1711" i="6"/>
  <c r="O1712" i="6"/>
  <c r="O1713" i="6"/>
  <c r="J229" i="14"/>
  <c r="N1714" i="6" s="1"/>
  <c r="L229" i="14"/>
  <c r="O1714" i="6"/>
  <c r="O1715" i="6"/>
  <c r="J230" i="14"/>
  <c r="N1716" i="6" s="1"/>
  <c r="L230" i="14"/>
  <c r="O1716" i="6"/>
  <c r="J231" i="14"/>
  <c r="N1718" i="6" s="1"/>
  <c r="O1717" i="6"/>
  <c r="O1718" i="6"/>
  <c r="O1719" i="6"/>
  <c r="J232" i="14"/>
  <c r="N1720" i="6" s="1"/>
  <c r="L232" i="14"/>
  <c r="O1720" i="6"/>
  <c r="J233" i="14"/>
  <c r="N1723" i="6" s="1"/>
  <c r="L233" i="14"/>
  <c r="H233" i="14"/>
  <c r="O1721" i="6"/>
  <c r="O1722" i="6"/>
  <c r="O1723" i="6"/>
  <c r="O1724" i="6"/>
  <c r="O1725" i="6"/>
  <c r="O1726" i="6"/>
  <c r="O1727" i="6"/>
  <c r="O1728" i="6"/>
  <c r="O1729" i="6"/>
  <c r="O1730" i="6"/>
  <c r="J234" i="14"/>
  <c r="L234" i="14"/>
  <c r="O1731" i="6"/>
  <c r="O1732" i="6"/>
  <c r="O1733" i="6"/>
  <c r="O1734" i="6"/>
  <c r="O1735" i="6"/>
  <c r="O1736" i="6"/>
  <c r="O1737" i="6"/>
  <c r="O1738" i="6"/>
  <c r="O1739" i="6"/>
  <c r="O1740" i="6"/>
  <c r="J235" i="14"/>
  <c r="N1742" i="6" s="1"/>
  <c r="O1741" i="6"/>
  <c r="O1742" i="6"/>
  <c r="J236" i="14"/>
  <c r="N1744" i="6" s="1"/>
  <c r="L236" i="14"/>
  <c r="J237" i="14"/>
  <c r="N1753" i="6" s="1"/>
  <c r="L237" i="14"/>
  <c r="J238" i="14"/>
  <c r="N1774" i="6" s="1"/>
  <c r="L238" i="14"/>
  <c r="J239" i="14"/>
  <c r="N1782" i="6" s="1"/>
  <c r="L239" i="14"/>
  <c r="O1779" i="6"/>
  <c r="O1780" i="6"/>
  <c r="O1781" i="6"/>
  <c r="O1782" i="6"/>
  <c r="O1783" i="6"/>
  <c r="O1784" i="6"/>
  <c r="K240" i="14"/>
  <c r="J240" i="14"/>
  <c r="N1786" i="6" s="1"/>
  <c r="L240" i="14"/>
  <c r="O1785" i="6"/>
  <c r="O1786" i="6"/>
  <c r="J241" i="14"/>
  <c r="N1792" i="6" s="1"/>
  <c r="L241" i="14"/>
  <c r="J242" i="14"/>
  <c r="N1803" i="6" s="1"/>
  <c r="L242" i="14"/>
  <c r="O1803" i="6"/>
  <c r="J243" i="14"/>
  <c r="N1804" i="6" s="1"/>
  <c r="L243" i="14"/>
  <c r="O1804" i="6"/>
  <c r="K244" i="14"/>
  <c r="J244" i="14"/>
  <c r="N1806" i="6" s="1"/>
  <c r="L244" i="14"/>
  <c r="O1805" i="6"/>
  <c r="O1806" i="6"/>
  <c r="J245" i="14"/>
  <c r="N1807" i="6" s="1"/>
  <c r="L245" i="14"/>
  <c r="O1807" i="6"/>
  <c r="J246" i="14"/>
  <c r="N1808" i="6" s="1"/>
  <c r="L246" i="14"/>
  <c r="O1808" i="6"/>
  <c r="O1809" i="6"/>
  <c r="O1810" i="6"/>
  <c r="O1811" i="6"/>
  <c r="J247" i="14"/>
  <c r="N1812" i="6" s="1"/>
  <c r="L247" i="14"/>
  <c r="O1812" i="6"/>
  <c r="O1813" i="6"/>
  <c r="J248" i="14"/>
  <c r="N1814" i="6" s="1"/>
  <c r="L248" i="14"/>
  <c r="O1814" i="6"/>
  <c r="J249" i="14"/>
  <c r="N1817" i="6" s="1"/>
  <c r="O1815" i="6"/>
  <c r="O1816" i="6"/>
  <c r="O1817" i="6"/>
  <c r="J250" i="14"/>
  <c r="N1818" i="6" s="1"/>
  <c r="O1818" i="6"/>
  <c r="J251" i="14"/>
  <c r="N1819" i="6" s="1"/>
  <c r="L251" i="14"/>
  <c r="O1819" i="6"/>
  <c r="K252" i="14"/>
  <c r="J252" i="14"/>
  <c r="N1823" i="6" s="1"/>
  <c r="L252" i="14"/>
  <c r="O1820" i="6"/>
  <c r="O1821" i="6"/>
  <c r="O1822" i="6"/>
  <c r="O1823" i="6"/>
  <c r="O1824" i="6"/>
  <c r="O1825" i="6"/>
  <c r="K253" i="14"/>
  <c r="J253" i="14"/>
  <c r="N1828" i="6" s="1"/>
  <c r="L253" i="14"/>
  <c r="H253" i="14"/>
  <c r="O1826" i="6"/>
  <c r="O1827" i="6"/>
  <c r="O1828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J254" i="14"/>
  <c r="N1842" i="6" s="1"/>
  <c r="L254" i="14"/>
  <c r="H254" i="14"/>
  <c r="O1842" i="6"/>
  <c r="O1843" i="6"/>
  <c r="O1844" i="6"/>
  <c r="N1845" i="6"/>
  <c r="O1845" i="6"/>
  <c r="O1846" i="6"/>
  <c r="O1847" i="6"/>
  <c r="O1848" i="6"/>
  <c r="O1849" i="6"/>
  <c r="O1850" i="6"/>
  <c r="O1851" i="6"/>
  <c r="O1852" i="6"/>
  <c r="O1853" i="6"/>
  <c r="O1854" i="6"/>
  <c r="J255" i="14"/>
  <c r="N1855" i="6" s="1"/>
  <c r="L255" i="14"/>
  <c r="H255" i="14"/>
  <c r="O1855" i="6"/>
  <c r="O1856" i="6"/>
  <c r="O1857" i="6"/>
  <c r="N1858" i="6"/>
  <c r="O1858" i="6"/>
  <c r="O1859" i="6"/>
  <c r="O1860" i="6"/>
  <c r="O1861" i="6"/>
  <c r="O1862" i="6"/>
  <c r="O1863" i="6"/>
  <c r="J256" i="14"/>
  <c r="N1866" i="6" s="1"/>
  <c r="L256" i="14"/>
  <c r="O1864" i="6"/>
  <c r="O1865" i="6"/>
  <c r="O1866" i="6"/>
  <c r="J257" i="14"/>
  <c r="N1867" i="6" s="1"/>
  <c r="L257" i="14"/>
  <c r="O1867" i="6"/>
  <c r="K258" i="14"/>
  <c r="J258" i="14"/>
  <c r="N1869" i="6" s="1"/>
  <c r="L258" i="14"/>
  <c r="O1868" i="6"/>
  <c r="O1869" i="6"/>
  <c r="O1870" i="6"/>
  <c r="O1871" i="6"/>
  <c r="K259" i="14"/>
  <c r="J259" i="14"/>
  <c r="N1872" i="6" s="1"/>
  <c r="L259" i="14"/>
  <c r="O1872" i="6"/>
  <c r="O1873" i="6"/>
  <c r="K260" i="14"/>
  <c r="J260" i="14"/>
  <c r="N1875" i="6" s="1"/>
  <c r="L260" i="14"/>
  <c r="O1874" i="6"/>
  <c r="O1875" i="6"/>
  <c r="J261" i="14"/>
  <c r="N1876" i="6" s="1"/>
  <c r="L261" i="14"/>
  <c r="O1876" i="6"/>
  <c r="O1877" i="6"/>
  <c r="J262" i="14"/>
  <c r="N1878" i="6" s="1"/>
  <c r="L262" i="14"/>
  <c r="O1878" i="6"/>
  <c r="O1879" i="6"/>
  <c r="O1880" i="6"/>
  <c r="O1881" i="6"/>
  <c r="J263" i="14"/>
  <c r="N1882" i="6" s="1"/>
  <c r="L263" i="14"/>
  <c r="O1882" i="6"/>
  <c r="O1883" i="6"/>
  <c r="O1884" i="6"/>
  <c r="J264" i="14"/>
  <c r="N1887" i="6" s="1"/>
  <c r="L264" i="14"/>
  <c r="O1885" i="6"/>
  <c r="O1886" i="6"/>
  <c r="O1887" i="6"/>
  <c r="O1888" i="6"/>
  <c r="J265" i="14"/>
  <c r="N1889" i="6" s="1"/>
  <c r="L265" i="14"/>
  <c r="O1889" i="6"/>
  <c r="O1890" i="6"/>
  <c r="J266" i="14"/>
  <c r="N1891" i="6" s="1"/>
  <c r="L266" i="14"/>
  <c r="O1891" i="6"/>
  <c r="O1892" i="6"/>
  <c r="J267" i="14"/>
  <c r="N1893" i="6" s="1"/>
  <c r="L267" i="14"/>
  <c r="O1893" i="6"/>
  <c r="O1894" i="6"/>
  <c r="J268" i="14"/>
  <c r="N1895" i="6" s="1"/>
  <c r="L268" i="14"/>
  <c r="O1895" i="6"/>
  <c r="O1896" i="6"/>
  <c r="J269" i="14"/>
  <c r="N1897" i="6" s="1"/>
  <c r="L269" i="14"/>
  <c r="O1897" i="6"/>
  <c r="O1898" i="6"/>
  <c r="O1899" i="6"/>
  <c r="O1900" i="6"/>
  <c r="J270" i="14"/>
  <c r="N1901" i="6" s="1"/>
  <c r="L270" i="14"/>
  <c r="O1901" i="6"/>
  <c r="O1902" i="6"/>
  <c r="J271" i="14"/>
  <c r="N1904" i="6" s="1"/>
  <c r="L271" i="14"/>
  <c r="O1903" i="6"/>
  <c r="O1904" i="6"/>
  <c r="J272" i="14"/>
  <c r="N1907" i="6" s="1"/>
  <c r="L272" i="14"/>
  <c r="O1905" i="6"/>
  <c r="O1906" i="6"/>
  <c r="O1907" i="6"/>
  <c r="O1908" i="6"/>
  <c r="O1909" i="6"/>
  <c r="O1910" i="6"/>
  <c r="O1911" i="6"/>
  <c r="O1912" i="6"/>
  <c r="O1913" i="6"/>
  <c r="O1914" i="6"/>
  <c r="J273" i="14"/>
  <c r="N1915" i="6" s="1"/>
  <c r="L273" i="14"/>
  <c r="O1915" i="6"/>
  <c r="J274" i="14"/>
  <c r="N1916" i="6" s="1"/>
  <c r="L274" i="14"/>
  <c r="O1916" i="6"/>
  <c r="O1917" i="6"/>
  <c r="J275" i="14"/>
  <c r="N1918" i="6" s="1"/>
  <c r="L275" i="14"/>
  <c r="O1918" i="6"/>
  <c r="J276" i="14"/>
  <c r="N1919" i="6" s="1"/>
  <c r="L276" i="14"/>
  <c r="H276" i="14"/>
  <c r="O1919" i="6"/>
  <c r="O1920" i="6"/>
  <c r="O1921" i="6"/>
  <c r="O1922" i="6"/>
  <c r="O1923" i="6"/>
  <c r="O1924" i="6"/>
  <c r="O1925" i="6"/>
  <c r="O1926" i="6"/>
  <c r="O1927" i="6"/>
  <c r="O1928" i="6"/>
  <c r="O1929" i="6"/>
  <c r="O1930" i="6"/>
  <c r="O1931" i="6"/>
  <c r="J277" i="14"/>
  <c r="H277" i="14" s="1"/>
  <c r="L277" i="14"/>
  <c r="J278" i="14"/>
  <c r="N1950" i="6" s="1"/>
  <c r="L278" i="14"/>
  <c r="H278" i="14"/>
  <c r="O1947" i="6"/>
  <c r="O1948" i="6"/>
  <c r="O1949" i="6"/>
  <c r="O1950" i="6"/>
  <c r="O1951" i="6"/>
  <c r="O1952" i="6"/>
  <c r="O1953" i="6"/>
  <c r="O1954" i="6"/>
  <c r="O1955" i="6"/>
  <c r="J279" i="14"/>
  <c r="N1959" i="6" s="1"/>
  <c r="L279" i="14"/>
  <c r="H279" i="14"/>
  <c r="O1956" i="6"/>
  <c r="O1957" i="6"/>
  <c r="O1958" i="6"/>
  <c r="O1959" i="6"/>
  <c r="O1960" i="6"/>
  <c r="O1961" i="6"/>
  <c r="O1962" i="6"/>
  <c r="O1963" i="6"/>
  <c r="O1964" i="6"/>
  <c r="O1965" i="6"/>
  <c r="O1966" i="6"/>
  <c r="O1967" i="6"/>
  <c r="O1968" i="6"/>
  <c r="O1969" i="6"/>
  <c r="J280" i="14"/>
  <c r="N1970" i="6" s="1"/>
  <c r="L280" i="14"/>
  <c r="H280" i="14"/>
  <c r="O1970" i="6"/>
  <c r="O1971" i="6"/>
  <c r="O1972" i="6"/>
  <c r="O1973" i="6"/>
  <c r="O1974" i="6"/>
  <c r="O1975" i="6"/>
  <c r="O1976" i="6"/>
  <c r="O1977" i="6"/>
  <c r="O1978" i="6"/>
  <c r="O1979" i="6"/>
  <c r="O1980" i="6"/>
  <c r="O1981" i="6"/>
  <c r="J281" i="14"/>
  <c r="N1982" i="6" s="1"/>
  <c r="O1982" i="6"/>
  <c r="O1983" i="6"/>
  <c r="J282" i="14"/>
  <c r="N1984" i="6" s="1"/>
  <c r="L282" i="14"/>
  <c r="H282" i="14"/>
  <c r="O1984" i="6"/>
  <c r="O1985" i="6"/>
  <c r="O1986" i="6"/>
  <c r="O1987" i="6"/>
  <c r="O1988" i="6"/>
  <c r="O1989" i="6"/>
  <c r="O1990" i="6"/>
  <c r="O1991" i="6"/>
  <c r="O1992" i="6"/>
  <c r="J283" i="14"/>
  <c r="N1993" i="6" s="1"/>
  <c r="L283" i="14"/>
  <c r="H283" i="14"/>
  <c r="O1993" i="6"/>
  <c r="O1994" i="6"/>
  <c r="O1995" i="6"/>
  <c r="O1996" i="6"/>
  <c r="O1997" i="6"/>
  <c r="O1998" i="6"/>
  <c r="O1999" i="6"/>
  <c r="O2000" i="6"/>
  <c r="O2001" i="6"/>
  <c r="O2002" i="6"/>
  <c r="O2003" i="6"/>
  <c r="O2004" i="6"/>
  <c r="O2005" i="6"/>
  <c r="O2006" i="6"/>
  <c r="O2007" i="6"/>
  <c r="O2008" i="6"/>
  <c r="O2009" i="6"/>
  <c r="O2010" i="6"/>
  <c r="O2011" i="6"/>
  <c r="J284" i="14"/>
  <c r="N2023" i="6" s="1"/>
  <c r="L284" i="14"/>
  <c r="H284" i="14"/>
  <c r="O2012" i="6"/>
  <c r="O2013" i="6"/>
  <c r="O2014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J285" i="14"/>
  <c r="L285" i="14"/>
  <c r="O2027" i="6"/>
  <c r="O2028" i="6"/>
  <c r="O2029" i="6"/>
  <c r="J286" i="14"/>
  <c r="L286" i="14"/>
  <c r="O2030" i="6"/>
  <c r="O2031" i="6"/>
  <c r="O2032" i="6"/>
  <c r="J287" i="14"/>
  <c r="N2034" i="6" s="1"/>
  <c r="L287" i="14"/>
  <c r="O2033" i="6"/>
  <c r="O2034" i="6"/>
  <c r="O2035" i="6"/>
  <c r="J288" i="14"/>
  <c r="N2036" i="6" s="1"/>
  <c r="O2036" i="6"/>
  <c r="O2037" i="6"/>
  <c r="J289" i="14"/>
  <c r="N2039" i="6" s="1"/>
  <c r="L289" i="14"/>
  <c r="O2038" i="6"/>
  <c r="O2039" i="6"/>
  <c r="J290" i="14"/>
  <c r="N2042" i="6" s="1"/>
  <c r="O2040" i="6"/>
  <c r="O2041" i="6"/>
  <c r="O2042" i="6"/>
  <c r="O2043" i="6"/>
  <c r="J291" i="14"/>
  <c r="N2044" i="6" s="1"/>
  <c r="L291" i="14"/>
  <c r="O2044" i="6"/>
  <c r="O2045" i="6"/>
  <c r="O2046" i="6"/>
  <c r="O2047" i="6"/>
  <c r="J292" i="14"/>
  <c r="N2048" i="6" s="1"/>
  <c r="L292" i="14"/>
  <c r="O2048" i="6"/>
  <c r="O2049" i="6"/>
  <c r="O2050" i="6"/>
  <c r="O2051" i="6"/>
  <c r="O2052" i="6"/>
  <c r="O2053" i="6"/>
  <c r="O2054" i="6"/>
  <c r="O2055" i="6"/>
  <c r="O2056" i="6"/>
  <c r="O2057" i="6"/>
  <c r="O2058" i="6"/>
  <c r="J293" i="14"/>
  <c r="N2060" i="6" s="1"/>
  <c r="L293" i="14"/>
  <c r="J294" i="14"/>
  <c r="N2077" i="6" s="1"/>
  <c r="L294" i="14"/>
  <c r="O2075" i="6"/>
  <c r="O2076" i="6"/>
  <c r="O2077" i="6"/>
  <c r="J295" i="14"/>
  <c r="N2078" i="6" s="1"/>
  <c r="L295" i="14"/>
  <c r="O2078" i="6"/>
  <c r="O2079" i="6"/>
  <c r="J296" i="14"/>
  <c r="N2082" i="6" s="1"/>
  <c r="L296" i="14"/>
  <c r="O2080" i="6"/>
  <c r="O2081" i="6"/>
  <c r="O2082" i="6"/>
  <c r="J297" i="14"/>
  <c r="N2083" i="6" s="1"/>
  <c r="L297" i="14"/>
  <c r="O2083" i="6"/>
  <c r="J298" i="14"/>
  <c r="N2086" i="6" s="1"/>
  <c r="L298" i="14"/>
  <c r="O2084" i="6"/>
  <c r="O2085" i="6"/>
  <c r="O2086" i="6"/>
  <c r="J299" i="14"/>
  <c r="L299" i="14"/>
  <c r="O2087" i="6"/>
  <c r="O2088" i="6"/>
  <c r="J300" i="14"/>
  <c r="N2089" i="6" s="1"/>
  <c r="L300" i="14"/>
  <c r="O2089" i="6"/>
  <c r="J301" i="14"/>
  <c r="N2098" i="6" s="1"/>
  <c r="L301" i="14"/>
  <c r="H301" i="14"/>
  <c r="O2090" i="6"/>
  <c r="O2091" i="6"/>
  <c r="O2092" i="6"/>
  <c r="O2093" i="6"/>
  <c r="O2094" i="6"/>
  <c r="O2095" i="6"/>
  <c r="O2096" i="6"/>
  <c r="O2097" i="6"/>
  <c r="O2098" i="6"/>
  <c r="O2099" i="6"/>
  <c r="O2100" i="6"/>
  <c r="O2101" i="6"/>
  <c r="O2102" i="6"/>
  <c r="O2103" i="6"/>
  <c r="O2104" i="6"/>
  <c r="O2105" i="6"/>
  <c r="J302" i="14"/>
  <c r="N2117" i="6" s="1"/>
  <c r="L302" i="14"/>
  <c r="H302" i="14"/>
  <c r="O2106" i="6"/>
  <c r="O2107" i="6"/>
  <c r="O2108" i="6"/>
  <c r="N2109" i="6"/>
  <c r="O2109" i="6"/>
  <c r="O2110" i="6"/>
  <c r="O2111" i="6"/>
  <c r="O2112" i="6"/>
  <c r="O2113" i="6"/>
  <c r="O2114" i="6"/>
  <c r="O2115" i="6"/>
  <c r="O2116" i="6"/>
  <c r="O2117" i="6"/>
  <c r="O2118" i="6"/>
  <c r="J303" i="14"/>
  <c r="N2120" i="6" s="1"/>
  <c r="L303" i="14"/>
  <c r="H303" i="14"/>
  <c r="O2119" i="6"/>
  <c r="O2120" i="6"/>
  <c r="J304" i="14"/>
  <c r="N2124" i="6" s="1"/>
  <c r="L304" i="14"/>
  <c r="H304" i="14"/>
  <c r="O2121" i="6"/>
  <c r="O2122" i="6"/>
  <c r="O2123" i="6"/>
  <c r="O2124" i="6"/>
  <c r="O2125" i="6"/>
  <c r="O2126" i="6"/>
  <c r="O2127" i="6"/>
  <c r="O2128" i="6"/>
  <c r="O2129" i="6"/>
  <c r="O2130" i="6"/>
  <c r="O2131" i="6"/>
  <c r="O2132" i="6"/>
  <c r="J305" i="14"/>
  <c r="N2137" i="6" s="1"/>
  <c r="L305" i="14"/>
  <c r="H305" i="14"/>
  <c r="O2133" i="6"/>
  <c r="O2134" i="6"/>
  <c r="O2135" i="6"/>
  <c r="N2136" i="6"/>
  <c r="O2136" i="6"/>
  <c r="O2137" i="6"/>
  <c r="O2138" i="6"/>
  <c r="O2139" i="6"/>
  <c r="O2140" i="6"/>
  <c r="O2141" i="6"/>
  <c r="O2142" i="6"/>
  <c r="O2143" i="6"/>
  <c r="J306" i="14"/>
  <c r="N2144" i="6" s="1"/>
  <c r="L306" i="14"/>
  <c r="O2144" i="6"/>
  <c r="J307" i="14"/>
  <c r="L307" i="14"/>
  <c r="O2145" i="6"/>
  <c r="O2146" i="6"/>
  <c r="O2147" i="6"/>
  <c r="O2148" i="6"/>
  <c r="O2149" i="6"/>
  <c r="J308" i="14"/>
  <c r="N2150" i="6" s="1"/>
  <c r="L308" i="14"/>
  <c r="O2150" i="6"/>
  <c r="O2151" i="6"/>
  <c r="K309" i="14"/>
  <c r="J309" i="14"/>
  <c r="N2155" i="6" s="1"/>
  <c r="L309" i="14"/>
  <c r="O2152" i="6"/>
  <c r="O2153" i="6"/>
  <c r="O2154" i="6"/>
  <c r="O2155" i="6"/>
  <c r="J310" i="14"/>
  <c r="N2156" i="6" s="1"/>
  <c r="L310" i="14"/>
  <c r="O2156" i="6"/>
  <c r="J311" i="14"/>
  <c r="N2157" i="6" s="1"/>
  <c r="O2157" i="6"/>
  <c r="J312" i="14"/>
  <c r="N2158" i="6" s="1"/>
  <c r="L312" i="14"/>
  <c r="O2158" i="6"/>
  <c r="O2159" i="6"/>
  <c r="J313" i="14"/>
  <c r="N2161" i="6" s="1"/>
  <c r="L313" i="14"/>
  <c r="O2160" i="6"/>
  <c r="O2161" i="6"/>
  <c r="J314" i="14"/>
  <c r="N2162" i="6" s="1"/>
  <c r="L314" i="14"/>
  <c r="O2162" i="6"/>
  <c r="O2163" i="6"/>
  <c r="O2164" i="6"/>
  <c r="J315" i="14"/>
  <c r="N2165" i="6" s="1"/>
  <c r="L315" i="14"/>
  <c r="H315" i="14"/>
  <c r="O2165" i="6"/>
  <c r="O2166" i="6"/>
  <c r="O2167" i="6"/>
  <c r="O2168" i="6"/>
  <c r="O2169" i="6"/>
  <c r="O2170" i="6"/>
  <c r="O2171" i="6"/>
  <c r="J316" i="14"/>
  <c r="N2173" i="6" s="1"/>
  <c r="L316" i="14"/>
  <c r="H316" i="14"/>
  <c r="O2172" i="6"/>
  <c r="O2173" i="6"/>
  <c r="O2174" i="6"/>
  <c r="N2175" i="6"/>
  <c r="O2175" i="6"/>
  <c r="O2176" i="6"/>
  <c r="O2177" i="6"/>
  <c r="O2178" i="6"/>
  <c r="J317" i="14"/>
  <c r="N2184" i="6" s="1"/>
  <c r="L317" i="14"/>
  <c r="O2179" i="6"/>
  <c r="O2180" i="6"/>
  <c r="O2181" i="6"/>
  <c r="O2182" i="6"/>
  <c r="O2183" i="6"/>
  <c r="O2184" i="6"/>
  <c r="O2185" i="6"/>
  <c r="O2186" i="6"/>
  <c r="O2187" i="6"/>
  <c r="O2188" i="6"/>
  <c r="J318" i="14"/>
  <c r="N2191" i="6" s="1"/>
  <c r="L318" i="14"/>
  <c r="H318" i="14"/>
  <c r="O2189" i="6"/>
  <c r="O2190" i="6"/>
  <c r="O2191" i="6"/>
  <c r="N2192" i="6"/>
  <c r="O2192" i="6"/>
  <c r="O2193" i="6"/>
  <c r="J319" i="14"/>
  <c r="N2200" i="6" s="1"/>
  <c r="L319" i="14"/>
  <c r="H319" i="14"/>
  <c r="O2194" i="6"/>
  <c r="O2195" i="6"/>
  <c r="O2196" i="6"/>
  <c r="N2197" i="6"/>
  <c r="O2197" i="6"/>
  <c r="O2198" i="6"/>
  <c r="O2199" i="6"/>
  <c r="O2200" i="6"/>
  <c r="O2201" i="6"/>
  <c r="O2202" i="6"/>
  <c r="O2203" i="6"/>
  <c r="O2204" i="6"/>
  <c r="O2205" i="6"/>
  <c r="O2206" i="6"/>
  <c r="O2207" i="6"/>
  <c r="J320" i="14"/>
  <c r="N2220" i="6" s="1"/>
  <c r="L320" i="14"/>
  <c r="O2208" i="6"/>
  <c r="O2209" i="6"/>
  <c r="O2210" i="6"/>
  <c r="O2211" i="6"/>
  <c r="O2212" i="6"/>
  <c r="O2213" i="6"/>
  <c r="O2214" i="6"/>
  <c r="O2215" i="6"/>
  <c r="O2216" i="6"/>
  <c r="O2217" i="6"/>
  <c r="O2218" i="6"/>
  <c r="O2219" i="6"/>
  <c r="O2220" i="6"/>
  <c r="O2221" i="6"/>
  <c r="O2222" i="6"/>
  <c r="O2223" i="6"/>
  <c r="O2224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5" i="6" s="1"/>
  <c r="O2234" i="6"/>
  <c r="O2235" i="6"/>
  <c r="O2236" i="6"/>
  <c r="J331" i="14"/>
  <c r="N2239" i="6" s="1"/>
  <c r="O2237" i="6"/>
  <c r="O2238" i="6"/>
  <c r="O2239" i="6"/>
  <c r="J332" i="14"/>
  <c r="N2240" i="6" s="1"/>
  <c r="L332" i="14"/>
  <c r="O2240" i="6"/>
  <c r="J333" i="14"/>
  <c r="N2241" i="6" s="1"/>
  <c r="L333" i="14"/>
  <c r="O2241" i="6"/>
  <c r="O2242" i="6"/>
  <c r="J334" i="14"/>
  <c r="N2243" i="6" s="1"/>
  <c r="L334" i="14"/>
  <c r="O2243" i="6"/>
  <c r="O2244" i="6"/>
  <c r="J335" i="14"/>
  <c r="N2245" i="6" s="1"/>
  <c r="L335" i="14"/>
  <c r="O2245" i="6"/>
  <c r="J336" i="14"/>
  <c r="N2246" i="6" s="1"/>
  <c r="L336" i="14"/>
  <c r="O2246" i="6"/>
  <c r="J337" i="14"/>
  <c r="N2247" i="6" s="1"/>
  <c r="L337" i="14"/>
  <c r="O2247" i="6"/>
  <c r="O2248" i="6"/>
  <c r="J338" i="14"/>
  <c r="N2249" i="6" s="1"/>
  <c r="L338" i="14"/>
  <c r="O2249" i="6"/>
  <c r="O2250" i="6"/>
  <c r="J339" i="14"/>
  <c r="N2251" i="6" s="1"/>
  <c r="L339" i="14"/>
  <c r="O2251" i="6"/>
  <c r="J340" i="14"/>
  <c r="N2252" i="6" s="1"/>
  <c r="L340" i="14"/>
  <c r="O2252" i="6"/>
  <c r="J341" i="14"/>
  <c r="N2253" i="6" s="1"/>
  <c r="L341" i="14"/>
  <c r="H341" i="14"/>
  <c r="O2253" i="6"/>
  <c r="O2254" i="6"/>
  <c r="O2255" i="6"/>
  <c r="O2256" i="6"/>
  <c r="O2257" i="6"/>
  <c r="O2258" i="6"/>
  <c r="O2259" i="6"/>
  <c r="O2260" i="6"/>
  <c r="O2261" i="6"/>
  <c r="O2262" i="6"/>
  <c r="O2263" i="6"/>
  <c r="O2264" i="6"/>
  <c r="O2265" i="6"/>
  <c r="O2266" i="6"/>
  <c r="O2267" i="6"/>
  <c r="O2268" i="6"/>
  <c r="J342" i="14"/>
  <c r="N2273" i="6" s="1"/>
  <c r="L342" i="14"/>
  <c r="H342" i="14"/>
  <c r="O2269" i="6"/>
  <c r="O2270" i="6"/>
  <c r="O2271" i="6"/>
  <c r="O2272" i="6"/>
  <c r="O2273" i="6"/>
  <c r="O2274" i="6"/>
  <c r="O2275" i="6"/>
  <c r="O2276" i="6"/>
  <c r="O2277" i="6"/>
  <c r="O2278" i="6"/>
  <c r="O2279" i="6"/>
  <c r="J343" i="14"/>
  <c r="N2282" i="6" s="1"/>
  <c r="L343" i="14"/>
  <c r="O2280" i="6"/>
  <c r="O2281" i="6"/>
  <c r="O2282" i="6"/>
  <c r="O2283" i="6"/>
  <c r="O2284" i="6"/>
  <c r="O2285" i="6"/>
  <c r="K344" i="14"/>
  <c r="J344" i="14"/>
  <c r="N2286" i="6" s="1"/>
  <c r="L344" i="14"/>
  <c r="O2286" i="6"/>
  <c r="O2287" i="6"/>
  <c r="O2288" i="6"/>
  <c r="O2289" i="6"/>
  <c r="J345" i="14"/>
  <c r="N2290" i="6" s="1"/>
  <c r="L345" i="14"/>
  <c r="O2290" i="6"/>
  <c r="J346" i="14"/>
  <c r="N2291" i="6" s="1"/>
  <c r="L346" i="14"/>
  <c r="H346" i="14"/>
  <c r="O2291" i="6"/>
  <c r="O2292" i="6"/>
  <c r="O2293" i="6"/>
  <c r="O2294" i="6"/>
  <c r="O2295" i="6"/>
  <c r="O2296" i="6"/>
  <c r="O2297" i="6"/>
  <c r="O2298" i="6"/>
  <c r="O2299" i="6"/>
  <c r="O2300" i="6"/>
  <c r="O2301" i="6"/>
  <c r="O2302" i="6"/>
  <c r="O2303" i="6"/>
  <c r="O2304" i="6"/>
  <c r="O2305" i="6"/>
  <c r="O2306" i="6"/>
  <c r="J347" i="14"/>
  <c r="L347" i="14"/>
  <c r="H347" i="14"/>
  <c r="O2307" i="6"/>
  <c r="O2308" i="6"/>
  <c r="O2309" i="6"/>
  <c r="O2310" i="6"/>
  <c r="O2311" i="6"/>
  <c r="O2312" i="6"/>
  <c r="O2313" i="6"/>
  <c r="O2314" i="6"/>
  <c r="O2315" i="6"/>
  <c r="O2316" i="6"/>
  <c r="O2317" i="6"/>
  <c r="O2318" i="6"/>
  <c r="O2319" i="6"/>
  <c r="O2320" i="6"/>
  <c r="O2321" i="6"/>
  <c r="O2322" i="6"/>
  <c r="O2323" i="6"/>
  <c r="O2324" i="6"/>
  <c r="O2325" i="6"/>
  <c r="J348" i="14"/>
  <c r="N2326" i="6" s="1"/>
  <c r="L348" i="14"/>
  <c r="O2326" i="6"/>
  <c r="O2327" i="6"/>
  <c r="O2328" i="6"/>
  <c r="O2329" i="6"/>
  <c r="O2330" i="6"/>
  <c r="O2331" i="6"/>
  <c r="J349" i="14"/>
  <c r="N2332" i="6" s="1"/>
  <c r="L349" i="14"/>
  <c r="O2332" i="6"/>
  <c r="O2333" i="6"/>
  <c r="K350" i="14"/>
  <c r="J350" i="14"/>
  <c r="N2334" i="6" s="1"/>
  <c r="L350" i="14"/>
  <c r="O2334" i="6"/>
  <c r="O2335" i="6"/>
  <c r="K351" i="14"/>
  <c r="J351" i="14"/>
  <c r="N2336" i="6" s="1"/>
  <c r="L351" i="14"/>
  <c r="O2336" i="6"/>
  <c r="O2337" i="6"/>
  <c r="K352" i="14"/>
  <c r="J352" i="14"/>
  <c r="N2339" i="6" s="1"/>
  <c r="L352" i="14"/>
  <c r="O2338" i="6"/>
  <c r="O2339" i="6"/>
  <c r="O2340" i="6"/>
  <c r="J353" i="14"/>
  <c r="N2341" i="6" s="1"/>
  <c r="L353" i="14"/>
  <c r="H353" i="14"/>
  <c r="O2341" i="6"/>
  <c r="O2342" i="6"/>
  <c r="O2343" i="6"/>
  <c r="O2344" i="6"/>
  <c r="O2345" i="6"/>
  <c r="O2346" i="6"/>
  <c r="O2347" i="6"/>
  <c r="O2348" i="6"/>
  <c r="O2349" i="6"/>
  <c r="O2350" i="6"/>
  <c r="O2351" i="6"/>
  <c r="O2352" i="6"/>
  <c r="O2353" i="6"/>
  <c r="O2354" i="6"/>
  <c r="O2355" i="6"/>
  <c r="O2356" i="6"/>
  <c r="O2357" i="6"/>
  <c r="O2358" i="6"/>
  <c r="O2359" i="6"/>
  <c r="O2360" i="6"/>
  <c r="O2361" i="6"/>
  <c r="J354" i="14"/>
  <c r="N2362" i="6" s="1"/>
  <c r="O2362" i="6"/>
  <c r="J355" i="14"/>
  <c r="N2364" i="6" s="1"/>
  <c r="O2363" i="6"/>
  <c r="O2364" i="6"/>
  <c r="J356" i="14"/>
  <c r="N2365" i="6" s="1"/>
  <c r="L356" i="14"/>
  <c r="O2365" i="6"/>
  <c r="O2366" i="6"/>
  <c r="J357" i="14"/>
  <c r="N2367" i="6" s="1"/>
  <c r="L357" i="14"/>
  <c r="H357" i="14"/>
  <c r="O2367" i="6"/>
  <c r="O2368" i="6"/>
  <c r="O2369" i="6"/>
  <c r="O2370" i="6"/>
  <c r="O2371" i="6"/>
  <c r="O2372" i="6"/>
  <c r="O2373" i="6"/>
  <c r="O2374" i="6"/>
  <c r="O2375" i="6"/>
  <c r="O2376" i="6"/>
  <c r="O2377" i="6"/>
  <c r="O2378" i="6"/>
  <c r="O2379" i="6"/>
  <c r="O2380" i="6"/>
  <c r="O2381" i="6"/>
  <c r="O2382" i="6"/>
  <c r="O2383" i="6"/>
  <c r="O2384" i="6"/>
  <c r="O2385" i="6"/>
  <c r="O2386" i="6"/>
  <c r="O2387" i="6"/>
  <c r="O2388" i="6"/>
  <c r="O2389" i="6"/>
  <c r="O2390" i="6"/>
  <c r="J358" i="14"/>
  <c r="N2391" i="6" s="1"/>
  <c r="L358" i="14"/>
  <c r="H358" i="14"/>
  <c r="O2391" i="6"/>
  <c r="O2392" i="6"/>
  <c r="O2393" i="6"/>
  <c r="O2394" i="6"/>
  <c r="O2395" i="6"/>
  <c r="O2396" i="6"/>
  <c r="O2397" i="6"/>
  <c r="O2398" i="6"/>
  <c r="O2399" i="6"/>
  <c r="O2400" i="6"/>
  <c r="O2401" i="6"/>
  <c r="O2402" i="6"/>
  <c r="J359" i="14"/>
  <c r="N2405" i="6" s="1"/>
  <c r="L359" i="14"/>
  <c r="H359" i="14"/>
  <c r="O2403" i="6"/>
  <c r="O2404" i="6"/>
  <c r="O2405" i="6"/>
  <c r="O2406" i="6"/>
  <c r="O2407" i="6"/>
  <c r="O2408" i="6"/>
  <c r="O2409" i="6"/>
  <c r="O2410" i="6"/>
  <c r="O2411" i="6"/>
  <c r="O2412" i="6"/>
  <c r="O2413" i="6"/>
  <c r="O2414" i="6"/>
  <c r="O2415" i="6"/>
  <c r="O2416" i="6"/>
  <c r="O2417" i="6"/>
  <c r="O2418" i="6"/>
  <c r="O2419" i="6"/>
  <c r="O2420" i="6"/>
  <c r="O2421" i="6"/>
  <c r="K360" i="14"/>
  <c r="J360" i="14"/>
  <c r="N2424" i="6" s="1"/>
  <c r="L360" i="14"/>
  <c r="O2422" i="6"/>
  <c r="O2423" i="6"/>
  <c r="O2424" i="6"/>
  <c r="O2425" i="6"/>
  <c r="O2426" i="6"/>
  <c r="O2427" i="6"/>
  <c r="J361" i="14"/>
  <c r="N2430" i="6" s="1"/>
  <c r="O2428" i="6"/>
  <c r="O2429" i="6"/>
  <c r="O2430" i="6"/>
  <c r="J362" i="14"/>
  <c r="N2431" i="6" s="1"/>
  <c r="L362" i="14"/>
  <c r="O2431" i="6"/>
  <c r="O2432" i="6"/>
  <c r="O2433" i="6"/>
  <c r="O2434" i="6"/>
  <c r="J363" i="14"/>
  <c r="N2436" i="6" s="1"/>
  <c r="L363" i="14"/>
  <c r="O2435" i="6"/>
  <c r="O2436" i="6"/>
  <c r="J364" i="14"/>
  <c r="N2437" i="6" s="1"/>
  <c r="L364" i="14"/>
  <c r="O2437" i="6"/>
  <c r="O2438" i="6"/>
  <c r="J365" i="14"/>
  <c r="N2439" i="6" s="1"/>
  <c r="O2439" i="6"/>
  <c r="J366" i="14"/>
  <c r="O2440" i="6"/>
  <c r="O2441" i="6"/>
  <c r="O2442" i="6"/>
  <c r="O2443" i="6"/>
  <c r="J367" i="14"/>
  <c r="N2445" i="6" s="1"/>
  <c r="O2444" i="6"/>
  <c r="O2445" i="6"/>
  <c r="K368" i="14"/>
  <c r="J368" i="14"/>
  <c r="N2447" i="6" s="1"/>
  <c r="O2446" i="6"/>
  <c r="O2447" i="6"/>
  <c r="K369" i="14"/>
  <c r="J369" i="14"/>
  <c r="O2448" i="6"/>
  <c r="O2449" i="6"/>
  <c r="J370" i="14"/>
  <c r="L370" i="14"/>
  <c r="H370" i="14"/>
  <c r="O2450" i="6"/>
  <c r="O2451" i="6"/>
  <c r="O2452" i="6"/>
  <c r="O2453" i="6"/>
  <c r="O2454" i="6"/>
  <c r="O2455" i="6"/>
  <c r="O2456" i="6"/>
  <c r="O2457" i="6"/>
  <c r="O2458" i="6"/>
  <c r="O2459" i="6"/>
  <c r="O2460" i="6"/>
  <c r="O2461" i="6"/>
  <c r="O2462" i="6"/>
  <c r="O2463" i="6"/>
  <c r="O2464" i="6"/>
  <c r="O2465" i="6"/>
  <c r="O2466" i="6"/>
  <c r="J371" i="14"/>
  <c r="N2469" i="6" s="1"/>
  <c r="L371" i="14"/>
  <c r="H371" i="14"/>
  <c r="O2467" i="6"/>
  <c r="O2468" i="6"/>
  <c r="O2469" i="6"/>
  <c r="O2470" i="6"/>
  <c r="O2471" i="6"/>
  <c r="O2472" i="6"/>
  <c r="O2473" i="6"/>
  <c r="O2474" i="6"/>
  <c r="O2475" i="6"/>
  <c r="O2476" i="6"/>
  <c r="O2477" i="6"/>
  <c r="O2478" i="6"/>
  <c r="O2479" i="6"/>
  <c r="J372" i="14"/>
  <c r="L372" i="14"/>
  <c r="H372" i="14"/>
  <c r="O2480" i="6"/>
  <c r="O2481" i="6"/>
  <c r="O2482" i="6"/>
  <c r="O2483" i="6"/>
  <c r="O2484" i="6"/>
  <c r="O2485" i="6"/>
  <c r="O2486" i="6"/>
  <c r="O2487" i="6"/>
  <c r="O2488" i="6"/>
  <c r="O2489" i="6"/>
  <c r="O2490" i="6"/>
  <c r="O2491" i="6"/>
  <c r="O2492" i="6"/>
  <c r="O2493" i="6"/>
  <c r="O2494" i="6"/>
  <c r="J373" i="14"/>
  <c r="N2503" i="6" s="1"/>
  <c r="L373" i="14"/>
  <c r="H373" i="14"/>
  <c r="O2495" i="6"/>
  <c r="O2496" i="6"/>
  <c r="O2497" i="6"/>
  <c r="O2498" i="6"/>
  <c r="O2499" i="6"/>
  <c r="O2500" i="6"/>
  <c r="O2501" i="6"/>
  <c r="O2502" i="6"/>
  <c r="O2503" i="6"/>
  <c r="O2504" i="6"/>
  <c r="O2505" i="6"/>
  <c r="O2506" i="6"/>
  <c r="O2507" i="6"/>
  <c r="J374" i="14"/>
  <c r="N2517" i="6" s="1"/>
  <c r="L374" i="14"/>
  <c r="H374" i="14"/>
  <c r="O2508" i="6"/>
  <c r="O2509" i="6"/>
  <c r="O2510" i="6"/>
  <c r="N2511" i="6"/>
  <c r="O2511" i="6"/>
  <c r="O2512" i="6"/>
  <c r="O2513" i="6"/>
  <c r="O2514" i="6"/>
  <c r="O2515" i="6"/>
  <c r="O2516" i="6"/>
  <c r="O2517" i="6"/>
  <c r="J375" i="14"/>
  <c r="N2529" i="6" s="1"/>
  <c r="L375" i="14"/>
  <c r="J376" i="14"/>
  <c r="N2533" i="6" s="1"/>
  <c r="L376" i="14"/>
  <c r="O2533" i="6"/>
  <c r="O2534" i="6"/>
  <c r="J377" i="14"/>
  <c r="N2535" i="6" s="1"/>
  <c r="L377" i="14"/>
  <c r="O2535" i="6"/>
  <c r="J378" i="14"/>
  <c r="N2537" i="6" s="1"/>
  <c r="L378" i="14"/>
  <c r="J379" i="14"/>
  <c r="N2558" i="6" s="1"/>
  <c r="L379" i="14"/>
  <c r="J380" i="14"/>
  <c r="N2572" i="6" s="1"/>
  <c r="L380" i="14"/>
  <c r="J381" i="14"/>
  <c r="N2586" i="6" s="1"/>
  <c r="O2586" i="6"/>
  <c r="O2587" i="6"/>
  <c r="J382" i="14"/>
  <c r="N2588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N2596" i="6" s="1"/>
  <c r="O2594" i="6"/>
  <c r="O2595" i="6"/>
  <c r="O2596" i="6"/>
  <c r="O2597" i="6"/>
  <c r="O2598" i="6"/>
  <c r="J386" i="14"/>
  <c r="N2601" i="6" s="1"/>
  <c r="L386" i="14"/>
  <c r="J387" i="14"/>
  <c r="N2625" i="6" s="1"/>
  <c r="L387" i="14"/>
  <c r="J388" i="14"/>
  <c r="H388" i="14" s="1"/>
  <c r="L388" i="14"/>
  <c r="J389" i="14"/>
  <c r="N2670" i="6" s="1"/>
  <c r="L389" i="14"/>
  <c r="J390" i="14"/>
  <c r="N2672" i="6" s="1"/>
  <c r="O2672" i="6"/>
  <c r="O2673" i="6"/>
  <c r="O2674" i="6"/>
  <c r="O2675" i="6"/>
  <c r="O2676" i="6"/>
  <c r="O2677" i="6"/>
  <c r="K391" i="14"/>
  <c r="J391" i="14"/>
  <c r="N2678" i="6" s="1"/>
  <c r="L391" i="14"/>
  <c r="O2678" i="6"/>
  <c r="O2679" i="6"/>
  <c r="O2680" i="6"/>
  <c r="O2681" i="6"/>
  <c r="O2682" i="6"/>
  <c r="O2683" i="6"/>
  <c r="O2684" i="6"/>
  <c r="J392" i="14"/>
  <c r="N2689" i="6" s="1"/>
  <c r="L392" i="14"/>
  <c r="J393" i="14"/>
  <c r="H393" i="14" s="1"/>
  <c r="L393" i="14"/>
  <c r="J394" i="14"/>
  <c r="N2720" i="6" s="1"/>
  <c r="L394" i="14"/>
  <c r="H394" i="14"/>
  <c r="O2715" i="6"/>
  <c r="O2716" i="6"/>
  <c r="O2717" i="6"/>
  <c r="O2718" i="6"/>
  <c r="O2719" i="6"/>
  <c r="O2720" i="6"/>
  <c r="O2721" i="6"/>
  <c r="O2722" i="6"/>
  <c r="O2723" i="6"/>
  <c r="O2724" i="6"/>
  <c r="O2725" i="6"/>
  <c r="O2726" i="6"/>
  <c r="O2727" i="6"/>
  <c r="O2728" i="6"/>
  <c r="O2729" i="6"/>
  <c r="N2730" i="6"/>
  <c r="O2730" i="6"/>
  <c r="O2731" i="6"/>
  <c r="O2732" i="6"/>
  <c r="J395" i="14"/>
  <c r="N2736" i="6" s="1"/>
  <c r="L395" i="14"/>
  <c r="H395" i="14"/>
  <c r="O2733" i="6"/>
  <c r="O2734" i="6"/>
  <c r="O2735" i="6"/>
  <c r="O2736" i="6"/>
  <c r="O2737" i="6"/>
  <c r="O2738" i="6"/>
  <c r="O2739" i="6"/>
  <c r="O2740" i="6"/>
  <c r="O2741" i="6"/>
  <c r="O2742" i="6"/>
  <c r="O2743" i="6"/>
  <c r="O2744" i="6"/>
  <c r="J396" i="14"/>
  <c r="N2745" i="6" s="1"/>
  <c r="L396" i="14"/>
  <c r="J397" i="14"/>
  <c r="N2772" i="6" s="1"/>
  <c r="L397" i="14"/>
  <c r="H397" i="14"/>
  <c r="O2770" i="6"/>
  <c r="O2771" i="6"/>
  <c r="O2772" i="6"/>
  <c r="O2773" i="6"/>
  <c r="O2774" i="6"/>
  <c r="O2775" i="6"/>
  <c r="O2776" i="6"/>
  <c r="O2777" i="6"/>
  <c r="O2778" i="6"/>
  <c r="O2779" i="6"/>
  <c r="O2780" i="6"/>
  <c r="O2781" i="6"/>
  <c r="J398" i="14"/>
  <c r="N2782" i="6" s="1"/>
  <c r="L398" i="14"/>
  <c r="O2782" i="6"/>
  <c r="J399" i="14"/>
  <c r="N2783" i="6" s="1"/>
  <c r="K400" i="14"/>
  <c r="K403" i="14"/>
  <c r="L399" i="14"/>
  <c r="O2783" i="6"/>
  <c r="J400" i="14"/>
  <c r="N2786" i="6" s="1"/>
  <c r="L400" i="14"/>
  <c r="O2784" i="6"/>
  <c r="O2785" i="6"/>
  <c r="O2786" i="6"/>
  <c r="O2787" i="6"/>
  <c r="O2788" i="6"/>
  <c r="O2789" i="6"/>
  <c r="O2790" i="6"/>
  <c r="O2791" i="6"/>
  <c r="O2792" i="6"/>
  <c r="O2793" i="6"/>
  <c r="O2794" i="6"/>
  <c r="O2795" i="6"/>
  <c r="O2796" i="6"/>
  <c r="J401" i="14"/>
  <c r="N2798" i="6" s="1"/>
  <c r="L401" i="14"/>
  <c r="O2797" i="6"/>
  <c r="O2798" i="6"/>
  <c r="O2799" i="6"/>
  <c r="J402" i="14"/>
  <c r="N2800" i="6" s="1"/>
  <c r="L402" i="14"/>
  <c r="O2800" i="6"/>
  <c r="O2801" i="6"/>
  <c r="J403" i="14"/>
  <c r="N2802" i="6" s="1"/>
  <c r="L403" i="14"/>
  <c r="O2802" i="6"/>
  <c r="O2803" i="6"/>
  <c r="O2804" i="6"/>
  <c r="O2805" i="6"/>
  <c r="O2806" i="6"/>
  <c r="O2807" i="6"/>
  <c r="J404" i="14"/>
  <c r="N2809" i="6" s="1"/>
  <c r="O2808" i="6"/>
  <c r="O2809" i="6"/>
  <c r="K405" i="14"/>
  <c r="J405" i="14"/>
  <c r="N2811" i="6" s="1"/>
  <c r="O2810" i="6"/>
  <c r="O2811" i="6"/>
  <c r="O2812" i="6"/>
  <c r="O2813" i="6"/>
  <c r="O2814" i="6"/>
  <c r="J406" i="14"/>
  <c r="N2815" i="6" s="1"/>
  <c r="L406" i="14"/>
  <c r="O2815" i="6"/>
  <c r="O2816" i="6"/>
  <c r="J407" i="14"/>
  <c r="N2817" i="6" s="1"/>
  <c r="L407" i="14"/>
  <c r="O2817" i="6"/>
  <c r="O2818" i="6"/>
  <c r="J408" i="14"/>
  <c r="N2819" i="6" s="1"/>
  <c r="L408" i="14"/>
  <c r="O2819" i="6"/>
  <c r="O2820" i="6"/>
  <c r="O2821" i="6"/>
  <c r="K409" i="14"/>
  <c r="J409" i="14"/>
  <c r="N2824" i="6" s="1"/>
  <c r="L409" i="14"/>
  <c r="O2822" i="6"/>
  <c r="O2823" i="6"/>
  <c r="O2824" i="6"/>
  <c r="O2825" i="6"/>
  <c r="O2826" i="6"/>
  <c r="O2827" i="6"/>
  <c r="O2828" i="6"/>
  <c r="K410" i="14"/>
  <c r="J410" i="14"/>
  <c r="L410" i="14"/>
  <c r="O2829" i="6"/>
  <c r="O2830" i="6"/>
  <c r="O2831" i="6"/>
  <c r="O2832" i="6"/>
  <c r="O2833" i="6"/>
  <c r="O2834" i="6"/>
  <c r="K411" i="14"/>
  <c r="J411" i="14"/>
  <c r="N2835" i="6" s="1"/>
  <c r="L411" i="14"/>
  <c r="O2835" i="6"/>
  <c r="O2836" i="6"/>
  <c r="O2837" i="6"/>
  <c r="O2838" i="6"/>
  <c r="O2839" i="6"/>
  <c r="O2840" i="6"/>
  <c r="O2841" i="6"/>
  <c r="J412" i="14"/>
  <c r="N2843" i="6" s="1"/>
  <c r="L412" i="14"/>
  <c r="O2842" i="6"/>
  <c r="O2843" i="6"/>
  <c r="O2844" i="6"/>
  <c r="O2845" i="6"/>
  <c r="O2846" i="6"/>
  <c r="O2847" i="6"/>
  <c r="O2848" i="6"/>
  <c r="O2849" i="6"/>
  <c r="O2850" i="6"/>
  <c r="O2851" i="6"/>
  <c r="O2852" i="6"/>
  <c r="O2853" i="6"/>
  <c r="O2854" i="6"/>
  <c r="J413" i="14"/>
  <c r="N2860" i="6" s="1"/>
  <c r="L413" i="14"/>
  <c r="H413" i="14"/>
  <c r="O2855" i="6"/>
  <c r="O2856" i="6"/>
  <c r="O2857" i="6"/>
  <c r="O2858" i="6"/>
  <c r="O2859" i="6"/>
  <c r="O2860" i="6"/>
  <c r="O2861" i="6"/>
  <c r="O2862" i="6"/>
  <c r="O2863" i="6"/>
  <c r="O2864" i="6"/>
  <c r="O2865" i="6"/>
  <c r="O2866" i="6"/>
  <c r="O2867" i="6"/>
  <c r="O2868" i="6"/>
  <c r="O2869" i="6"/>
  <c r="O2870" i="6"/>
  <c r="O2871" i="6"/>
  <c r="O2872" i="6"/>
  <c r="J414" i="14"/>
  <c r="N2876" i="6" s="1"/>
  <c r="L414" i="14"/>
  <c r="H414" i="14"/>
  <c r="O2873" i="6"/>
  <c r="O2874" i="6"/>
  <c r="O2875" i="6"/>
  <c r="O2876" i="6"/>
  <c r="O2877" i="6"/>
  <c r="O2878" i="6"/>
  <c r="O2879" i="6"/>
  <c r="O2880" i="6"/>
  <c r="O2881" i="6"/>
  <c r="O2882" i="6"/>
  <c r="O2883" i="6"/>
  <c r="O2884" i="6"/>
  <c r="O2885" i="6"/>
  <c r="O2886" i="6"/>
  <c r="O2887" i="6"/>
  <c r="O2888" i="6"/>
  <c r="J415" i="14"/>
  <c r="N2889" i="6" s="1"/>
  <c r="L415" i="14"/>
  <c r="H415" i="14"/>
  <c r="O2889" i="6"/>
  <c r="O2890" i="6"/>
  <c r="O2891" i="6"/>
  <c r="O2892" i="6"/>
  <c r="O2893" i="6"/>
  <c r="O2894" i="6"/>
  <c r="O2895" i="6"/>
  <c r="O2896" i="6"/>
  <c r="O2897" i="6"/>
  <c r="O2898" i="6"/>
  <c r="O2899" i="6"/>
  <c r="O2900" i="6"/>
  <c r="O2901" i="6"/>
  <c r="O2902" i="6"/>
  <c r="O2903" i="6"/>
  <c r="O2904" i="6"/>
  <c r="O2905" i="6"/>
  <c r="O2906" i="6"/>
  <c r="J416" i="14"/>
  <c r="N2909" i="6" s="1"/>
  <c r="L416" i="14"/>
  <c r="H416" i="14"/>
  <c r="O2907" i="6"/>
  <c r="O2908" i="6"/>
  <c r="O2909" i="6"/>
  <c r="O2910" i="6"/>
  <c r="O2911" i="6"/>
  <c r="O2912" i="6"/>
  <c r="O2913" i="6"/>
  <c r="O2914" i="6"/>
  <c r="O2915" i="6"/>
  <c r="O2916" i="6"/>
  <c r="O2917" i="6"/>
  <c r="O2918" i="6"/>
  <c r="O2919" i="6"/>
  <c r="O2920" i="6"/>
  <c r="O2921" i="6"/>
  <c r="O2922" i="6"/>
  <c r="O2923" i="6"/>
  <c r="J417" i="14"/>
  <c r="N2935" i="6" s="1"/>
  <c r="L417" i="14"/>
  <c r="H417" i="14"/>
  <c r="O2924" i="6"/>
  <c r="O2925" i="6"/>
  <c r="O2926" i="6"/>
  <c r="O2927" i="6"/>
  <c r="O2928" i="6"/>
  <c r="O2929" i="6"/>
  <c r="O2930" i="6"/>
  <c r="O2931" i="6"/>
  <c r="O2932" i="6"/>
  <c r="O2933" i="6"/>
  <c r="O2934" i="6"/>
  <c r="O2935" i="6"/>
  <c r="O2936" i="6"/>
  <c r="O2937" i="6"/>
  <c r="O2938" i="6"/>
  <c r="O2939" i="6"/>
  <c r="O2940" i="6"/>
  <c r="O2941" i="6"/>
  <c r="O2942" i="6"/>
  <c r="O2943" i="6"/>
  <c r="O2944" i="6"/>
  <c r="O2945" i="6"/>
  <c r="O2946" i="6"/>
  <c r="O2947" i="6"/>
  <c r="O2948" i="6"/>
  <c r="O2949" i="6"/>
  <c r="J418" i="14"/>
  <c r="N2950" i="6" s="1"/>
  <c r="L418" i="14"/>
  <c r="H418" i="14"/>
  <c r="O2950" i="6"/>
  <c r="O2951" i="6"/>
  <c r="O2952" i="6"/>
  <c r="N2953" i="6"/>
  <c r="O2953" i="6"/>
  <c r="O2954" i="6"/>
  <c r="O2955" i="6"/>
  <c r="O2956" i="6"/>
  <c r="O2957" i="6"/>
  <c r="N2958" i="6"/>
  <c r="O2958" i="6"/>
  <c r="O2959" i="6"/>
  <c r="O2960" i="6"/>
  <c r="O2961" i="6"/>
  <c r="O2962" i="6"/>
  <c r="O2963" i="6"/>
  <c r="O2964" i="6"/>
  <c r="O2965" i="6"/>
  <c r="O2966" i="6"/>
  <c r="J419" i="14"/>
  <c r="N2969" i="6" s="1"/>
  <c r="L419" i="14"/>
  <c r="O2967" i="6"/>
  <c r="O2968" i="6"/>
  <c r="O2969" i="6"/>
  <c r="O2970" i="6"/>
  <c r="O2971" i="6"/>
  <c r="O2972" i="6"/>
  <c r="O2973" i="6"/>
  <c r="O2974" i="6"/>
  <c r="J420" i="14"/>
  <c r="L420" i="14"/>
  <c r="O2975" i="6"/>
  <c r="O2976" i="6"/>
  <c r="O2977" i="6"/>
  <c r="O2978" i="6"/>
  <c r="O2979" i="6"/>
  <c r="O2980" i="6"/>
  <c r="O2981" i="6"/>
  <c r="O2982" i="6"/>
  <c r="O2983" i="6"/>
  <c r="O2984" i="6"/>
  <c r="O2985" i="6"/>
  <c r="J421" i="14"/>
  <c r="N2986" i="6" s="1"/>
  <c r="O2986" i="6"/>
  <c r="J422" i="14"/>
  <c r="N2987" i="6" s="1"/>
  <c r="O2987" i="6"/>
  <c r="J423" i="14"/>
  <c r="O2988" i="6"/>
  <c r="O2989" i="6"/>
  <c r="J424" i="14"/>
  <c r="N2990" i="6" s="1"/>
  <c r="O2990" i="6"/>
  <c r="O2991" i="6"/>
  <c r="O2992" i="6"/>
  <c r="O2993" i="6"/>
  <c r="O2994" i="6"/>
  <c r="K426" i="14"/>
  <c r="J426" i="14"/>
  <c r="N2999" i="6" s="1"/>
  <c r="L426" i="14"/>
  <c r="O2995" i="6"/>
  <c r="O2996" i="6"/>
  <c r="O2997" i="6"/>
  <c r="O2998" i="6"/>
  <c r="O2999" i="6"/>
  <c r="O3000" i="6"/>
  <c r="O3001" i="6"/>
  <c r="O3002" i="6"/>
  <c r="O3003" i="6"/>
  <c r="O3004" i="6"/>
  <c r="O3005" i="6"/>
  <c r="O3006" i="6"/>
  <c r="O3007" i="6"/>
  <c r="K425" i="14"/>
  <c r="J425" i="14"/>
  <c r="N3009" i="6" s="1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17" i="6"/>
  <c r="O3018" i="6"/>
  <c r="O3019" i="6"/>
  <c r="O3020" i="6"/>
  <c r="N3021" i="6"/>
  <c r="O3021" i="6"/>
  <c r="O3022" i="6"/>
  <c r="J428" i="14"/>
  <c r="L428" i="14"/>
  <c r="H428" i="14"/>
  <c r="O3023" i="6"/>
  <c r="O3024" i="6"/>
  <c r="O3025" i="6"/>
  <c r="O3026" i="6"/>
  <c r="O3027" i="6"/>
  <c r="O3028" i="6"/>
  <c r="O3029" i="6"/>
  <c r="O3030" i="6"/>
  <c r="O3031" i="6"/>
  <c r="O3032" i="6"/>
  <c r="O3033" i="6"/>
  <c r="J429" i="14"/>
  <c r="N3034" i="6" s="1"/>
  <c r="L429" i="14"/>
  <c r="H429" i="14"/>
  <c r="O3034" i="6"/>
  <c r="O3035" i="6"/>
  <c r="O3036" i="6"/>
  <c r="O3037" i="6"/>
  <c r="O3038" i="6"/>
  <c r="O3039" i="6"/>
  <c r="O3040" i="6"/>
  <c r="O3041" i="6"/>
  <c r="O3042" i="6"/>
  <c r="O3043" i="6"/>
  <c r="O3044" i="6"/>
  <c r="O3045" i="6"/>
  <c r="O3046" i="6"/>
  <c r="O3047" i="6"/>
  <c r="J430" i="14"/>
  <c r="N3055" i="6" s="1"/>
  <c r="L430" i="14"/>
  <c r="H430" i="14"/>
  <c r="O3048" i="6"/>
  <c r="O3049" i="6"/>
  <c r="O3050" i="6"/>
  <c r="O3051" i="6"/>
  <c r="O3052" i="6"/>
  <c r="O3053" i="6"/>
  <c r="O3054" i="6"/>
  <c r="O3055" i="6"/>
  <c r="O3056" i="6"/>
  <c r="O3057" i="6"/>
  <c r="N3058" i="6"/>
  <c r="O3058" i="6"/>
  <c r="O3059" i="6"/>
  <c r="O3060" i="6"/>
  <c r="O3061" i="6"/>
  <c r="J431" i="14"/>
  <c r="N3063" i="6" s="1"/>
  <c r="O3062" i="6"/>
  <c r="O3063" i="6"/>
  <c r="O3064" i="6"/>
  <c r="J432" i="14"/>
  <c r="N3065" i="6" s="1"/>
  <c r="O3065" i="6"/>
  <c r="K433" i="14"/>
  <c r="J433" i="14"/>
  <c r="N3066" i="6" s="1"/>
  <c r="O3066" i="6"/>
  <c r="O3067" i="6"/>
  <c r="O3068" i="6"/>
  <c r="J434" i="14"/>
  <c r="N3069" i="6" s="1"/>
  <c r="O3069" i="6"/>
  <c r="J435" i="14"/>
  <c r="N3070" i="6" s="1"/>
  <c r="O3070" i="6"/>
  <c r="O3071" i="6"/>
  <c r="K436" i="14"/>
  <c r="J436" i="14"/>
  <c r="N3072" i="6" s="1"/>
  <c r="O3072" i="6"/>
  <c r="O3073" i="6"/>
  <c r="O3074" i="6"/>
  <c r="J437" i="14"/>
  <c r="L437" i="14"/>
  <c r="H437" i="14"/>
  <c r="O3075" i="6"/>
  <c r="O3076" i="6"/>
  <c r="O3077" i="6"/>
  <c r="O3078" i="6"/>
  <c r="O3079" i="6"/>
  <c r="O3080" i="6"/>
  <c r="O3081" i="6"/>
  <c r="O3082" i="6"/>
  <c r="O3083" i="6"/>
  <c r="O3084" i="6"/>
  <c r="O3085" i="6"/>
  <c r="O3086" i="6"/>
  <c r="O3087" i="6"/>
  <c r="O3088" i="6"/>
  <c r="J438" i="14"/>
  <c r="N3102" i="6" s="1"/>
  <c r="L438" i="14"/>
  <c r="H438" i="14"/>
  <c r="O3089" i="6"/>
  <c r="O3090" i="6"/>
  <c r="O3091" i="6"/>
  <c r="O3092" i="6"/>
  <c r="O3093" i="6"/>
  <c r="O3094" i="6"/>
  <c r="O3095" i="6"/>
  <c r="O3096" i="6"/>
  <c r="O3097" i="6"/>
  <c r="O3098" i="6"/>
  <c r="O3099" i="6"/>
  <c r="O3100" i="6"/>
  <c r="O3101" i="6"/>
  <c r="O3102" i="6"/>
  <c r="O3103" i="6"/>
  <c r="O3104" i="6"/>
  <c r="O3105" i="6"/>
  <c r="J439" i="14"/>
  <c r="N3112" i="6" s="1"/>
  <c r="L439" i="14"/>
  <c r="H439" i="14"/>
  <c r="O3106" i="6"/>
  <c r="O3107" i="6"/>
  <c r="O3108" i="6"/>
  <c r="N3109" i="6"/>
  <c r="O3109" i="6"/>
  <c r="O3110" i="6"/>
  <c r="O3111" i="6"/>
  <c r="O3112" i="6"/>
  <c r="O3113" i="6"/>
  <c r="O3114" i="6"/>
  <c r="O3115" i="6"/>
  <c r="O3116" i="6"/>
  <c r="O3117" i="6"/>
  <c r="O3118" i="6"/>
  <c r="O3119" i="6"/>
  <c r="O3120" i="6"/>
  <c r="O3121" i="6"/>
  <c r="O3122" i="6"/>
  <c r="J440" i="14"/>
  <c r="L440" i="14"/>
  <c r="H440" i="14"/>
  <c r="O3123" i="6"/>
  <c r="O3124" i="6"/>
  <c r="O3125" i="6"/>
  <c r="N3126" i="6"/>
  <c r="O3126" i="6"/>
  <c r="O3127" i="6"/>
  <c r="O3128" i="6"/>
  <c r="O3129" i="6"/>
  <c r="O3130" i="6"/>
  <c r="O3131" i="6"/>
  <c r="J441" i="14"/>
  <c r="N3135" i="6" s="1"/>
  <c r="L441" i="14"/>
  <c r="H441" i="14"/>
  <c r="O3132" i="6"/>
  <c r="O3133" i="6"/>
  <c r="O3134" i="6"/>
  <c r="O3135" i="6"/>
  <c r="O3136" i="6"/>
  <c r="O3137" i="6"/>
  <c r="O3138" i="6"/>
  <c r="O3139" i="6"/>
  <c r="O3140" i="6"/>
  <c r="O3141" i="6"/>
  <c r="O3142" i="6"/>
  <c r="O3143" i="6"/>
  <c r="O3144" i="6"/>
  <c r="O3145" i="6"/>
  <c r="O3146" i="6"/>
  <c r="O3147" i="6"/>
  <c r="O3148" i="6"/>
  <c r="J442" i="14"/>
  <c r="N3150" i="6" s="1"/>
  <c r="O3149" i="6"/>
  <c r="O3150" i="6"/>
  <c r="O3151" i="6"/>
  <c r="O3152" i="6"/>
  <c r="O3153" i="6"/>
  <c r="O3154" i="6"/>
  <c r="O3155" i="6"/>
  <c r="O3156" i="6"/>
  <c r="O3157" i="6"/>
  <c r="O3158" i="6"/>
  <c r="J443" i="14"/>
  <c r="O3159" i="6"/>
  <c r="O3160" i="6"/>
  <c r="J444" i="14"/>
  <c r="N3161" i="6" s="1"/>
  <c r="O3161" i="6"/>
  <c r="J445" i="14"/>
  <c r="N3163" i="6" s="1"/>
  <c r="O3162" i="6"/>
  <c r="O3163" i="6"/>
  <c r="J446" i="14"/>
  <c r="N3164" i="6" s="1"/>
  <c r="O3164" i="6"/>
  <c r="O3165" i="6"/>
  <c r="J447" i="14"/>
  <c r="N3166" i="6" s="1"/>
  <c r="O3166" i="6"/>
  <c r="J448" i="14"/>
  <c r="O3167" i="6"/>
  <c r="O3168" i="6"/>
  <c r="J449" i="14"/>
  <c r="O3169" i="6"/>
  <c r="O3170" i="6"/>
  <c r="J450" i="14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2" i="6"/>
  <c r="O3183" i="6"/>
  <c r="O3184" i="6"/>
  <c r="N3185" i="6"/>
  <c r="O3185" i="6"/>
  <c r="O3186" i="6"/>
  <c r="O3187" i="6"/>
  <c r="O3188" i="6"/>
  <c r="J453" i="14"/>
  <c r="N3190" i="6" s="1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6" i="6" s="1"/>
  <c r="L454" i="14"/>
  <c r="O3206" i="6"/>
  <c r="O3207" i="6"/>
  <c r="O3208" i="6"/>
  <c r="O3209" i="6"/>
  <c r="O3210" i="6"/>
  <c r="O3211" i="6"/>
  <c r="J455" i="14"/>
  <c r="N3214" i="6" s="1"/>
  <c r="L455" i="14"/>
  <c r="H455" i="14"/>
  <c r="O3212" i="6"/>
  <c r="O3213" i="6"/>
  <c r="O3214" i="6"/>
  <c r="O3215" i="6"/>
  <c r="O3216" i="6"/>
  <c r="O3217" i="6"/>
  <c r="O3218" i="6"/>
  <c r="O3219" i="6"/>
  <c r="O3220" i="6"/>
  <c r="J456" i="14"/>
  <c r="N3231" i="6" s="1"/>
  <c r="L456" i="14"/>
  <c r="H456" i="14"/>
  <c r="O3221" i="6"/>
  <c r="O3222" i="6"/>
  <c r="O3223" i="6"/>
  <c r="N3224" i="6"/>
  <c r="O3224" i="6"/>
  <c r="O3225" i="6"/>
  <c r="O3226" i="6"/>
  <c r="O3227" i="6"/>
  <c r="O3228" i="6"/>
  <c r="O3229" i="6"/>
  <c r="O3230" i="6"/>
  <c r="O3231" i="6"/>
  <c r="J457" i="14"/>
  <c r="N3235" i="6" s="1"/>
  <c r="L457" i="14"/>
  <c r="H457" i="14"/>
  <c r="O3232" i="6"/>
  <c r="O3233" i="6"/>
  <c r="O3234" i="6"/>
  <c r="O3235" i="6"/>
  <c r="O3236" i="6"/>
  <c r="O3237" i="6"/>
  <c r="O3238" i="6"/>
  <c r="O3239" i="6"/>
  <c r="O3240" i="6"/>
  <c r="J458" i="14"/>
  <c r="N3250" i="6" s="1"/>
  <c r="L458" i="14"/>
  <c r="H458" i="14"/>
  <c r="O3241" i="6"/>
  <c r="O3242" i="6"/>
  <c r="O3243" i="6"/>
  <c r="N3244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5" i="6" s="1"/>
  <c r="L459" i="14"/>
  <c r="H459" i="14"/>
  <c r="O3255" i="6"/>
  <c r="O3256" i="6"/>
  <c r="O3257" i="6"/>
  <c r="N3258" i="6"/>
  <c r="O3258" i="6"/>
  <c r="O3259" i="6"/>
  <c r="O3260" i="6"/>
  <c r="O3261" i="6"/>
  <c r="O3262" i="6"/>
  <c r="O3263" i="6"/>
  <c r="O3264" i="6"/>
  <c r="J460" i="14"/>
  <c r="N3265" i="6" s="1"/>
  <c r="L460" i="14"/>
  <c r="J461" i="14"/>
  <c r="L461" i="14"/>
  <c r="J462" i="14"/>
  <c r="N3289" i="6" s="1"/>
  <c r="O3287" i="6"/>
  <c r="O3288" i="6"/>
  <c r="O3289" i="6"/>
  <c r="O3290" i="6"/>
  <c r="J463" i="14"/>
  <c r="N3302" i="6" s="1"/>
  <c r="L463" i="14"/>
  <c r="J464" i="14"/>
  <c r="N3304" i="6" s="1"/>
  <c r="L464" i="14"/>
  <c r="J465" i="14"/>
  <c r="N3317" i="6" s="1"/>
  <c r="L465" i="14"/>
  <c r="K466" i="14"/>
  <c r="J466" i="14"/>
  <c r="N3340" i="6" s="1"/>
  <c r="L466" i="14"/>
  <c r="O3336" i="6"/>
  <c r="O3337" i="6"/>
  <c r="O3338" i="6"/>
  <c r="O3339" i="6"/>
  <c r="O3340" i="6"/>
  <c r="O3341" i="6"/>
  <c r="O3342" i="6"/>
  <c r="L467" i="14"/>
  <c r="K467" i="14"/>
  <c r="J467" i="14"/>
  <c r="O3343" i="6"/>
  <c r="O3344" i="6"/>
  <c r="O3345" i="6"/>
  <c r="O3346" i="6"/>
  <c r="O3347" i="6"/>
  <c r="O3348" i="6"/>
  <c r="O3349" i="6"/>
  <c r="J468" i="14"/>
  <c r="N3352" i="6" s="1"/>
  <c r="O3350" i="6"/>
  <c r="O3351" i="6"/>
  <c r="O3352" i="6"/>
  <c r="O3353" i="6"/>
  <c r="O3354" i="6"/>
  <c r="K469" i="14"/>
  <c r="J469" i="14"/>
  <c r="N3356" i="6" s="1"/>
  <c r="O3355" i="6"/>
  <c r="O3356" i="6"/>
  <c r="O3357" i="6"/>
  <c r="J470" i="14"/>
  <c r="N3358" i="6" s="1"/>
  <c r="O3358" i="6"/>
  <c r="K471" i="14"/>
  <c r="J471" i="14"/>
  <c r="N3360" i="6" s="1"/>
  <c r="O3359" i="6"/>
  <c r="O3360" i="6"/>
  <c r="J472" i="14"/>
  <c r="N3361" i="6" s="1"/>
  <c r="L472" i="14"/>
  <c r="J473" i="14"/>
  <c r="H473" i="14" s="1"/>
  <c r="O3384" i="6" s="1"/>
  <c r="L473" i="14"/>
  <c r="J474" i="14"/>
  <c r="N3398" i="6" s="1"/>
  <c r="L474" i="14"/>
  <c r="O3391" i="6"/>
  <c r="O3392" i="6"/>
  <c r="O3393" i="6"/>
  <c r="O3394" i="6"/>
  <c r="O3395" i="6"/>
  <c r="O3396" i="6"/>
  <c r="O3397" i="6"/>
  <c r="O3398" i="6"/>
  <c r="O3399" i="6"/>
  <c r="J475" i="14"/>
  <c r="N3410" i="6" s="1"/>
  <c r="L475" i="14"/>
  <c r="K476" i="14"/>
  <c r="J476" i="14"/>
  <c r="O3412" i="6"/>
  <c r="O3413" i="6"/>
  <c r="O3414" i="6"/>
  <c r="J477" i="14"/>
  <c r="L477" i="14"/>
  <c r="J478" i="14"/>
  <c r="N3426" i="6" s="1"/>
  <c r="L478" i="14"/>
  <c r="J479" i="14"/>
  <c r="L479" i="14"/>
  <c r="J480" i="14"/>
  <c r="N3464" i="6" s="1"/>
  <c r="L480" i="14"/>
  <c r="J481" i="14"/>
  <c r="N3469" i="6" s="1"/>
  <c r="L481" i="14"/>
  <c r="J482" i="14"/>
  <c r="H482" i="14" s="1"/>
  <c r="L482" i="14"/>
  <c r="J483" i="14"/>
  <c r="N3510" i="6" s="1"/>
  <c r="L483" i="14"/>
  <c r="H483" i="14"/>
  <c r="O3503" i="6"/>
  <c r="O3504" i="6"/>
  <c r="O3505" i="6"/>
  <c r="O3506" i="6"/>
  <c r="O3507" i="6"/>
  <c r="O3508" i="6"/>
  <c r="O3509" i="6"/>
  <c r="O3510" i="6"/>
  <c r="O3511" i="6"/>
  <c r="O3512" i="6"/>
  <c r="O3513" i="6"/>
  <c r="O3514" i="6"/>
  <c r="J484" i="14"/>
  <c r="N3516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1" i="6" s="1"/>
  <c r="O3521" i="6"/>
  <c r="O3522" i="6"/>
  <c r="J489" i="14"/>
  <c r="N3524" i="6" s="1"/>
  <c r="O3523" i="6"/>
  <c r="O3524" i="6"/>
  <c r="J490" i="14"/>
  <c r="N3525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H495" i="14" s="1"/>
  <c r="L495" i="14"/>
  <c r="J496" i="14"/>
  <c r="L496" i="14"/>
  <c r="J497" i="14"/>
  <c r="N3563" i="6" s="1"/>
  <c r="L497" i="14"/>
  <c r="J498" i="14"/>
  <c r="N3575" i="6" s="1"/>
  <c r="O3574" i="6"/>
  <c r="O3575" i="6"/>
  <c r="J499" i="14"/>
  <c r="N3577" i="6" s="1"/>
  <c r="O3576" i="6"/>
  <c r="O3577" i="6"/>
  <c r="O3578" i="6"/>
  <c r="O3579" i="6"/>
  <c r="J501" i="14"/>
  <c r="N3580" i="6" s="1"/>
  <c r="L501" i="14"/>
  <c r="J500" i="14"/>
  <c r="N3594" i="6" s="1"/>
  <c r="L500" i="14"/>
  <c r="J503" i="14"/>
  <c r="N3604" i="6" s="1"/>
  <c r="O3603" i="6"/>
  <c r="O3604" i="6"/>
  <c r="J504" i="14"/>
  <c r="N3605" i="6" s="1"/>
  <c r="O3605" i="6"/>
  <c r="K505" i="14"/>
  <c r="J505" i="14"/>
  <c r="N3607" i="6" s="1"/>
  <c r="O3606" i="6"/>
  <c r="O3607" i="6"/>
  <c r="K506" i="14"/>
  <c r="J506" i="14"/>
  <c r="N3609" i="6" s="1"/>
  <c r="O3608" i="6"/>
  <c r="O3609" i="6"/>
  <c r="K507" i="14"/>
  <c r="J507" i="14"/>
  <c r="N3611" i="6" s="1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H502" i="14" s="1"/>
  <c r="L502" i="14"/>
  <c r="J511" i="14"/>
  <c r="N3629" i="6" s="1"/>
  <c r="L511" i="14"/>
  <c r="J512" i="14"/>
  <c r="N3647" i="6" s="1"/>
  <c r="L512" i="14"/>
  <c r="J513" i="14"/>
  <c r="N3657" i="6" s="1"/>
  <c r="L513" i="14"/>
  <c r="J514" i="14"/>
  <c r="N3669" i="6" s="1"/>
  <c r="O3669" i="6"/>
  <c r="J515" i="14"/>
  <c r="N3670" i="6" s="1"/>
  <c r="O3670" i="6"/>
  <c r="O3671" i="6"/>
  <c r="O3672" i="6"/>
  <c r="O3673" i="6"/>
  <c r="O3674" i="6"/>
  <c r="J516" i="14"/>
  <c r="N3676" i="6" s="1"/>
  <c r="O3675" i="6"/>
  <c r="O3676" i="6"/>
  <c r="O3677" i="6"/>
  <c r="J517" i="14"/>
  <c r="N3678" i="6" s="1"/>
  <c r="O3678" i="6"/>
  <c r="J518" i="14"/>
  <c r="N3679" i="6" s="1"/>
  <c r="O3679" i="6"/>
  <c r="J519" i="14"/>
  <c r="N3682" i="6" s="1"/>
  <c r="L519" i="14"/>
  <c r="J520" i="14"/>
  <c r="N3693" i="6" s="1"/>
  <c r="L520" i="14"/>
  <c r="J521" i="14"/>
  <c r="H521" i="14" s="1"/>
  <c r="L521" i="14"/>
  <c r="J522" i="14"/>
  <c r="N3717" i="6" s="1"/>
  <c r="L522" i="14"/>
  <c r="J523" i="14"/>
  <c r="N3729" i="6" s="1"/>
  <c r="O3728" i="6"/>
  <c r="O3729" i="6"/>
  <c r="O3730" i="6"/>
  <c r="O3731" i="6"/>
  <c r="O3732" i="6"/>
  <c r="K524" i="14"/>
  <c r="J524" i="14"/>
  <c r="N3733" i="6" s="1"/>
  <c r="O3733" i="6"/>
  <c r="O3734" i="6"/>
  <c r="O3735" i="6"/>
  <c r="O3736" i="6"/>
  <c r="J525" i="14"/>
  <c r="N3737" i="6" s="1"/>
  <c r="L525" i="14"/>
  <c r="J526" i="14"/>
  <c r="N3748" i="6" s="1"/>
  <c r="L526" i="14"/>
  <c r="J527" i="14"/>
  <c r="N3759" i="6" s="1"/>
  <c r="L527" i="14"/>
  <c r="J528" i="14"/>
  <c r="N3774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O3780" i="6"/>
  <c r="O3781" i="6"/>
  <c r="O3782" i="6"/>
  <c r="J532" i="14"/>
  <c r="N3785" i="6" s="1"/>
  <c r="O3783" i="6"/>
  <c r="O3784" i="6"/>
  <c r="O3785" i="6"/>
  <c r="O3786" i="6"/>
  <c r="O3787" i="6"/>
  <c r="O3788" i="6"/>
  <c r="O3789" i="6"/>
  <c r="J533" i="14"/>
  <c r="O3790" i="6"/>
  <c r="O3791" i="6"/>
  <c r="K534" i="14"/>
  <c r="J534" i="14"/>
  <c r="N3798" i="6" s="1"/>
  <c r="O3792" i="6"/>
  <c r="O3793" i="6"/>
  <c r="O3794" i="6"/>
  <c r="O3795" i="6"/>
  <c r="O3796" i="6"/>
  <c r="O3797" i="6"/>
  <c r="O3798" i="6"/>
  <c r="K535" i="14"/>
  <c r="J535" i="14"/>
  <c r="N3799" i="6" s="1"/>
  <c r="O3799" i="6"/>
  <c r="O3800" i="6"/>
  <c r="J537" i="14"/>
  <c r="N3801" i="6" s="1"/>
  <c r="O3801" i="6"/>
  <c r="J536" i="14"/>
  <c r="N3802" i="6" s="1"/>
  <c r="O3802" i="6"/>
  <c r="J538" i="14"/>
  <c r="N3805" i="6" s="1"/>
  <c r="L538" i="14"/>
  <c r="J539" i="14"/>
  <c r="N3817" i="6" s="1"/>
  <c r="L539" i="14"/>
  <c r="J540" i="14"/>
  <c r="N3829" i="6" s="1"/>
  <c r="L540" i="14"/>
  <c r="J541" i="14"/>
  <c r="N3837" i="6" s="1"/>
  <c r="L541" i="14"/>
  <c r="J542" i="14"/>
  <c r="N3849" i="6" s="1"/>
  <c r="L542" i="14"/>
  <c r="J543" i="14"/>
  <c r="N3854" i="6" s="1"/>
  <c r="L543" i="14"/>
  <c r="H543" i="14"/>
  <c r="O3854" i="6"/>
  <c r="O3855" i="6"/>
  <c r="O3856" i="6"/>
  <c r="O3857" i="6"/>
  <c r="J544" i="14"/>
  <c r="N3864" i="6" s="1"/>
  <c r="L544" i="14"/>
  <c r="J545" i="14"/>
  <c r="N3871" i="6" s="1"/>
  <c r="L545" i="14"/>
  <c r="J546" i="14"/>
  <c r="N3882" i="6" s="1"/>
  <c r="L546" i="14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J548" i="14"/>
  <c r="N3903" i="6" s="1"/>
  <c r="L548" i="14"/>
  <c r="J549" i="14"/>
  <c r="N3918" i="6" s="1"/>
  <c r="L549" i="14"/>
  <c r="J550" i="14"/>
  <c r="N3930" i="6" s="1"/>
  <c r="L550" i="14"/>
  <c r="H550" i="14"/>
  <c r="O3930" i="6"/>
  <c r="O3931" i="6"/>
  <c r="O3932" i="6"/>
  <c r="O3933" i="6"/>
  <c r="O3934" i="6"/>
  <c r="O3935" i="6"/>
  <c r="O3936" i="6"/>
  <c r="O3937" i="6"/>
  <c r="O3938" i="6"/>
  <c r="O3939" i="6"/>
  <c r="O3940" i="6"/>
  <c r="O3941" i="6"/>
  <c r="O3942" i="6"/>
  <c r="J551" i="14"/>
  <c r="O3943" i="6"/>
  <c r="O3944" i="6"/>
  <c r="J552" i="14"/>
  <c r="N3945" i="6" s="1"/>
  <c r="O3945" i="6"/>
  <c r="K553" i="14"/>
  <c r="J553" i="14"/>
  <c r="N3946" i="6" s="1"/>
  <c r="L553" i="14"/>
  <c r="O3946" i="6"/>
  <c r="O3947" i="6"/>
  <c r="O3948" i="6"/>
  <c r="O3949" i="6"/>
  <c r="O3950" i="6"/>
  <c r="O3951" i="6"/>
  <c r="O3952" i="6"/>
  <c r="O3953" i="6"/>
  <c r="L554" i="14"/>
  <c r="K554" i="14"/>
  <c r="J554" i="14"/>
  <c r="N3954" i="6" s="1"/>
  <c r="O3954" i="6"/>
  <c r="O3955" i="6"/>
  <c r="O3956" i="6"/>
  <c r="O3957" i="6"/>
  <c r="O3958" i="6"/>
  <c r="O3959" i="6"/>
  <c r="O3960" i="6"/>
  <c r="O3961" i="6"/>
  <c r="J555" i="14"/>
  <c r="N3962" i="6" s="1"/>
  <c r="O3962" i="6"/>
  <c r="J556" i="14"/>
  <c r="N3963" i="6" s="1"/>
  <c r="O3963" i="6"/>
  <c r="O3964" i="6"/>
  <c r="K557" i="14"/>
  <c r="J557" i="14"/>
  <c r="N3965" i="6" s="1"/>
  <c r="O3965" i="6"/>
  <c r="O3966" i="6"/>
  <c r="K558" i="14"/>
  <c r="J558" i="14"/>
  <c r="N3967" i="6" s="1"/>
  <c r="O3967" i="6"/>
  <c r="O3968" i="6"/>
  <c r="J559" i="14"/>
  <c r="N3971" i="6" s="1"/>
  <c r="L559" i="14"/>
  <c r="J560" i="14"/>
  <c r="N3982" i="6" s="1"/>
  <c r="L560" i="14"/>
  <c r="J561" i="14"/>
  <c r="N3991" i="6" s="1"/>
  <c r="L561" i="14"/>
  <c r="J562" i="14"/>
  <c r="N4001" i="6" s="1"/>
  <c r="L562" i="14"/>
  <c r="J563" i="14"/>
  <c r="N4011" i="6" s="1"/>
  <c r="L563" i="14"/>
  <c r="H563" i="14"/>
  <c r="O4011" i="6"/>
  <c r="O4012" i="6"/>
  <c r="O4013" i="6"/>
  <c r="O4014" i="6"/>
  <c r="O4015" i="6"/>
  <c r="O4016" i="6"/>
  <c r="O4017" i="6"/>
  <c r="O4018" i="6"/>
  <c r="J564" i="14"/>
  <c r="N4022" i="6" s="1"/>
  <c r="L564" i="14"/>
  <c r="H564" i="14"/>
  <c r="O4019" i="6"/>
  <c r="O4020" i="6"/>
  <c r="O4021" i="6"/>
  <c r="O4022" i="6"/>
  <c r="O4023" i="6"/>
  <c r="O4024" i="6"/>
  <c r="O4025" i="6"/>
  <c r="O4026" i="6"/>
  <c r="O4027" i="6"/>
  <c r="O4028" i="6"/>
  <c r="O4029" i="6"/>
  <c r="J565" i="14"/>
  <c r="N4033" i="6" s="1"/>
  <c r="L565" i="14"/>
  <c r="H565" i="14"/>
  <c r="O4030" i="6"/>
  <c r="O4031" i="6"/>
  <c r="O4032" i="6"/>
  <c r="O4033" i="6"/>
  <c r="O4034" i="6"/>
  <c r="O4035" i="6"/>
  <c r="O4036" i="6"/>
  <c r="O4037" i="6"/>
  <c r="O4038" i="6"/>
  <c r="L566" i="14"/>
  <c r="K566" i="14"/>
  <c r="J566" i="14"/>
  <c r="N4042" i="6" s="1"/>
  <c r="O4039" i="6"/>
  <c r="O4040" i="6"/>
  <c r="O4041" i="6"/>
  <c r="O4042" i="6"/>
  <c r="O4043" i="6"/>
  <c r="O4044" i="6"/>
  <c r="O4045" i="6"/>
  <c r="J567" i="14"/>
  <c r="N4047" i="6" s="1"/>
  <c r="O4046" i="6"/>
  <c r="O4047" i="6"/>
  <c r="J568" i="14"/>
  <c r="N4050" i="6" s="1"/>
  <c r="O4048" i="6"/>
  <c r="O4049" i="6"/>
  <c r="O4050" i="6"/>
  <c r="O4051" i="6"/>
  <c r="O4052" i="6"/>
  <c r="O4053" i="6"/>
  <c r="J569" i="14"/>
  <c r="N4054" i="6" s="1"/>
  <c r="L569" i="14"/>
  <c r="J570" i="14"/>
  <c r="H570" i="14" s="1"/>
  <c r="L570" i="14"/>
  <c r="J571" i="14"/>
  <c r="N4076" i="6" s="1"/>
  <c r="L571" i="14"/>
  <c r="J572" i="14"/>
  <c r="N4081" i="6" s="1"/>
  <c r="L572" i="14"/>
  <c r="J573" i="14"/>
  <c r="N4092" i="6" s="1"/>
  <c r="O4091" i="6"/>
  <c r="O4092" i="6"/>
  <c r="J574" i="14"/>
  <c r="N4094" i="6" s="1"/>
  <c r="O4093" i="6"/>
  <c r="O4094" i="6"/>
  <c r="J575" i="14"/>
  <c r="N4095" i="6" s="1"/>
  <c r="O4095" i="6"/>
  <c r="J576" i="14"/>
  <c r="N4097" i="6" s="1"/>
  <c r="O4096" i="6"/>
  <c r="O4097" i="6"/>
  <c r="J577" i="14"/>
  <c r="N4098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7" i="6" s="1"/>
  <c r="O4106" i="6"/>
  <c r="O4107" i="6"/>
  <c r="O4108" i="6"/>
  <c r="O4109" i="6"/>
  <c r="K583" i="14"/>
  <c r="J583" i="14"/>
  <c r="N4111" i="6" s="1"/>
  <c r="O4110" i="6"/>
  <c r="O4111" i="6"/>
  <c r="J584" i="14"/>
  <c r="H584" i="14" s="1"/>
  <c r="L584" i="14"/>
  <c r="J585" i="14"/>
  <c r="N4125" i="6" s="1"/>
  <c r="L585" i="14"/>
  <c r="J586" i="14"/>
  <c r="N4142" i="6" s="1"/>
  <c r="L586" i="14"/>
  <c r="J587" i="14"/>
  <c r="N4156" i="6" s="1"/>
  <c r="L587" i="14"/>
  <c r="J588" i="14"/>
  <c r="H588" i="14" s="1"/>
  <c r="O4174" i="6" s="1"/>
  <c r="L588" i="14"/>
  <c r="J589" i="14"/>
  <c r="N4181" i="6" s="1"/>
  <c r="L589" i="14"/>
  <c r="J590" i="14"/>
  <c r="N4195" i="6" s="1"/>
  <c r="L590" i="14"/>
  <c r="J591" i="14"/>
  <c r="N4205" i="6" s="1"/>
  <c r="L591" i="14"/>
  <c r="J592" i="14"/>
  <c r="N4212" i="6" s="1"/>
  <c r="O4211" i="6"/>
  <c r="O4212" i="6"/>
  <c r="K593" i="14"/>
  <c r="J593" i="14"/>
  <c r="N4215" i="6" s="1"/>
  <c r="L593" i="14"/>
  <c r="O4213" i="6"/>
  <c r="O4214" i="6"/>
  <c r="O4215" i="6"/>
  <c r="O4216" i="6"/>
  <c r="O4217" i="6"/>
  <c r="O4218" i="6"/>
  <c r="J594" i="14"/>
  <c r="N4219" i="6" s="1"/>
  <c r="O4219" i="6"/>
  <c r="O4220" i="6"/>
  <c r="J595" i="14"/>
  <c r="N4224" i="6" s="1"/>
  <c r="L595" i="14"/>
  <c r="J596" i="14"/>
  <c r="N4244" i="6" s="1"/>
  <c r="L596" i="14"/>
  <c r="J597" i="14"/>
  <c r="N4250" i="6" s="1"/>
  <c r="L597" i="14"/>
  <c r="J598" i="14"/>
  <c r="N4263" i="6" s="1"/>
  <c r="L598" i="14"/>
  <c r="J599" i="14"/>
  <c r="N4287" i="6" s="1"/>
  <c r="L599" i="14"/>
  <c r="J600" i="14"/>
  <c r="N4290" i="6" s="1"/>
  <c r="L600" i="14"/>
  <c r="J601" i="14"/>
  <c r="N4302" i="6" s="1"/>
  <c r="L601" i="14"/>
  <c r="H601" i="14"/>
  <c r="O4297" i="6"/>
  <c r="O4298" i="6"/>
  <c r="O4299" i="6"/>
  <c r="N4300" i="6"/>
  <c r="O4300" i="6"/>
  <c r="O4301" i="6"/>
  <c r="O4302" i="6"/>
  <c r="O4303" i="6"/>
  <c r="O4304" i="6"/>
  <c r="N4305" i="6"/>
  <c r="O4305" i="6"/>
  <c r="O4306" i="6"/>
  <c r="O4307" i="6"/>
  <c r="O4308" i="6"/>
  <c r="O4309" i="6"/>
  <c r="O4310" i="6"/>
  <c r="O4311" i="6"/>
  <c r="J602" i="14"/>
  <c r="H602" i="14" s="1"/>
  <c r="L602" i="14"/>
  <c r="J603" i="14"/>
  <c r="N4330" i="6" s="1"/>
  <c r="L603" i="14"/>
  <c r="H603" i="14"/>
  <c r="O4323" i="6"/>
  <c r="O4324" i="6"/>
  <c r="O4325" i="6"/>
  <c r="N4326" i="6"/>
  <c r="O4326" i="6"/>
  <c r="O4327" i="6"/>
  <c r="O4328" i="6"/>
  <c r="O4329" i="6"/>
  <c r="O4330" i="6"/>
  <c r="O4331" i="6"/>
  <c r="J604" i="14"/>
  <c r="H604" i="14" s="1"/>
  <c r="L604" i="14"/>
  <c r="J605" i="14"/>
  <c r="N4344" i="6" s="1"/>
  <c r="L605" i="14"/>
  <c r="J606" i="14"/>
  <c r="N4356" i="6" s="1"/>
  <c r="L606" i="14"/>
  <c r="H606" i="14"/>
  <c r="O4356" i="6"/>
  <c r="O4357" i="6"/>
  <c r="O4358" i="6"/>
  <c r="O4359" i="6"/>
  <c r="O4360" i="6"/>
  <c r="O4361" i="6"/>
  <c r="O4362" i="6"/>
  <c r="O4363" i="6"/>
  <c r="O4364" i="6"/>
  <c r="O4365" i="6"/>
  <c r="O4366" i="6"/>
  <c r="J607" i="14"/>
  <c r="N4367" i="6" s="1"/>
  <c r="O4367" i="6"/>
  <c r="J608" i="14"/>
  <c r="N4368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4" i="6" s="1"/>
  <c r="O4374" i="6"/>
  <c r="O4375" i="6"/>
  <c r="J612" i="14"/>
  <c r="N4376" i="6" s="1"/>
  <c r="L612" i="14"/>
  <c r="J613" i="14"/>
  <c r="N4385" i="6" s="1"/>
  <c r="L613" i="14"/>
  <c r="J614" i="14"/>
  <c r="N4396" i="6" s="1"/>
  <c r="L614" i="14"/>
  <c r="J615" i="14"/>
  <c r="N4407" i="6" s="1"/>
  <c r="L615" i="14"/>
  <c r="J616" i="14"/>
  <c r="N4414" i="6" s="1"/>
  <c r="L616" i="14"/>
  <c r="J617" i="14"/>
  <c r="H617" i="14" s="1"/>
  <c r="L617" i="14"/>
  <c r="J618" i="14"/>
  <c r="N4429" i="6" s="1"/>
  <c r="O4429" i="6"/>
  <c r="J619" i="14"/>
  <c r="N4431" i="6" s="1"/>
  <c r="O4430" i="6"/>
  <c r="O4431" i="6"/>
  <c r="J620" i="14"/>
  <c r="N4440" i="6" s="1"/>
  <c r="L620" i="14"/>
  <c r="J621" i="14"/>
  <c r="H621" i="14" s="1"/>
  <c r="L621" i="14"/>
  <c r="N4449" i="6"/>
  <c r="N4450" i="6"/>
  <c r="N4452" i="6"/>
  <c r="N4453" i="6"/>
  <c r="J623" i="14"/>
  <c r="N4455" i="6" s="1"/>
  <c r="L623" i="14"/>
  <c r="J624" i="14"/>
  <c r="N4462" i="6" s="1"/>
  <c r="L624" i="14"/>
  <c r="J625" i="14"/>
  <c r="N4475" i="6" s="1"/>
  <c r="L625" i="14"/>
  <c r="J626" i="14"/>
  <c r="N4484" i="6" s="1"/>
  <c r="L626" i="14"/>
  <c r="J627" i="14"/>
  <c r="N4489" i="6" s="1"/>
  <c r="O4489" i="6"/>
  <c r="O4490" i="6"/>
  <c r="O4491" i="6"/>
  <c r="J628" i="14"/>
  <c r="N4493" i="6" s="1"/>
  <c r="O4492" i="6"/>
  <c r="O4493" i="6"/>
  <c r="J629" i="14"/>
  <c r="N4494" i="6" s="1"/>
  <c r="O4494" i="6"/>
  <c r="O4495" i="6"/>
  <c r="J630" i="14"/>
  <c r="H630" i="14" s="1"/>
  <c r="L630" i="14"/>
  <c r="J631" i="14"/>
  <c r="L631" i="14"/>
  <c r="J632" i="14"/>
  <c r="N4516" i="6" s="1"/>
  <c r="L632" i="14"/>
  <c r="J633" i="14"/>
  <c r="N4531" i="6" s="1"/>
  <c r="L633" i="14"/>
  <c r="J637" i="14"/>
  <c r="N4539" i="6" s="1"/>
  <c r="L637" i="14"/>
  <c r="H637" i="14"/>
  <c r="O4533" i="6"/>
  <c r="O4534" i="6"/>
  <c r="O4535" i="6"/>
  <c r="N4536" i="6"/>
  <c r="O4536" i="6"/>
  <c r="O4537" i="6"/>
  <c r="O4538" i="6"/>
  <c r="O4539" i="6"/>
  <c r="O4540" i="6"/>
  <c r="O4541" i="6"/>
  <c r="O4542" i="6"/>
  <c r="J636" i="14"/>
  <c r="L636" i="14"/>
  <c r="H636" i="14"/>
  <c r="O4543" i="6"/>
  <c r="O4544" i="6"/>
  <c r="O4545" i="6"/>
  <c r="O4546" i="6"/>
  <c r="O4547" i="6"/>
  <c r="O4548" i="6"/>
  <c r="O4549" i="6"/>
  <c r="O4550" i="6"/>
  <c r="O4551" i="6"/>
  <c r="O4552" i="6"/>
  <c r="N4553" i="6"/>
  <c r="O4553" i="6"/>
  <c r="N4554" i="6"/>
  <c r="O4554" i="6"/>
  <c r="N4555" i="6"/>
  <c r="O4555" i="6"/>
  <c r="N4556" i="6"/>
  <c r="O4556" i="6"/>
  <c r="N4557" i="6"/>
  <c r="O4557" i="6"/>
  <c r="N4558" i="6"/>
  <c r="O4558" i="6"/>
  <c r="N4559" i="6"/>
  <c r="O4559" i="6"/>
  <c r="N4560" i="6"/>
  <c r="O4560" i="6"/>
  <c r="N4561" i="6"/>
  <c r="O4561" i="6"/>
  <c r="N4562" i="6"/>
  <c r="O4562" i="6"/>
  <c r="N4563" i="6"/>
  <c r="O4563" i="6"/>
  <c r="N4564" i="6"/>
  <c r="O4564" i="6"/>
  <c r="N4565" i="6"/>
  <c r="O4565" i="6"/>
  <c r="N4566" i="6"/>
  <c r="O4566" i="6"/>
  <c r="N4567" i="6"/>
  <c r="O4567" i="6"/>
  <c r="J634" i="14"/>
  <c r="N4572" i="6" s="1"/>
  <c r="L634" i="14"/>
  <c r="H634" i="14"/>
  <c r="O4569" i="6"/>
  <c r="O4570" i="6"/>
  <c r="O4571" i="6"/>
  <c r="O4572" i="6"/>
  <c r="O4573" i="6"/>
  <c r="O4574" i="6"/>
  <c r="O4575" i="6"/>
  <c r="O4576" i="6"/>
  <c r="O4577" i="6"/>
  <c r="O4578" i="6"/>
  <c r="J638" i="14"/>
  <c r="N4579" i="6" s="1"/>
  <c r="L638" i="14"/>
  <c r="H638" i="14"/>
  <c r="O4579" i="6"/>
  <c r="O4580" i="6"/>
  <c r="O4581" i="6"/>
  <c r="O4582" i="6"/>
  <c r="O4583" i="6"/>
  <c r="O4584" i="6"/>
  <c r="O4585" i="6"/>
  <c r="O4586" i="6"/>
  <c r="O4587" i="6"/>
  <c r="O4588" i="6"/>
  <c r="J639" i="14"/>
  <c r="N4589" i="6" s="1"/>
  <c r="L639" i="14"/>
  <c r="H639" i="14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4" i="6"/>
  <c r="O4605" i="6"/>
  <c r="J640" i="14"/>
  <c r="N4606" i="6" s="1"/>
  <c r="L640" i="14"/>
  <c r="H640" i="14"/>
  <c r="O4606" i="6"/>
  <c r="O4607" i="6"/>
  <c r="O4608" i="6"/>
  <c r="O4609" i="6"/>
  <c r="O4610" i="6"/>
  <c r="O4611" i="6"/>
  <c r="O4612" i="6"/>
  <c r="J641" i="14"/>
  <c r="L641" i="14"/>
  <c r="O4613" i="6"/>
  <c r="O4614" i="6"/>
  <c r="O4615" i="6"/>
  <c r="O4616" i="6"/>
  <c r="O4617" i="6"/>
  <c r="O4618" i="6"/>
  <c r="J642" i="14"/>
  <c r="L642" i="14"/>
  <c r="H642" i="14"/>
  <c r="O4619" i="6"/>
  <c r="O4620" i="6"/>
  <c r="O4621" i="6"/>
  <c r="N4622" i="6"/>
  <c r="O4622" i="6"/>
  <c r="O4623" i="6"/>
  <c r="O4624" i="6"/>
  <c r="O4625" i="6"/>
  <c r="O4626" i="6"/>
  <c r="O4627" i="6"/>
  <c r="J643" i="14"/>
  <c r="N4628" i="6" s="1"/>
  <c r="L643" i="14"/>
  <c r="H643" i="14"/>
  <c r="O4628" i="6"/>
  <c r="O4629" i="6"/>
  <c r="O4630" i="6"/>
  <c r="O4631" i="6"/>
  <c r="O4632" i="6"/>
  <c r="O4633" i="6"/>
  <c r="O4634" i="6"/>
  <c r="O4635" i="6"/>
  <c r="O4636" i="6"/>
  <c r="O4637" i="6"/>
  <c r="O4638" i="6"/>
  <c r="N4640" i="6"/>
  <c r="O4640" i="6"/>
  <c r="N4641" i="6"/>
  <c r="O4641" i="6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J645" i="14"/>
  <c r="N4651" i="6" s="1"/>
  <c r="L645" i="14"/>
  <c r="H645" i="14"/>
  <c r="O4651" i="6"/>
  <c r="O4652" i="6"/>
  <c r="O4653" i="6"/>
  <c r="O4654" i="6"/>
  <c r="O4655" i="6"/>
  <c r="O4656" i="6"/>
  <c r="O4657" i="6"/>
  <c r="O4658" i="6"/>
  <c r="O4659" i="6"/>
  <c r="O4660" i="6"/>
  <c r="J646" i="14"/>
  <c r="N4662" i="6" s="1"/>
  <c r="L646" i="14"/>
  <c r="H646" i="14"/>
  <c r="O4661" i="6"/>
  <c r="O4662" i="6"/>
  <c r="O4663" i="6"/>
  <c r="N4664" i="6"/>
  <c r="O4664" i="6"/>
  <c r="O4665" i="6"/>
  <c r="O4666" i="6"/>
  <c r="O4667" i="6"/>
  <c r="O4668" i="6"/>
  <c r="O4669" i="6"/>
  <c r="J647" i="14"/>
  <c r="N4673" i="6" s="1"/>
  <c r="L647" i="14"/>
  <c r="H647" i="14"/>
  <c r="O4670" i="6"/>
  <c r="O4671" i="6"/>
  <c r="O4672" i="6"/>
  <c r="O4673" i="6"/>
  <c r="O4674" i="6"/>
  <c r="O4675" i="6"/>
  <c r="O4676" i="6"/>
  <c r="O4677" i="6"/>
  <c r="O4678" i="6"/>
  <c r="J648" i="14"/>
  <c r="N4684" i="6" s="1"/>
  <c r="L648" i="14"/>
  <c r="H648" i="14"/>
  <c r="O4679" i="6"/>
  <c r="O4680" i="6"/>
  <c r="O4681" i="6"/>
  <c r="O4682" i="6"/>
  <c r="O4683" i="6"/>
  <c r="O4684" i="6"/>
  <c r="O4685" i="6"/>
  <c r="J649" i="14"/>
  <c r="N4688" i="6" s="1"/>
  <c r="L649" i="14"/>
  <c r="H649" i="14"/>
  <c r="O4686" i="6"/>
  <c r="O4687" i="6"/>
  <c r="O4688" i="6"/>
  <c r="N4689" i="6"/>
  <c r="O4689" i="6"/>
  <c r="O4690" i="6"/>
  <c r="O4691" i="6"/>
  <c r="O4692" i="6"/>
  <c r="O4693" i="6"/>
  <c r="O4694" i="6"/>
  <c r="O4695" i="6"/>
  <c r="O4696" i="6"/>
  <c r="J650" i="14"/>
  <c r="N4699" i="6" s="1"/>
  <c r="L650" i="14"/>
  <c r="H650" i="14"/>
  <c r="O4697" i="6"/>
  <c r="O4698" i="6"/>
  <c r="O4699" i="6"/>
  <c r="O4700" i="6"/>
  <c r="O4701" i="6"/>
  <c r="O4702" i="6"/>
  <c r="O4703" i="6"/>
  <c r="O4704" i="6"/>
  <c r="J651" i="14"/>
  <c r="N4705" i="6" s="1"/>
  <c r="O4705" i="6"/>
  <c r="O4706" i="6"/>
  <c r="J652" i="14"/>
  <c r="N4708" i="6" s="1"/>
  <c r="O4707" i="6"/>
  <c r="O4708" i="6"/>
  <c r="O4709" i="6"/>
  <c r="J653" i="14"/>
  <c r="N4713" i="6" s="1"/>
  <c r="L653" i="14"/>
  <c r="H653" i="14"/>
  <c r="O4710" i="6"/>
  <c r="O4711" i="6"/>
  <c r="O4712" i="6"/>
  <c r="O4713" i="6"/>
  <c r="O4714" i="6"/>
  <c r="O4715" i="6"/>
  <c r="O4716" i="6"/>
  <c r="O4717" i="6"/>
  <c r="O4718" i="6"/>
  <c r="O4719" i="6"/>
  <c r="O4720" i="6"/>
  <c r="O4721" i="6"/>
  <c r="O4722" i="6"/>
  <c r="O4723" i="6"/>
  <c r="O4724" i="6"/>
  <c r="O4725" i="6"/>
  <c r="O4726" i="6"/>
  <c r="O4727" i="6"/>
  <c r="J654" i="14"/>
  <c r="N4731" i="6" s="1"/>
  <c r="L654" i="14"/>
  <c r="H654" i="14"/>
  <c r="O4728" i="6"/>
  <c r="O4729" i="6"/>
  <c r="O4730" i="6"/>
  <c r="O4731" i="6"/>
  <c r="O4732" i="6"/>
  <c r="O4733" i="6"/>
  <c r="O4734" i="6"/>
  <c r="O4735" i="6"/>
  <c r="O4736" i="6"/>
  <c r="O4737" i="6"/>
  <c r="O4738" i="6"/>
  <c r="O4739" i="6"/>
  <c r="J655" i="14"/>
  <c r="N4740" i="6" s="1"/>
  <c r="L655" i="14"/>
  <c r="H655" i="14"/>
  <c r="O4740" i="6"/>
  <c r="O4741" i="6"/>
  <c r="O4742" i="6"/>
  <c r="O4743" i="6"/>
  <c r="O4744" i="6"/>
  <c r="O4745" i="6"/>
  <c r="O4746" i="6"/>
  <c r="O4747" i="6"/>
  <c r="O4748" i="6"/>
  <c r="O4749" i="6"/>
  <c r="O4750" i="6"/>
  <c r="J656" i="14"/>
  <c r="N4751" i="6" s="1"/>
  <c r="O4751" i="6"/>
  <c r="O4752" i="6"/>
  <c r="J657" i="14"/>
  <c r="N4753" i="6" s="1"/>
  <c r="O4753" i="6"/>
  <c r="J658" i="14"/>
  <c r="N4754" i="6" s="1"/>
  <c r="O4754" i="6"/>
  <c r="O4755" i="6"/>
  <c r="J664" i="14"/>
  <c r="N4758" i="6" s="1"/>
  <c r="L664" i="14"/>
  <c r="H664" i="14"/>
  <c r="O4756" i="6"/>
  <c r="O4757" i="6"/>
  <c r="O4758" i="6"/>
  <c r="N4759" i="6"/>
  <c r="O4759" i="6"/>
  <c r="O4760" i="6"/>
  <c r="O4761" i="6"/>
  <c r="O4762" i="6"/>
  <c r="O4763" i="6"/>
  <c r="O4764" i="6"/>
  <c r="J663" i="14"/>
  <c r="N4765" i="6" s="1"/>
  <c r="L663" i="14"/>
  <c r="H663" i="14"/>
  <c r="O4765" i="6"/>
  <c r="O4766" i="6"/>
  <c r="O4767" i="6"/>
  <c r="O4768" i="6"/>
  <c r="O4769" i="6"/>
  <c r="O4770" i="6"/>
  <c r="O4771" i="6"/>
  <c r="O4772" i="6"/>
  <c r="O4773" i="6"/>
  <c r="O4774" i="6"/>
  <c r="O4775" i="6"/>
  <c r="J662" i="14"/>
  <c r="N4779" i="6" s="1"/>
  <c r="L662" i="14"/>
  <c r="H662" i="14"/>
  <c r="O4776" i="6"/>
  <c r="O4777" i="6"/>
  <c r="O4778" i="6"/>
  <c r="O4779" i="6"/>
  <c r="O4780" i="6"/>
  <c r="O4781" i="6"/>
  <c r="O4782" i="6"/>
  <c r="J661" i="14"/>
  <c r="N4783" i="6" s="1"/>
  <c r="L661" i="14"/>
  <c r="H661" i="14"/>
  <c r="O4783" i="6"/>
  <c r="O4784" i="6"/>
  <c r="O4785" i="6"/>
  <c r="O4786" i="6"/>
  <c r="O4787" i="6"/>
  <c r="O4788" i="6"/>
  <c r="O4789" i="6"/>
  <c r="O4790" i="6"/>
  <c r="O4791" i="6"/>
  <c r="O4792" i="6"/>
  <c r="O4793" i="6"/>
  <c r="O4794" i="6"/>
  <c r="O4795" i="6"/>
  <c r="O4796" i="6"/>
  <c r="J660" i="14"/>
  <c r="N4800" i="6" s="1"/>
  <c r="L660" i="14"/>
  <c r="H660" i="14"/>
  <c r="O4797" i="6"/>
  <c r="O4798" i="6"/>
  <c r="O4799" i="6"/>
  <c r="O4800" i="6"/>
  <c r="O4801" i="6"/>
  <c r="O4802" i="6"/>
  <c r="O4803" i="6"/>
  <c r="O4804" i="6"/>
  <c r="O4805" i="6"/>
  <c r="J659" i="14"/>
  <c r="N4806" i="6" s="1"/>
  <c r="L659" i="14"/>
  <c r="H659" i="14"/>
  <c r="O4806" i="6"/>
  <c r="O4807" i="6"/>
  <c r="O4808" i="6"/>
  <c r="O4809" i="6"/>
  <c r="O4810" i="6"/>
  <c r="O4811" i="6"/>
  <c r="O4812" i="6"/>
  <c r="O4813" i="6"/>
  <c r="O4814" i="6"/>
  <c r="O4815" i="6"/>
  <c r="L665" i="14"/>
  <c r="K665" i="14"/>
  <c r="J665" i="14"/>
  <c r="N4818" i="6" s="1"/>
  <c r="O4816" i="6"/>
  <c r="O4817" i="6"/>
  <c r="O4818" i="6"/>
  <c r="L666" i="14"/>
  <c r="K666" i="14"/>
  <c r="J666" i="14"/>
  <c r="N4820" i="6" s="1"/>
  <c r="O4819" i="6"/>
  <c r="O4820" i="6"/>
  <c r="O4821" i="6"/>
  <c r="O4822" i="6"/>
  <c r="O4823" i="6"/>
  <c r="O4824" i="6"/>
  <c r="K667" i="14"/>
  <c r="J667" i="14"/>
  <c r="N4825" i="6" s="1"/>
  <c r="O4825" i="6"/>
  <c r="O4826" i="6"/>
  <c r="O4827" i="6"/>
  <c r="J668" i="14"/>
  <c r="N4837" i="6" s="1"/>
  <c r="O4828" i="6"/>
  <c r="O4829" i="6"/>
  <c r="O4830" i="6"/>
  <c r="O4831" i="6"/>
  <c r="O4832" i="6"/>
  <c r="O4833" i="6"/>
  <c r="O4834" i="6"/>
  <c r="O4835" i="6"/>
  <c r="O4836" i="6"/>
  <c r="O4837" i="6"/>
  <c r="J669" i="14"/>
  <c r="N4841" i="6" s="1"/>
  <c r="L669" i="14"/>
  <c r="H669" i="14"/>
  <c r="O4838" i="6"/>
  <c r="O4839" i="6"/>
  <c r="O4840" i="6"/>
  <c r="O4841" i="6"/>
  <c r="O4842" i="6"/>
  <c r="O4843" i="6"/>
  <c r="O4844" i="6"/>
  <c r="O4845" i="6"/>
  <c r="O4846" i="6"/>
  <c r="O4847" i="6"/>
  <c r="O4848" i="6"/>
  <c r="O4849" i="6"/>
  <c r="J670" i="14"/>
  <c r="L670" i="14"/>
  <c r="H670" i="14"/>
  <c r="O4850" i="6"/>
  <c r="O4851" i="6"/>
  <c r="O4852" i="6"/>
  <c r="O4853" i="6"/>
  <c r="O4854" i="6"/>
  <c r="O4855" i="6"/>
  <c r="O4856" i="6"/>
  <c r="O4857" i="6"/>
  <c r="O4858" i="6"/>
  <c r="O4859" i="6"/>
  <c r="J671" i="14"/>
  <c r="N4862" i="6" s="1"/>
  <c r="L671" i="14"/>
  <c r="H671" i="14"/>
  <c r="O4860" i="6"/>
  <c r="O4861" i="6"/>
  <c r="O4862" i="6"/>
  <c r="O4863" i="6"/>
  <c r="O4864" i="6"/>
  <c r="O4865" i="6"/>
  <c r="O4866" i="6"/>
  <c r="O4867" i="6"/>
  <c r="O4868" i="6"/>
  <c r="J672" i="14"/>
  <c r="N4872" i="6" s="1"/>
  <c r="L672" i="14"/>
  <c r="H672" i="14"/>
  <c r="O4869" i="6"/>
  <c r="O4870" i="6"/>
  <c r="O4871" i="6"/>
  <c r="O4872" i="6"/>
  <c r="O4873" i="6"/>
  <c r="O4874" i="6"/>
  <c r="O4875" i="6"/>
  <c r="O4876" i="6"/>
  <c r="O4877" i="6"/>
  <c r="J673" i="14"/>
  <c r="N4879" i="6" s="1"/>
  <c r="L673" i="14"/>
  <c r="H673" i="14"/>
  <c r="O4878" i="6"/>
  <c r="O4879" i="6"/>
  <c r="O4880" i="6"/>
  <c r="O4881" i="6"/>
  <c r="O4882" i="6"/>
  <c r="O4883" i="6"/>
  <c r="O4884" i="6"/>
  <c r="O4885" i="6"/>
  <c r="O4886" i="6"/>
  <c r="N4887" i="6"/>
  <c r="O4887" i="6"/>
  <c r="O4888" i="6"/>
  <c r="J674" i="14"/>
  <c r="N4889" i="6" s="1"/>
  <c r="L674" i="14"/>
  <c r="H674" i="14"/>
  <c r="O4889" i="6"/>
  <c r="O4890" i="6"/>
  <c r="O4891" i="6"/>
  <c r="O4892" i="6"/>
  <c r="O4893" i="6"/>
  <c r="O4894" i="6"/>
  <c r="O4895" i="6"/>
  <c r="O4896" i="6"/>
  <c r="O4897" i="6"/>
  <c r="O4898" i="6"/>
  <c r="O4899" i="6"/>
  <c r="J675" i="14"/>
  <c r="N4901" i="6" s="1"/>
  <c r="L675" i="14"/>
  <c r="O4900" i="6"/>
  <c r="O4901" i="6"/>
  <c r="O4902" i="6"/>
  <c r="O4903" i="6"/>
  <c r="N4904" i="6"/>
  <c r="O4904" i="6"/>
  <c r="O4905" i="6"/>
  <c r="O4906" i="6"/>
  <c r="O4907" i="6"/>
  <c r="O4908" i="6"/>
  <c r="J676" i="14"/>
  <c r="N4909" i="6" s="1"/>
  <c r="L676" i="14"/>
  <c r="H676" i="14"/>
  <c r="O4909" i="6"/>
  <c r="O4910" i="6"/>
  <c r="O4911" i="6"/>
  <c r="O4912" i="6"/>
  <c r="O4913" i="6"/>
  <c r="O4914" i="6"/>
  <c r="O4915" i="6"/>
  <c r="J677" i="14"/>
  <c r="N4918" i="6" s="1"/>
  <c r="L677" i="14"/>
  <c r="H677" i="14"/>
  <c r="O4916" i="6"/>
  <c r="O4917" i="6"/>
  <c r="O4918" i="6"/>
  <c r="N4919" i="6"/>
  <c r="O4919" i="6"/>
  <c r="O4920" i="6"/>
  <c r="O4921" i="6"/>
  <c r="J678" i="14"/>
  <c r="L678" i="14"/>
  <c r="H678" i="14"/>
  <c r="O4922" i="6"/>
  <c r="O4923" i="6"/>
  <c r="O4924" i="6"/>
  <c r="O4925" i="6"/>
  <c r="O4926" i="6"/>
  <c r="O4927" i="6"/>
  <c r="J679" i="14"/>
  <c r="N4930" i="6" s="1"/>
  <c r="L679" i="14"/>
  <c r="H679" i="14"/>
  <c r="O4928" i="6"/>
  <c r="O4929" i="6"/>
  <c r="O4930" i="6"/>
  <c r="N4931" i="6"/>
  <c r="O4931" i="6"/>
  <c r="O4932" i="6"/>
  <c r="O4933" i="6"/>
  <c r="O4934" i="6"/>
  <c r="O4935" i="6"/>
  <c r="O4936" i="6"/>
  <c r="J680" i="14"/>
  <c r="L680" i="14"/>
  <c r="H680" i="14"/>
  <c r="O4937" i="6"/>
  <c r="O4938" i="6"/>
  <c r="O4939" i="6"/>
  <c r="O4940" i="6"/>
  <c r="O4941" i="6"/>
  <c r="O4942" i="6"/>
  <c r="O4943" i="6"/>
  <c r="O4944" i="6"/>
  <c r="J681" i="14"/>
  <c r="N4948" i="6" s="1"/>
  <c r="L681" i="14"/>
  <c r="H681" i="14"/>
  <c r="O4945" i="6"/>
  <c r="O4946" i="6"/>
  <c r="O4947" i="6"/>
  <c r="O4948" i="6"/>
  <c r="O4949" i="6"/>
  <c r="O4950" i="6"/>
  <c r="O4951" i="6"/>
  <c r="O4952" i="6"/>
  <c r="O4953" i="6"/>
  <c r="O4954" i="6"/>
  <c r="O4955" i="6"/>
  <c r="O4956" i="6"/>
  <c r="J682" i="14"/>
  <c r="N4957" i="6" s="1"/>
  <c r="L682" i="14"/>
  <c r="H682" i="14"/>
  <c r="O4957" i="6"/>
  <c r="O4958" i="6"/>
  <c r="O4959" i="6"/>
  <c r="O4960" i="6"/>
  <c r="O4961" i="6"/>
  <c r="O4962" i="6"/>
  <c r="J683" i="14"/>
  <c r="N4966" i="6" s="1"/>
  <c r="L683" i="14"/>
  <c r="H683" i="14"/>
  <c r="O4963" i="6"/>
  <c r="O4964" i="6"/>
  <c r="O4965" i="6"/>
  <c r="O4966" i="6"/>
  <c r="O4967" i="6"/>
  <c r="O4968" i="6"/>
  <c r="O4969" i="6"/>
  <c r="J684" i="14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4" i="6" s="1"/>
  <c r="L685" i="14"/>
  <c r="H685" i="14"/>
  <c r="O4981" i="6"/>
  <c r="O4982" i="6"/>
  <c r="O4983" i="6"/>
  <c r="O4984" i="6"/>
  <c r="O4985" i="6"/>
  <c r="O4986" i="6"/>
  <c r="O4987" i="6"/>
  <c r="O4988" i="6"/>
  <c r="O4989" i="6"/>
  <c r="J686" i="14"/>
  <c r="N4992" i="6" s="1"/>
  <c r="L686" i="14"/>
  <c r="H686" i="14"/>
  <c r="O4990" i="6"/>
  <c r="O4991" i="6"/>
  <c r="O4992" i="6"/>
  <c r="N4993" i="6"/>
  <c r="O4993" i="6"/>
  <c r="O4994" i="6"/>
  <c r="O4995" i="6"/>
  <c r="O4996" i="6"/>
  <c r="O4997" i="6"/>
  <c r="O4998" i="6"/>
  <c r="J687" i="14"/>
  <c r="N5002" i="6" s="1"/>
  <c r="L687" i="14"/>
  <c r="H687" i="14"/>
  <c r="O4999" i="6"/>
  <c r="O5000" i="6"/>
  <c r="O5001" i="6"/>
  <c r="O5002" i="6"/>
  <c r="O5003" i="6"/>
  <c r="O5004" i="6"/>
  <c r="O5005" i="6"/>
  <c r="O5006" i="6"/>
  <c r="O5007" i="6"/>
  <c r="O5008" i="6"/>
  <c r="O5009" i="6"/>
  <c r="O5010" i="6"/>
  <c r="O5011" i="6"/>
  <c r="J688" i="14"/>
  <c r="L688" i="14"/>
  <c r="H688" i="14"/>
  <c r="O5012" i="6"/>
  <c r="O5013" i="6"/>
  <c r="O5014" i="6"/>
  <c r="O5015" i="6"/>
  <c r="O5016" i="6"/>
  <c r="O5017" i="6"/>
  <c r="O5018" i="6"/>
  <c r="O5019" i="6"/>
  <c r="J689" i="14"/>
  <c r="N5023" i="6" s="1"/>
  <c r="L689" i="14"/>
  <c r="H689" i="14"/>
  <c r="O5020" i="6"/>
  <c r="O5021" i="6"/>
  <c r="O5022" i="6"/>
  <c r="O5023" i="6"/>
  <c r="O5024" i="6"/>
  <c r="O5025" i="6"/>
  <c r="O5026" i="6"/>
  <c r="O5027" i="6"/>
  <c r="O5028" i="6"/>
  <c r="O5029" i="6"/>
  <c r="J690" i="14"/>
  <c r="N5032" i="6" s="1"/>
  <c r="L690" i="14"/>
  <c r="H690" i="14"/>
  <c r="O5030" i="6"/>
  <c r="O5031" i="6"/>
  <c r="O5032" i="6"/>
  <c r="O5033" i="6"/>
  <c r="O5034" i="6"/>
  <c r="O5035" i="6"/>
  <c r="O5036" i="6"/>
  <c r="O5037" i="6"/>
  <c r="O5038" i="6"/>
  <c r="O5039" i="6"/>
  <c r="J691" i="14"/>
  <c r="N5040" i="6" s="1"/>
  <c r="L691" i="14"/>
  <c r="H691" i="14"/>
  <c r="O5040" i="6"/>
  <c r="O5041" i="6"/>
  <c r="O5042" i="6"/>
  <c r="O5043" i="6"/>
  <c r="O5044" i="6"/>
  <c r="O5045" i="6"/>
  <c r="J692" i="14"/>
  <c r="N5049" i="6" s="1"/>
  <c r="L692" i="14"/>
  <c r="H692" i="14"/>
  <c r="O5046" i="6"/>
  <c r="O5047" i="6"/>
  <c r="O5048" i="6"/>
  <c r="O5049" i="6"/>
  <c r="O5050" i="6"/>
  <c r="O5051" i="6"/>
  <c r="O5052" i="6"/>
  <c r="O5053" i="6"/>
  <c r="O5054" i="6"/>
  <c r="O5055" i="6"/>
  <c r="J693" i="14"/>
  <c r="N5057" i="6" s="1"/>
  <c r="L693" i="14"/>
  <c r="H693" i="14"/>
  <c r="O5056" i="6"/>
  <c r="O5057" i="6"/>
  <c r="O5058" i="6"/>
  <c r="O5059" i="6"/>
  <c r="O5060" i="6"/>
  <c r="O5061" i="6"/>
  <c r="O5062" i="6"/>
  <c r="J694" i="14"/>
  <c r="N5065" i="6" s="1"/>
  <c r="L694" i="14"/>
  <c r="H694" i="14"/>
  <c r="O5063" i="6"/>
  <c r="O5064" i="6"/>
  <c r="O5065" i="6"/>
  <c r="O5066" i="6"/>
  <c r="O5067" i="6"/>
  <c r="J695" i="14"/>
  <c r="N5069" i="6" s="1"/>
  <c r="O5068" i="6"/>
  <c r="O5069" i="6"/>
  <c r="J696" i="14"/>
  <c r="N5070" i="6" s="1"/>
  <c r="O5070" i="6"/>
  <c r="J697" i="14"/>
  <c r="N5071" i="6" s="1"/>
  <c r="O5071" i="6"/>
  <c r="J698" i="14"/>
  <c r="N5074" i="6" s="1"/>
  <c r="L698" i="14"/>
  <c r="H698" i="14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93" i="6" s="1"/>
  <c r="L699" i="14"/>
  <c r="H699" i="14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6" i="6" s="1"/>
  <c r="L700" i="14"/>
  <c r="H700" i="14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N5117" i="6" s="1"/>
  <c r="L701" i="14"/>
  <c r="H701" i="14"/>
  <c r="O5111" i="6"/>
  <c r="O5112" i="6"/>
  <c r="O5113" i="6"/>
  <c r="N5114" i="6"/>
  <c r="O5114" i="6"/>
  <c r="O5115" i="6"/>
  <c r="O5116" i="6"/>
  <c r="O5117" i="6"/>
  <c r="O5118" i="6"/>
  <c r="O5119" i="6"/>
  <c r="J702" i="14"/>
  <c r="N5122" i="6" s="1"/>
  <c r="L702" i="14"/>
  <c r="H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8" i="6" s="1"/>
  <c r="L703" i="14"/>
  <c r="H703" i="14"/>
  <c r="O5132" i="6"/>
  <c r="O5133" i="6"/>
  <c r="O5134" i="6"/>
  <c r="N5135" i="6"/>
  <c r="O5135" i="6"/>
  <c r="O5136" i="6"/>
  <c r="O5137" i="6"/>
  <c r="O5138" i="6"/>
  <c r="J704" i="14"/>
  <c r="N5142" i="6" s="1"/>
  <c r="L704" i="14"/>
  <c r="H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9" i="6" s="1"/>
  <c r="L705" i="14"/>
  <c r="H705" i="14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N5166" i="6" s="1"/>
  <c r="O5166" i="6"/>
  <c r="O5167" i="6"/>
  <c r="J707" i="14"/>
  <c r="N5169" i="6" s="1"/>
  <c r="O5168" i="6"/>
  <c r="O5169" i="6"/>
  <c r="O5170" i="6"/>
  <c r="O5171" i="6"/>
  <c r="O5172" i="6"/>
  <c r="J708" i="14"/>
  <c r="N5174" i="6" s="1"/>
  <c r="L708" i="14"/>
  <c r="H708" i="14"/>
  <c r="O5173" i="6"/>
  <c r="O5174" i="6"/>
  <c r="O5175" i="6"/>
  <c r="O5176" i="6"/>
  <c r="O5177" i="6"/>
  <c r="O5178" i="6"/>
  <c r="O5179" i="6"/>
  <c r="O5180" i="6"/>
  <c r="J709" i="14"/>
  <c r="N5190" i="6" s="1"/>
  <c r="L709" i="14"/>
  <c r="H709" i="14"/>
  <c r="O5181" i="6"/>
  <c r="O5182" i="6"/>
  <c r="O5183" i="6"/>
  <c r="O5184" i="6"/>
  <c r="O5185" i="6"/>
  <c r="O5186" i="6"/>
  <c r="O5187" i="6"/>
  <c r="O5188" i="6"/>
  <c r="O5189" i="6"/>
  <c r="O5190" i="6"/>
  <c r="O5191" i="6"/>
  <c r="O5192" i="6"/>
  <c r="O5193" i="6"/>
  <c r="J710" i="14"/>
  <c r="N5197" i="6" s="1"/>
  <c r="L710" i="14"/>
  <c r="H710" i="14"/>
  <c r="O5194" i="6"/>
  <c r="O5195" i="6"/>
  <c r="O5196" i="6"/>
  <c r="O5197" i="6"/>
  <c r="O5198" i="6"/>
  <c r="O5199" i="6"/>
  <c r="O5200" i="6"/>
  <c r="O5201" i="6"/>
  <c r="O5202" i="6"/>
  <c r="O5203" i="6"/>
  <c r="O5204" i="6"/>
  <c r="O5205" i="6"/>
  <c r="O5206" i="6"/>
  <c r="O5207" i="6"/>
  <c r="O5208" i="6"/>
  <c r="O5209" i="6"/>
  <c r="O5210" i="6"/>
  <c r="J711" i="14"/>
  <c r="N5217" i="6" s="1"/>
  <c r="L711" i="14"/>
  <c r="H711" i="14"/>
  <c r="O5211" i="6"/>
  <c r="O5212" i="6"/>
  <c r="O5213" i="6"/>
  <c r="O5214" i="6"/>
  <c r="O5215" i="6"/>
  <c r="O5216" i="6"/>
  <c r="O5217" i="6"/>
  <c r="O5218" i="6"/>
  <c r="O5219" i="6"/>
  <c r="N5220" i="6"/>
  <c r="O5220" i="6"/>
  <c r="J712" i="14"/>
  <c r="N5221" i="6" s="1"/>
  <c r="O5221" i="6"/>
  <c r="J713" i="14"/>
  <c r="N5222" i="6" s="1"/>
  <c r="O5222" i="6"/>
  <c r="J714" i="14"/>
  <c r="N5223" i="6" s="1"/>
  <c r="L714" i="14"/>
  <c r="H714" i="14"/>
  <c r="O5223" i="6"/>
  <c r="O5224" i="6"/>
  <c r="O5225" i="6"/>
  <c r="O5226" i="6"/>
  <c r="J715" i="14"/>
  <c r="L715" i="14"/>
  <c r="H715" i="14"/>
  <c r="O5227" i="6"/>
  <c r="O5228" i="6"/>
  <c r="O5229" i="6"/>
  <c r="J716" i="14"/>
  <c r="N5232" i="6" s="1"/>
  <c r="L716" i="14"/>
  <c r="H716" i="14"/>
  <c r="O5230" i="6"/>
  <c r="O5231" i="6"/>
  <c r="O5232" i="6"/>
  <c r="O5233" i="6"/>
  <c r="O5234" i="6"/>
  <c r="J717" i="14"/>
  <c r="N5235" i="6" s="1"/>
  <c r="L717" i="14"/>
  <c r="H717" i="14"/>
  <c r="O5235" i="6"/>
  <c r="O5236" i="6"/>
  <c r="O5237" i="6"/>
  <c r="O5238" i="6"/>
  <c r="O5239" i="6"/>
  <c r="O5240" i="6"/>
  <c r="O5241" i="6"/>
  <c r="O5242" i="6"/>
  <c r="O5243" i="6"/>
  <c r="O5244" i="6"/>
  <c r="O5245" i="6"/>
  <c r="J718" i="14"/>
  <c r="N5249" i="6" s="1"/>
  <c r="L718" i="14"/>
  <c r="H718" i="14"/>
  <c r="O5246" i="6"/>
  <c r="O5247" i="6"/>
  <c r="O5248" i="6"/>
  <c r="O5249" i="6"/>
  <c r="O5250" i="6"/>
  <c r="O5251" i="6"/>
  <c r="O5252" i="6"/>
  <c r="O5253" i="6"/>
  <c r="O5254" i="6"/>
  <c r="J719" i="14"/>
  <c r="L719" i="14"/>
  <c r="H719" i="14"/>
  <c r="O5255" i="6"/>
  <c r="O5256" i="6"/>
  <c r="J720" i="14"/>
  <c r="N5267" i="6" s="1"/>
  <c r="L720" i="14"/>
  <c r="H720" i="14"/>
  <c r="O5257" i="6"/>
  <c r="O5258" i="6"/>
  <c r="O5259" i="6"/>
  <c r="O5260" i="6"/>
  <c r="O5261" i="6"/>
  <c r="O5262" i="6"/>
  <c r="O5263" i="6"/>
  <c r="O5264" i="6"/>
  <c r="O5265" i="6"/>
  <c r="O5266" i="6"/>
  <c r="O5267" i="6"/>
  <c r="O5268" i="6"/>
  <c r="J721" i="14"/>
  <c r="N5275" i="6" s="1"/>
  <c r="L721" i="14"/>
  <c r="H721" i="14"/>
  <c r="O5269" i="6"/>
  <c r="O5270" i="6"/>
  <c r="O5271" i="6"/>
  <c r="O5272" i="6"/>
  <c r="O5273" i="6"/>
  <c r="O5274" i="6"/>
  <c r="O5275" i="6"/>
  <c r="O5276" i="6"/>
  <c r="J722" i="14"/>
  <c r="N5277" i="6" s="1"/>
  <c r="L722" i="14"/>
  <c r="H722" i="14"/>
  <c r="O5277" i="6"/>
  <c r="O5278" i="6"/>
  <c r="O5279" i="6"/>
  <c r="O5280" i="6"/>
  <c r="O5281" i="6"/>
  <c r="O5282" i="6"/>
  <c r="O5283" i="6"/>
  <c r="O5284" i="6"/>
  <c r="O5285" i="6"/>
  <c r="O5286" i="6"/>
  <c r="J723" i="14"/>
  <c r="N5293" i="6" s="1"/>
  <c r="L723" i="14"/>
  <c r="H723" i="14"/>
  <c r="O5287" i="6"/>
  <c r="O5288" i="6"/>
  <c r="O5289" i="6"/>
  <c r="O5290" i="6"/>
  <c r="O5291" i="6"/>
  <c r="O5292" i="6"/>
  <c r="O5293" i="6"/>
  <c r="O5294" i="6"/>
  <c r="J724" i="14"/>
  <c r="N5302" i="6" s="1"/>
  <c r="L724" i="14"/>
  <c r="H724" i="14"/>
  <c r="O5295" i="6"/>
  <c r="O5296" i="6"/>
  <c r="O5297" i="6"/>
  <c r="O5298" i="6"/>
  <c r="O5299" i="6"/>
  <c r="O5300" i="6"/>
  <c r="O5301" i="6"/>
  <c r="O5302" i="6"/>
  <c r="O5303" i="6"/>
  <c r="O5304" i="6"/>
  <c r="O5305" i="6"/>
  <c r="J725" i="14"/>
  <c r="N5308" i="6" s="1"/>
  <c r="L725" i="14"/>
  <c r="H725" i="14"/>
  <c r="O5306" i="6"/>
  <c r="O5307" i="6"/>
  <c r="O5308" i="6"/>
  <c r="J726" i="14"/>
  <c r="N5309" i="6" s="1"/>
  <c r="L726" i="14"/>
  <c r="H726" i="14"/>
  <c r="O5309" i="6"/>
  <c r="O5310" i="6"/>
  <c r="O5311" i="6"/>
  <c r="O5312" i="6"/>
  <c r="O5313" i="6"/>
  <c r="O5314" i="6"/>
  <c r="O5315" i="6"/>
  <c r="O5316" i="6"/>
  <c r="O5317" i="6"/>
  <c r="O5318" i="6"/>
  <c r="O5319" i="6"/>
  <c r="J727" i="14"/>
  <c r="N5326" i="6" s="1"/>
  <c r="L727" i="14"/>
  <c r="H727" i="14"/>
  <c r="O5320" i="6"/>
  <c r="O5321" i="6"/>
  <c r="O5322" i="6"/>
  <c r="O5323" i="6"/>
  <c r="O5324" i="6"/>
  <c r="O5325" i="6"/>
  <c r="O5326" i="6"/>
  <c r="O5327" i="6"/>
  <c r="O5328" i="6"/>
  <c r="O5329" i="6"/>
  <c r="J728" i="14"/>
  <c r="N5330" i="6" s="1"/>
  <c r="L728" i="14"/>
  <c r="H728" i="14"/>
  <c r="O5330" i="6"/>
  <c r="O5331" i="6"/>
  <c r="O5332" i="6"/>
  <c r="O5333" i="6"/>
  <c r="O5334" i="6"/>
  <c r="O5335" i="6"/>
  <c r="J729" i="14"/>
  <c r="O5336" i="6"/>
  <c r="O5337" i="6"/>
  <c r="O5338" i="6"/>
  <c r="J730" i="14"/>
  <c r="N5339" i="6" s="1"/>
  <c r="O5339" i="6"/>
  <c r="J731" i="14"/>
  <c r="N5340" i="6" s="1"/>
  <c r="H731" i="14"/>
  <c r="O5340" i="6"/>
  <c r="O5341" i="6"/>
  <c r="O5342" i="6"/>
  <c r="O5343" i="6"/>
  <c r="O5344" i="6"/>
  <c r="O5345" i="6"/>
  <c r="O5346" i="6"/>
  <c r="O5347" i="6"/>
  <c r="O5348" i="6"/>
  <c r="O5349" i="6"/>
  <c r="O5350" i="6"/>
  <c r="O5351" i="6"/>
  <c r="O5352" i="6"/>
  <c r="J732" i="14"/>
  <c r="N5353" i="6" s="1"/>
  <c r="O5353" i="6"/>
  <c r="O5354" i="6"/>
  <c r="J733" i="14"/>
  <c r="N5356" i="6" s="1"/>
  <c r="H733" i="14"/>
  <c r="O5355" i="6"/>
  <c r="O5356" i="6"/>
  <c r="O5357" i="6"/>
  <c r="O5358" i="6"/>
  <c r="O5359" i="6"/>
  <c r="O5360" i="6"/>
  <c r="O5361" i="6"/>
  <c r="O5362" i="6"/>
  <c r="O5363" i="6"/>
  <c r="J734" i="14"/>
  <c r="N5365" i="6" s="1"/>
  <c r="H734" i="14"/>
  <c r="O5364" i="6"/>
  <c r="O5365" i="6"/>
  <c r="O5366" i="6"/>
  <c r="O5367" i="6"/>
  <c r="N5368" i="6"/>
  <c r="O5368" i="6"/>
  <c r="O5369" i="6"/>
  <c r="O5370" i="6"/>
  <c r="J735" i="14"/>
  <c r="N5372" i="6" s="1"/>
  <c r="O5371" i="6"/>
  <c r="O5372" i="6"/>
  <c r="J736" i="14"/>
  <c r="N5373" i="6" s="1"/>
  <c r="H736" i="14"/>
  <c r="O5373" i="6"/>
  <c r="O5374" i="6"/>
  <c r="O5375" i="6"/>
  <c r="O5376" i="6"/>
  <c r="O5377" i="6"/>
  <c r="O5378" i="6"/>
  <c r="O5379" i="6"/>
  <c r="J737" i="14"/>
  <c r="N5380" i="6" s="1"/>
  <c r="H737" i="14"/>
  <c r="O5380" i="6"/>
  <c r="O5381" i="6"/>
  <c r="O5382" i="6"/>
  <c r="O5383" i="6"/>
  <c r="O5384" i="6"/>
  <c r="O5385" i="6"/>
  <c r="O5386" i="6"/>
  <c r="O5387" i="6"/>
  <c r="O5388" i="6"/>
  <c r="O5389" i="6"/>
  <c r="O5390" i="6"/>
  <c r="O5391" i="6"/>
  <c r="O5392" i="6"/>
  <c r="O5393" i="6"/>
  <c r="O5394" i="6"/>
  <c r="O5395" i="6"/>
  <c r="O5396" i="6"/>
  <c r="O5397" i="6"/>
  <c r="O5398" i="6"/>
  <c r="O5399" i="6"/>
  <c r="O5400" i="6"/>
  <c r="O5401" i="6"/>
  <c r="O5402" i="6"/>
  <c r="O5403" i="6"/>
  <c r="O5404" i="6"/>
  <c r="O5405" i="6"/>
  <c r="O5406" i="6"/>
  <c r="O5407" i="6"/>
  <c r="O5408" i="6"/>
  <c r="O5409" i="6"/>
  <c r="O5410" i="6"/>
  <c r="N5411" i="6"/>
  <c r="O5411" i="6"/>
  <c r="N5412" i="6"/>
  <c r="O5412" i="6"/>
  <c r="N5413" i="6"/>
  <c r="O5413" i="6"/>
  <c r="N5414" i="6"/>
  <c r="O5414" i="6"/>
  <c r="N5415" i="6"/>
  <c r="O5415" i="6"/>
  <c r="N5416" i="6"/>
  <c r="O5416" i="6"/>
  <c r="N5417" i="6"/>
  <c r="O5417" i="6"/>
  <c r="N5418" i="6"/>
  <c r="O5418" i="6"/>
  <c r="N5419" i="6"/>
  <c r="O5419" i="6"/>
  <c r="N5420" i="6"/>
  <c r="O5420" i="6"/>
  <c r="N5421" i="6"/>
  <c r="O5421" i="6"/>
  <c r="N5422" i="6"/>
  <c r="O5422" i="6"/>
  <c r="N5423" i="6"/>
  <c r="O5423" i="6"/>
  <c r="N5424" i="6"/>
  <c r="O5424" i="6"/>
  <c r="N5425" i="6"/>
  <c r="O5425" i="6"/>
  <c r="N5426" i="6"/>
  <c r="O5426" i="6"/>
  <c r="N5427" i="6"/>
  <c r="O5427" i="6"/>
  <c r="N5428" i="6"/>
  <c r="O5428" i="6"/>
  <c r="N5429" i="6"/>
  <c r="O5429" i="6"/>
  <c r="N5430" i="6"/>
  <c r="O5430" i="6"/>
  <c r="N5431" i="6"/>
  <c r="O5431" i="6"/>
  <c r="N5432" i="6"/>
  <c r="O5432" i="6"/>
  <c r="N5433" i="6"/>
  <c r="O5433" i="6"/>
  <c r="N5434" i="6"/>
  <c r="O5434" i="6"/>
  <c r="N5435" i="6"/>
  <c r="O5435" i="6"/>
  <c r="N5436" i="6"/>
  <c r="O5436" i="6"/>
  <c r="N5437" i="6"/>
  <c r="O5437" i="6"/>
  <c r="N5438" i="6"/>
  <c r="O5438" i="6"/>
  <c r="N5439" i="6"/>
  <c r="O5439" i="6"/>
  <c r="N5440" i="6"/>
  <c r="O5440" i="6"/>
  <c r="N5441" i="6"/>
  <c r="O5441" i="6"/>
  <c r="N5442" i="6"/>
  <c r="O5442" i="6"/>
  <c r="N5443" i="6"/>
  <c r="O5443" i="6"/>
  <c r="N5444" i="6"/>
  <c r="O5444" i="6"/>
  <c r="N5445" i="6"/>
  <c r="O5445" i="6"/>
  <c r="N5446" i="6"/>
  <c r="O5446" i="6"/>
  <c r="N5447" i="6"/>
  <c r="O5447" i="6"/>
  <c r="N5448" i="6"/>
  <c r="O5448" i="6"/>
  <c r="N5449" i="6"/>
  <c r="O5449" i="6"/>
  <c r="N5450" i="6"/>
  <c r="O5450" i="6"/>
  <c r="N5451" i="6"/>
  <c r="O5451" i="6"/>
  <c r="N5452" i="6"/>
  <c r="O5452" i="6"/>
  <c r="N5453" i="6"/>
  <c r="O5453" i="6"/>
  <c r="N5454" i="6"/>
  <c r="O5454" i="6"/>
  <c r="N5455" i="6"/>
  <c r="O5455" i="6"/>
  <c r="N5456" i="6"/>
  <c r="O5456" i="6"/>
  <c r="N5457" i="6"/>
  <c r="O5457" i="6"/>
  <c r="N5458" i="6"/>
  <c r="O5458" i="6"/>
  <c r="N5459" i="6"/>
  <c r="O5459" i="6"/>
  <c r="N5460" i="6"/>
  <c r="O5460" i="6"/>
  <c r="N5461" i="6"/>
  <c r="O5461" i="6"/>
  <c r="N5462" i="6"/>
  <c r="O5462" i="6"/>
  <c r="N5463" i="6"/>
  <c r="O5463" i="6"/>
  <c r="N5464" i="6"/>
  <c r="O5464" i="6"/>
  <c r="N5465" i="6"/>
  <c r="O5465" i="6"/>
  <c r="N5466" i="6"/>
  <c r="O5466" i="6"/>
  <c r="N5467" i="6"/>
  <c r="O5467" i="6"/>
  <c r="N5468" i="6"/>
  <c r="O5468" i="6"/>
  <c r="N5469" i="6"/>
  <c r="O5469" i="6"/>
  <c r="N5470" i="6"/>
  <c r="O5470" i="6"/>
  <c r="N5471" i="6"/>
  <c r="O5471" i="6"/>
  <c r="N5472" i="6"/>
  <c r="O5472" i="6"/>
  <c r="N5473" i="6"/>
  <c r="O5473" i="6"/>
  <c r="N5474" i="6"/>
  <c r="O5474" i="6"/>
  <c r="N5475" i="6"/>
  <c r="O5475" i="6"/>
  <c r="N5476" i="6"/>
  <c r="O5476" i="6"/>
  <c r="N5477" i="6"/>
  <c r="O5477" i="6"/>
  <c r="N5478" i="6"/>
  <c r="O5478" i="6"/>
  <c r="N5479" i="6"/>
  <c r="O5479" i="6"/>
  <c r="N5480" i="6"/>
  <c r="O5480" i="6"/>
  <c r="N5481" i="6"/>
  <c r="O5481" i="6"/>
  <c r="N5482" i="6"/>
  <c r="O5482" i="6"/>
  <c r="N5483" i="6"/>
  <c r="O5483" i="6"/>
  <c r="N5484" i="6"/>
  <c r="O5484" i="6"/>
  <c r="N5485" i="6"/>
  <c r="O5485" i="6"/>
  <c r="N5486" i="6"/>
  <c r="O5486" i="6"/>
  <c r="N5487" i="6"/>
  <c r="O5487" i="6"/>
  <c r="N5488" i="6"/>
  <c r="O5488" i="6"/>
  <c r="N5489" i="6"/>
  <c r="O5489" i="6"/>
  <c r="N5490" i="6"/>
  <c r="O5490" i="6"/>
  <c r="N5491" i="6"/>
  <c r="O5491" i="6"/>
  <c r="N5492" i="6"/>
  <c r="O5492" i="6"/>
  <c r="N5493" i="6"/>
  <c r="O5493" i="6"/>
  <c r="N5494" i="6"/>
  <c r="O5494" i="6"/>
  <c r="N5495" i="6"/>
  <c r="O5495" i="6"/>
  <c r="N5496" i="6"/>
  <c r="O5496" i="6"/>
  <c r="N5497" i="6"/>
  <c r="O5497" i="6"/>
  <c r="N5498" i="6"/>
  <c r="O5498" i="6"/>
  <c r="N5499" i="6"/>
  <c r="O5499" i="6"/>
  <c r="N5500" i="6"/>
  <c r="O5500" i="6"/>
  <c r="N5501" i="6"/>
  <c r="O5501" i="6"/>
  <c r="N5502" i="6"/>
  <c r="O5502" i="6"/>
  <c r="N5503" i="6"/>
  <c r="O5503" i="6"/>
  <c r="N5504" i="6"/>
  <c r="O5504" i="6"/>
  <c r="N5505" i="6"/>
  <c r="O5505" i="6"/>
  <c r="N5506" i="6"/>
  <c r="O5506" i="6"/>
  <c r="N5507" i="6"/>
  <c r="O5507" i="6"/>
  <c r="N5508" i="6"/>
  <c r="O5508" i="6"/>
  <c r="N5509" i="6"/>
  <c r="O5509" i="6"/>
  <c r="N5510" i="6"/>
  <c r="O5510" i="6"/>
  <c r="N5511" i="6"/>
  <c r="O5511" i="6"/>
  <c r="N5512" i="6"/>
  <c r="O5512" i="6"/>
  <c r="N5513" i="6"/>
  <c r="O5513" i="6"/>
  <c r="N5514" i="6"/>
  <c r="O5514" i="6"/>
  <c r="N5515" i="6"/>
  <c r="O5515" i="6"/>
  <c r="N5516" i="6"/>
  <c r="O5516" i="6"/>
  <c r="N5517" i="6"/>
  <c r="O5517" i="6"/>
  <c r="N5518" i="6"/>
  <c r="O5518" i="6"/>
  <c r="N5519" i="6"/>
  <c r="O5519" i="6"/>
  <c r="N5520" i="6"/>
  <c r="O5520" i="6"/>
  <c r="N5521" i="6"/>
  <c r="O5521" i="6"/>
  <c r="N5522" i="6"/>
  <c r="O5522" i="6"/>
  <c r="N5523" i="6"/>
  <c r="O5523" i="6"/>
  <c r="N5524" i="6"/>
  <c r="O5524" i="6"/>
  <c r="N5525" i="6"/>
  <c r="O5525" i="6"/>
  <c r="N5526" i="6"/>
  <c r="O5526" i="6"/>
  <c r="N5527" i="6"/>
  <c r="O5527" i="6"/>
  <c r="N5528" i="6"/>
  <c r="O5528" i="6"/>
  <c r="N5529" i="6"/>
  <c r="O5529" i="6"/>
  <c r="N5530" i="6"/>
  <c r="O5530" i="6"/>
  <c r="N5531" i="6"/>
  <c r="O5531" i="6"/>
  <c r="N5532" i="6"/>
  <c r="O5532" i="6"/>
  <c r="N5533" i="6"/>
  <c r="O5533" i="6"/>
  <c r="N5534" i="6"/>
  <c r="O5534" i="6"/>
  <c r="N5535" i="6"/>
  <c r="O5535" i="6"/>
  <c r="N5536" i="6"/>
  <c r="O5536" i="6"/>
  <c r="N5537" i="6"/>
  <c r="O5537" i="6"/>
  <c r="N5538" i="6"/>
  <c r="O5538" i="6"/>
  <c r="N5539" i="6"/>
  <c r="O5539" i="6"/>
  <c r="N5540" i="6"/>
  <c r="O5540" i="6"/>
  <c r="N5541" i="6"/>
  <c r="O5541" i="6"/>
  <c r="N5542" i="6"/>
  <c r="O5542" i="6"/>
  <c r="N5543" i="6"/>
  <c r="O5543" i="6"/>
  <c r="N5544" i="6"/>
  <c r="O5544" i="6"/>
  <c r="N5545" i="6"/>
  <c r="O5545" i="6"/>
  <c r="N5546" i="6"/>
  <c r="O5546" i="6"/>
  <c r="N5547" i="6"/>
  <c r="O5547" i="6"/>
  <c r="N5548" i="6"/>
  <c r="O5548" i="6"/>
  <c r="N5549" i="6"/>
  <c r="O5549" i="6"/>
  <c r="N5550" i="6"/>
  <c r="O5550" i="6"/>
  <c r="N5551" i="6"/>
  <c r="O5551" i="6"/>
  <c r="N5552" i="6"/>
  <c r="O5552" i="6"/>
  <c r="N5553" i="6"/>
  <c r="O5553" i="6"/>
  <c r="N5554" i="6"/>
  <c r="O5554" i="6"/>
  <c r="N5555" i="6"/>
  <c r="O5555" i="6"/>
  <c r="N5556" i="6"/>
  <c r="O5556" i="6"/>
  <c r="N5557" i="6"/>
  <c r="O5557" i="6"/>
  <c r="N5558" i="6"/>
  <c r="O5558" i="6"/>
  <c r="N5559" i="6"/>
  <c r="O5559" i="6"/>
  <c r="N5560" i="6"/>
  <c r="O5560" i="6"/>
  <c r="N5561" i="6"/>
  <c r="O5561" i="6"/>
  <c r="N5562" i="6"/>
  <c r="O5562" i="6"/>
  <c r="N5563" i="6"/>
  <c r="O5563" i="6"/>
  <c r="N5564" i="6"/>
  <c r="O5564" i="6"/>
  <c r="N5565" i="6"/>
  <c r="O5565" i="6"/>
  <c r="N5566" i="6"/>
  <c r="O5566" i="6"/>
  <c r="N5567" i="6"/>
  <c r="O5567" i="6"/>
  <c r="N5568" i="6"/>
  <c r="O5568" i="6"/>
  <c r="N5569" i="6"/>
  <c r="O5569" i="6"/>
  <c r="N5570" i="6"/>
  <c r="O5570" i="6"/>
  <c r="N5571" i="6"/>
  <c r="O5571" i="6"/>
  <c r="N5572" i="6"/>
  <c r="O5572" i="6"/>
  <c r="N5573" i="6"/>
  <c r="O5573" i="6"/>
  <c r="N5574" i="6"/>
  <c r="O5574" i="6"/>
  <c r="N5575" i="6"/>
  <c r="O5575" i="6"/>
  <c r="N5576" i="6"/>
  <c r="O5576" i="6"/>
  <c r="N5577" i="6"/>
  <c r="O5577" i="6"/>
  <c r="N5578" i="6"/>
  <c r="O5578" i="6"/>
  <c r="N5579" i="6"/>
  <c r="O5579" i="6"/>
  <c r="N5580" i="6"/>
  <c r="O5580" i="6"/>
  <c r="N5581" i="6"/>
  <c r="O5581" i="6"/>
  <c r="N5582" i="6"/>
  <c r="O5582" i="6"/>
  <c r="N5583" i="6"/>
  <c r="O5583" i="6"/>
  <c r="N5584" i="6"/>
  <c r="O5584" i="6"/>
  <c r="N5585" i="6"/>
  <c r="O5585" i="6"/>
  <c r="N5586" i="6"/>
  <c r="O5586" i="6"/>
  <c r="N5587" i="6"/>
  <c r="O5587" i="6"/>
  <c r="N5588" i="6"/>
  <c r="O5588" i="6"/>
  <c r="N5589" i="6"/>
  <c r="O5589" i="6"/>
  <c r="N5590" i="6"/>
  <c r="O5590" i="6"/>
  <c r="N5591" i="6"/>
  <c r="O5591" i="6"/>
  <c r="N5592" i="6"/>
  <c r="O5592" i="6"/>
  <c r="N5593" i="6"/>
  <c r="O5593" i="6"/>
  <c r="N5594" i="6"/>
  <c r="O5594" i="6"/>
  <c r="N5595" i="6"/>
  <c r="O5595" i="6"/>
  <c r="N5596" i="6"/>
  <c r="O5596" i="6"/>
  <c r="N5597" i="6"/>
  <c r="O5597" i="6"/>
  <c r="N5598" i="6"/>
  <c r="O5598" i="6"/>
  <c r="N5599" i="6"/>
  <c r="O5599" i="6"/>
  <c r="N5600" i="6"/>
  <c r="O5600" i="6"/>
  <c r="N5601" i="6"/>
  <c r="O5601" i="6"/>
  <c r="N5602" i="6"/>
  <c r="O5602" i="6"/>
  <c r="N5603" i="6"/>
  <c r="O5603" i="6"/>
  <c r="N5604" i="6"/>
  <c r="O5604" i="6"/>
  <c r="N5605" i="6"/>
  <c r="O5605" i="6"/>
  <c r="N5606" i="6"/>
  <c r="O5606" i="6"/>
  <c r="N5607" i="6"/>
  <c r="O5607" i="6"/>
  <c r="N5608" i="6"/>
  <c r="O5608" i="6"/>
  <c r="N5609" i="6"/>
  <c r="O5609" i="6"/>
  <c r="N5610" i="6"/>
  <c r="O5610" i="6"/>
  <c r="N5611" i="6"/>
  <c r="O5611" i="6"/>
  <c r="N5612" i="6"/>
  <c r="O5612" i="6"/>
  <c r="N5613" i="6"/>
  <c r="O5613" i="6"/>
  <c r="N5614" i="6"/>
  <c r="O5614" i="6"/>
  <c r="N5615" i="6"/>
  <c r="O5615" i="6"/>
  <c r="N5616" i="6"/>
  <c r="O5616" i="6"/>
  <c r="N5617" i="6"/>
  <c r="O5617" i="6"/>
  <c r="N5618" i="6"/>
  <c r="O5618" i="6"/>
  <c r="N5619" i="6"/>
  <c r="O5619" i="6"/>
  <c r="N5620" i="6"/>
  <c r="O5620" i="6"/>
  <c r="N5621" i="6"/>
  <c r="O5621" i="6"/>
  <c r="N5622" i="6"/>
  <c r="O5622" i="6"/>
  <c r="N5623" i="6"/>
  <c r="O5623" i="6"/>
  <c r="N5624" i="6"/>
  <c r="O5624" i="6"/>
  <c r="N5625" i="6"/>
  <c r="O5625" i="6"/>
  <c r="N5626" i="6"/>
  <c r="O5626" i="6"/>
  <c r="N5627" i="6"/>
  <c r="O5627" i="6"/>
  <c r="N5628" i="6"/>
  <c r="O5628" i="6"/>
  <c r="N5629" i="6"/>
  <c r="O5629" i="6"/>
  <c r="N5630" i="6"/>
  <c r="O5630" i="6"/>
  <c r="N5631" i="6"/>
  <c r="O5631" i="6"/>
  <c r="N5632" i="6"/>
  <c r="O5632" i="6"/>
  <c r="N5633" i="6"/>
  <c r="O5633" i="6"/>
  <c r="N5634" i="6"/>
  <c r="O5634" i="6"/>
  <c r="N5635" i="6"/>
  <c r="O5635" i="6"/>
  <c r="N5636" i="6"/>
  <c r="O5636" i="6"/>
  <c r="N5637" i="6"/>
  <c r="O5637" i="6"/>
  <c r="N5638" i="6"/>
  <c r="O5638" i="6"/>
  <c r="N5639" i="6"/>
  <c r="O5639" i="6"/>
  <c r="N5640" i="6"/>
  <c r="O5640" i="6"/>
  <c r="N5641" i="6"/>
  <c r="O5641" i="6"/>
  <c r="N5642" i="6"/>
  <c r="O5642" i="6"/>
  <c r="N5643" i="6"/>
  <c r="O5643" i="6"/>
  <c r="N5644" i="6"/>
  <c r="O5644" i="6"/>
  <c r="N5645" i="6"/>
  <c r="O5645" i="6"/>
  <c r="N5646" i="6"/>
  <c r="O5646" i="6"/>
  <c r="N5647" i="6"/>
  <c r="O5647" i="6"/>
  <c r="N5648" i="6"/>
  <c r="O5648" i="6"/>
  <c r="N5649" i="6"/>
  <c r="O5649" i="6"/>
  <c r="N5650" i="6"/>
  <c r="O5650" i="6"/>
  <c r="N5651" i="6"/>
  <c r="O5651" i="6"/>
  <c r="N5652" i="6"/>
  <c r="O5652" i="6"/>
  <c r="N5653" i="6"/>
  <c r="O5653" i="6"/>
  <c r="N5654" i="6"/>
  <c r="O5654" i="6"/>
  <c r="N5655" i="6"/>
  <c r="O5655" i="6"/>
  <c r="F52" i="48"/>
  <c r="G52" i="48"/>
  <c r="A132" i="59"/>
  <c r="A131" i="59"/>
  <c r="A130" i="59"/>
  <c r="A129" i="59"/>
  <c r="A128" i="59"/>
  <c r="A127" i="59"/>
  <c r="O809" i="14"/>
  <c r="N809" i="14"/>
  <c r="P809" i="14" s="1"/>
  <c r="M809" i="14"/>
  <c r="R809" i="14" s="1"/>
  <c r="J809" i="14"/>
  <c r="Q809" i="14" s="1"/>
  <c r="O808" i="14"/>
  <c r="N808" i="14"/>
  <c r="P808" i="14" s="1"/>
  <c r="M808" i="14"/>
  <c r="R808" i="14" s="1"/>
  <c r="J808" i="14"/>
  <c r="Q808" i="14" s="1"/>
  <c r="O807" i="14"/>
  <c r="N807" i="14"/>
  <c r="P807" i="14" s="1"/>
  <c r="M807" i="14"/>
  <c r="R807" i="14" s="1"/>
  <c r="J807" i="14"/>
  <c r="Q807" i="14" s="1"/>
  <c r="O806" i="14"/>
  <c r="N806" i="14"/>
  <c r="P806" i="14" s="1"/>
  <c r="M806" i="14"/>
  <c r="R806" i="14" s="1"/>
  <c r="J806" i="14"/>
  <c r="Q806" i="14" s="1"/>
  <c r="N805" i="14"/>
  <c r="P805" i="14" s="1"/>
  <c r="O805" i="14"/>
  <c r="M805" i="14"/>
  <c r="R805" i="14" s="1"/>
  <c r="J805" i="14"/>
  <c r="Q805" i="14" s="1"/>
  <c r="N804" i="14"/>
  <c r="P804" i="14" s="1"/>
  <c r="O804" i="14"/>
  <c r="M804" i="14"/>
  <c r="R804" i="14" s="1"/>
  <c r="J804" i="14"/>
  <c r="Q804" i="14" s="1"/>
  <c r="O803" i="14"/>
  <c r="N803" i="14"/>
  <c r="P803" i="14" s="1"/>
  <c r="M803" i="14"/>
  <c r="R803" i="14" s="1"/>
  <c r="J803" i="14"/>
  <c r="Q803" i="14" s="1"/>
  <c r="O802" i="14"/>
  <c r="N802" i="14"/>
  <c r="P802" i="14" s="1"/>
  <c r="M802" i="14"/>
  <c r="R802" i="14" s="1"/>
  <c r="J802" i="14"/>
  <c r="Q802" i="14" s="1"/>
  <c r="O801" i="14"/>
  <c r="N801" i="14"/>
  <c r="P801" i="14" s="1"/>
  <c r="M801" i="14"/>
  <c r="R801" i="14" s="1"/>
  <c r="J801" i="14"/>
  <c r="Q801" i="14" s="1"/>
  <c r="O800" i="14"/>
  <c r="N800" i="14"/>
  <c r="P800" i="14" s="1"/>
  <c r="M800" i="14"/>
  <c r="R800" i="14" s="1"/>
  <c r="J800" i="14"/>
  <c r="Q800" i="14" s="1"/>
  <c r="N799" i="14"/>
  <c r="P799" i="14" s="1"/>
  <c r="O799" i="14"/>
  <c r="M799" i="14"/>
  <c r="R799" i="14" s="1"/>
  <c r="J799" i="14"/>
  <c r="Q799" i="14" s="1"/>
  <c r="J798" i="14"/>
  <c r="Q798" i="14" s="1"/>
  <c r="N798" i="14"/>
  <c r="P798" i="14" s="1"/>
  <c r="O798" i="14"/>
  <c r="M798" i="14"/>
  <c r="R798" i="14" s="1"/>
  <c r="O797" i="14"/>
  <c r="N797" i="14"/>
  <c r="P797" i="14" s="1"/>
  <c r="M797" i="14"/>
  <c r="R797" i="14" s="1"/>
  <c r="J797" i="14"/>
  <c r="Q797" i="14" s="1"/>
  <c r="O796" i="14"/>
  <c r="N796" i="14"/>
  <c r="P796" i="14" s="1"/>
  <c r="M796" i="14"/>
  <c r="R796" i="14" s="1"/>
  <c r="J796" i="14"/>
  <c r="Q796" i="14" s="1"/>
  <c r="O795" i="14"/>
  <c r="N795" i="14"/>
  <c r="P795" i="14" s="1"/>
  <c r="M795" i="14"/>
  <c r="R795" i="14" s="1"/>
  <c r="J795" i="14"/>
  <c r="Q795" i="14" s="1"/>
  <c r="O794" i="14"/>
  <c r="N794" i="14"/>
  <c r="P794" i="14" s="1"/>
  <c r="M794" i="14"/>
  <c r="R794" i="14" s="1"/>
  <c r="J794" i="14"/>
  <c r="Q794" i="14" s="1"/>
  <c r="N793" i="14"/>
  <c r="P793" i="14" s="1"/>
  <c r="O793" i="14"/>
  <c r="M793" i="14"/>
  <c r="R793" i="14" s="1"/>
  <c r="J793" i="14"/>
  <c r="Q793" i="14" s="1"/>
  <c r="J792" i="14"/>
  <c r="Q792" i="14" s="1"/>
  <c r="O792" i="14"/>
  <c r="N792" i="14"/>
  <c r="P792" i="14" s="1"/>
  <c r="M792" i="14"/>
  <c r="R792" i="14" s="1"/>
  <c r="O791" i="14"/>
  <c r="N791" i="14"/>
  <c r="P791" i="14" s="1"/>
  <c r="M791" i="14"/>
  <c r="R791" i="14" s="1"/>
  <c r="J791" i="14"/>
  <c r="Q791" i="14" s="1"/>
  <c r="O790" i="14"/>
  <c r="N790" i="14"/>
  <c r="P790" i="14" s="1"/>
  <c r="M790" i="14"/>
  <c r="R790" i="14" s="1"/>
  <c r="J790" i="14"/>
  <c r="Q790" i="14" s="1"/>
  <c r="O789" i="14"/>
  <c r="N789" i="14"/>
  <c r="P789" i="14" s="1"/>
  <c r="M789" i="14"/>
  <c r="R789" i="14" s="1"/>
  <c r="J789" i="14"/>
  <c r="Q789" i="14" s="1"/>
  <c r="O788" i="14"/>
  <c r="N788" i="14"/>
  <c r="P788" i="14" s="1"/>
  <c r="M788" i="14"/>
  <c r="R788" i="14" s="1"/>
  <c r="J788" i="14"/>
  <c r="Q788" i="14" s="1"/>
  <c r="N787" i="14"/>
  <c r="P787" i="14" s="1"/>
  <c r="O787" i="14"/>
  <c r="M787" i="14"/>
  <c r="R787" i="14" s="1"/>
  <c r="J787" i="14"/>
  <c r="Q787" i="14" s="1"/>
  <c r="J786" i="14"/>
  <c r="Q786" i="14" s="1"/>
  <c r="N786" i="14"/>
  <c r="P786" i="14" s="1"/>
  <c r="O786" i="14"/>
  <c r="M786" i="14"/>
  <c r="R786" i="14" s="1"/>
  <c r="O785" i="14"/>
  <c r="N785" i="14"/>
  <c r="P785" i="14" s="1"/>
  <c r="M785" i="14"/>
  <c r="R785" i="14" s="1"/>
  <c r="J785" i="14"/>
  <c r="Q785" i="14" s="1"/>
  <c r="O784" i="14"/>
  <c r="N784" i="14"/>
  <c r="P784" i="14" s="1"/>
  <c r="M784" i="14"/>
  <c r="R784" i="14" s="1"/>
  <c r="J784" i="14"/>
  <c r="Q784" i="14" s="1"/>
  <c r="O783" i="14"/>
  <c r="N783" i="14"/>
  <c r="P783" i="14" s="1"/>
  <c r="M783" i="14"/>
  <c r="R783" i="14" s="1"/>
  <c r="J783" i="14"/>
  <c r="Q783" i="14" s="1"/>
  <c r="O782" i="14"/>
  <c r="N782" i="14"/>
  <c r="P782" i="14" s="1"/>
  <c r="M782" i="14"/>
  <c r="R782" i="14" s="1"/>
  <c r="J782" i="14"/>
  <c r="Q782" i="14" s="1"/>
  <c r="N781" i="14"/>
  <c r="P781" i="14" s="1"/>
  <c r="O781" i="14"/>
  <c r="M781" i="14"/>
  <c r="R781" i="14" s="1"/>
  <c r="J781" i="14"/>
  <c r="Q781" i="14" s="1"/>
  <c r="J780" i="14"/>
  <c r="Q780" i="14" s="1"/>
  <c r="N780" i="14"/>
  <c r="P780" i="14" s="1"/>
  <c r="O780" i="14"/>
  <c r="M780" i="14"/>
  <c r="R780" i="14" s="1"/>
  <c r="O779" i="14"/>
  <c r="N779" i="14"/>
  <c r="P779" i="14" s="1"/>
  <c r="M779" i="14"/>
  <c r="R779" i="14" s="1"/>
  <c r="J779" i="14"/>
  <c r="Q779" i="14" s="1"/>
  <c r="N778" i="14"/>
  <c r="P778" i="14" s="1"/>
  <c r="O778" i="14"/>
  <c r="M778" i="14"/>
  <c r="R778" i="14" s="1"/>
  <c r="J778" i="14"/>
  <c r="Q778" i="14" s="1"/>
  <c r="J777" i="14"/>
  <c r="Q777" i="14" s="1"/>
  <c r="O777" i="14"/>
  <c r="N777" i="14"/>
  <c r="P777" i="14" s="1"/>
  <c r="M777" i="14"/>
  <c r="R777" i="14" s="1"/>
  <c r="O776" i="14"/>
  <c r="N776" i="14"/>
  <c r="P776" i="14" s="1"/>
  <c r="M776" i="14"/>
  <c r="R776" i="14" s="1"/>
  <c r="J776" i="14"/>
  <c r="Q776" i="14" s="1"/>
  <c r="N775" i="14"/>
  <c r="P775" i="14" s="1"/>
  <c r="O775" i="14"/>
  <c r="M775" i="14"/>
  <c r="R775" i="14" s="1"/>
  <c r="J775" i="14"/>
  <c r="Q775" i="14" s="1"/>
  <c r="J774" i="14"/>
  <c r="Q774" i="14" s="1"/>
  <c r="N774" i="14"/>
  <c r="P774" i="14" s="1"/>
  <c r="O774" i="14"/>
  <c r="M774" i="14"/>
  <c r="R774" i="14" s="1"/>
  <c r="M773" i="14"/>
  <c r="R773" i="14" s="1"/>
  <c r="O773" i="14"/>
  <c r="N773" i="14"/>
  <c r="P773" i="14" s="1"/>
  <c r="J773" i="14"/>
  <c r="Q773" i="14" s="1"/>
  <c r="N772" i="14"/>
  <c r="P772" i="14" s="1"/>
  <c r="O772" i="14"/>
  <c r="M772" i="14"/>
  <c r="R772" i="14" s="1"/>
  <c r="J772" i="14"/>
  <c r="Q772" i="14" s="1"/>
  <c r="J771" i="14"/>
  <c r="Q771" i="14" s="1"/>
  <c r="O771" i="14"/>
  <c r="N771" i="14"/>
  <c r="P771" i="14" s="1"/>
  <c r="M771" i="14"/>
  <c r="R771" i="14" s="1"/>
  <c r="O770" i="14"/>
  <c r="N770" i="14"/>
  <c r="P770" i="14" s="1"/>
  <c r="M770" i="14"/>
  <c r="R770" i="14" s="1"/>
  <c r="J770" i="14"/>
  <c r="Q770" i="14" s="1"/>
  <c r="N769" i="14"/>
  <c r="P769" i="14" s="1"/>
  <c r="O769" i="14"/>
  <c r="M769" i="14"/>
  <c r="R769" i="14" s="1"/>
  <c r="J769" i="14"/>
  <c r="Q769" i="14" s="1"/>
  <c r="J768" i="14"/>
  <c r="Q768" i="14" s="1"/>
  <c r="N768" i="14"/>
  <c r="P768" i="14" s="1"/>
  <c r="O768" i="14"/>
  <c r="M768" i="14"/>
  <c r="R768" i="14" s="1"/>
  <c r="O767" i="14"/>
  <c r="N767" i="14"/>
  <c r="P767" i="14" s="1"/>
  <c r="M767" i="14"/>
  <c r="R767" i="14" s="1"/>
  <c r="J767" i="14"/>
  <c r="Q767" i="14" s="1"/>
  <c r="O766" i="14"/>
  <c r="N766" i="14"/>
  <c r="P766" i="14" s="1"/>
  <c r="M766" i="14"/>
  <c r="R766" i="14" s="1"/>
  <c r="J766" i="14"/>
  <c r="Q766" i="14" s="1"/>
  <c r="J765" i="14"/>
  <c r="Q765" i="14" s="1"/>
  <c r="O765" i="14"/>
  <c r="N765" i="14"/>
  <c r="P765" i="14" s="1"/>
  <c r="M765" i="14"/>
  <c r="R765" i="14" s="1"/>
  <c r="O764" i="14"/>
  <c r="N764" i="14"/>
  <c r="P764" i="14" s="1"/>
  <c r="M764" i="14"/>
  <c r="R764" i="14" s="1"/>
  <c r="J764" i="14"/>
  <c r="Q764" i="14" s="1"/>
  <c r="N763" i="14"/>
  <c r="P763" i="14" s="1"/>
  <c r="O763" i="14"/>
  <c r="M763" i="14"/>
  <c r="R763" i="14" s="1"/>
  <c r="J763" i="14"/>
  <c r="Q763" i="14" s="1"/>
  <c r="J762" i="14"/>
  <c r="Q762" i="14" s="1"/>
  <c r="N762" i="14"/>
  <c r="P762" i="14" s="1"/>
  <c r="O762" i="14"/>
  <c r="M762" i="14"/>
  <c r="R762" i="14" s="1"/>
  <c r="O761" i="14"/>
  <c r="N761" i="14"/>
  <c r="P761" i="14" s="1"/>
  <c r="M761" i="14"/>
  <c r="R761" i="14" s="1"/>
  <c r="J761" i="14"/>
  <c r="Q761" i="14" s="1"/>
  <c r="O760" i="14"/>
  <c r="N760" i="14"/>
  <c r="P760" i="14" s="1"/>
  <c r="M760" i="14"/>
  <c r="R760" i="14" s="1"/>
  <c r="J760" i="14"/>
  <c r="Q760" i="14" s="1"/>
  <c r="J759" i="14"/>
  <c r="Q759" i="14" s="1"/>
  <c r="O759" i="14"/>
  <c r="N759" i="14"/>
  <c r="P759" i="14" s="1"/>
  <c r="M759" i="14"/>
  <c r="R759" i="14" s="1"/>
  <c r="O758" i="14"/>
  <c r="N758" i="14"/>
  <c r="P758" i="14" s="1"/>
  <c r="M758" i="14"/>
  <c r="R758" i="14" s="1"/>
  <c r="J758" i="14"/>
  <c r="Q758" i="14" s="1"/>
  <c r="N757" i="14"/>
  <c r="P757" i="14" s="1"/>
  <c r="O757" i="14"/>
  <c r="M757" i="14"/>
  <c r="R757" i="14" s="1"/>
  <c r="J757" i="14"/>
  <c r="Q757" i="14" s="1"/>
  <c r="J756" i="14"/>
  <c r="Q756" i="14" s="1"/>
  <c r="O756" i="14"/>
  <c r="N756" i="14"/>
  <c r="P756" i="14" s="1"/>
  <c r="M756" i="14"/>
  <c r="R756" i="14" s="1"/>
  <c r="O755" i="14"/>
  <c r="N755" i="14"/>
  <c r="P755" i="14" s="1"/>
  <c r="M755" i="14"/>
  <c r="R755" i="14" s="1"/>
  <c r="J755" i="14"/>
  <c r="Q755" i="14" s="1"/>
  <c r="N754" i="14"/>
  <c r="P754" i="14" s="1"/>
  <c r="O754" i="14"/>
  <c r="M754" i="14"/>
  <c r="R754" i="14" s="1"/>
  <c r="J754" i="14"/>
  <c r="Q754" i="14" s="1"/>
  <c r="J753" i="14"/>
  <c r="Q753" i="14" s="1"/>
  <c r="O753" i="14"/>
  <c r="N753" i="14"/>
  <c r="P753" i="14" s="1"/>
  <c r="M753" i="14"/>
  <c r="R753" i="14" s="1"/>
  <c r="M752" i="14"/>
  <c r="R752" i="14" s="1"/>
  <c r="O752" i="14"/>
  <c r="N752" i="14"/>
  <c r="P752" i="14" s="1"/>
  <c r="J752" i="14"/>
  <c r="Q752" i="14" s="1"/>
  <c r="N751" i="14"/>
  <c r="P751" i="14" s="1"/>
  <c r="O751" i="14"/>
  <c r="M751" i="14"/>
  <c r="R751" i="14" s="1"/>
  <c r="J751" i="14"/>
  <c r="Q751" i="14" s="1"/>
  <c r="O750" i="14"/>
  <c r="N750" i="14"/>
  <c r="P750" i="14" s="1"/>
  <c r="M750" i="14"/>
  <c r="R750" i="14" s="1"/>
  <c r="J750" i="14"/>
  <c r="Q750" i="14" s="1"/>
  <c r="O749" i="14"/>
  <c r="N749" i="14"/>
  <c r="P749" i="14" s="1"/>
  <c r="M749" i="14"/>
  <c r="R749" i="14" s="1"/>
  <c r="J749" i="14"/>
  <c r="Q749" i="14" s="1"/>
  <c r="N748" i="14"/>
  <c r="P748" i="14" s="1"/>
  <c r="O748" i="14"/>
  <c r="M748" i="14"/>
  <c r="R748" i="14" s="1"/>
  <c r="J748" i="14"/>
  <c r="Q748" i="14" s="1"/>
  <c r="J747" i="14"/>
  <c r="Q747" i="14" s="1"/>
  <c r="O747" i="14"/>
  <c r="N747" i="14"/>
  <c r="P747" i="14" s="1"/>
  <c r="M747" i="14"/>
  <c r="R747" i="14" s="1"/>
  <c r="M746" i="14"/>
  <c r="R746" i="14" s="1"/>
  <c r="O746" i="14"/>
  <c r="N746" i="14"/>
  <c r="P746" i="14" s="1"/>
  <c r="J746" i="14"/>
  <c r="Q746" i="14" s="1"/>
  <c r="N745" i="14"/>
  <c r="P745" i="14" s="1"/>
  <c r="O745" i="14"/>
  <c r="M745" i="14"/>
  <c r="R745" i="14" s="1"/>
  <c r="J745" i="14"/>
  <c r="Q745" i="14" s="1"/>
  <c r="O744" i="14"/>
  <c r="N744" i="14"/>
  <c r="P744" i="14" s="1"/>
  <c r="M744" i="14"/>
  <c r="R744" i="14" s="1"/>
  <c r="J744" i="14"/>
  <c r="Q744" i="14" s="1"/>
  <c r="O743" i="14"/>
  <c r="N743" i="14"/>
  <c r="P743" i="14" s="1"/>
  <c r="M743" i="14"/>
  <c r="R743" i="14" s="1"/>
  <c r="J743" i="14"/>
  <c r="Q743" i="14" s="1"/>
  <c r="O742" i="14"/>
  <c r="N742" i="14"/>
  <c r="P742" i="14" s="1"/>
  <c r="M742" i="14"/>
  <c r="R742" i="14" s="1"/>
  <c r="J742" i="14"/>
  <c r="Q742" i="14" s="1"/>
  <c r="J741" i="14"/>
  <c r="Q741" i="14" s="1"/>
  <c r="O741" i="14"/>
  <c r="N741" i="14"/>
  <c r="P741" i="14" s="1"/>
  <c r="M741" i="14"/>
  <c r="R741" i="14" s="1"/>
  <c r="M740" i="14"/>
  <c r="R740" i="14" s="1"/>
  <c r="O740" i="14"/>
  <c r="N740" i="14"/>
  <c r="P740" i="14" s="1"/>
  <c r="J740" i="14"/>
  <c r="Q740" i="14" s="1"/>
  <c r="N739" i="14"/>
  <c r="P739" i="14" s="1"/>
  <c r="J739" i="14"/>
  <c r="Q739" i="14" s="1"/>
  <c r="J738" i="14"/>
  <c r="Q738" i="14" s="1"/>
  <c r="N738" i="14"/>
  <c r="P738" i="14" s="1"/>
  <c r="N737" i="14"/>
  <c r="P737" i="14" s="1"/>
  <c r="N736" i="14"/>
  <c r="P736" i="14" s="1"/>
  <c r="N735" i="14"/>
  <c r="N734" i="14"/>
  <c r="P734" i="14" s="1"/>
  <c r="Q734" i="14"/>
  <c r="N733" i="14"/>
  <c r="P733" i="14" s="1"/>
  <c r="N732" i="14"/>
  <c r="N731" i="14"/>
  <c r="N730" i="14"/>
  <c r="P730" i="14" s="1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 s="1"/>
  <c r="O841" i="14"/>
  <c r="M841" i="14"/>
  <c r="R841" i="14" s="1"/>
  <c r="J841" i="14"/>
  <c r="Q841" i="14" s="1"/>
  <c r="J840" i="14"/>
  <c r="Q840" i="14" s="1"/>
  <c r="N840" i="14"/>
  <c r="P840" i="14" s="1"/>
  <c r="O840" i="14"/>
  <c r="M840" i="14"/>
  <c r="R840" i="14" s="1"/>
  <c r="M839" i="14"/>
  <c r="R839" i="14" s="1"/>
  <c r="O839" i="14"/>
  <c r="N839" i="14"/>
  <c r="P839" i="14" s="1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O819" i="14"/>
  <c r="N819" i="14"/>
  <c r="P819" i="14" s="1"/>
  <c r="M819" i="14"/>
  <c r="R819" i="14" s="1"/>
  <c r="O818" i="14"/>
  <c r="N818" i="14"/>
  <c r="P818" i="14" s="1"/>
  <c r="M818" i="14"/>
  <c r="R818" i="14" s="1"/>
  <c r="J818" i="14"/>
  <c r="Q818" i="14" s="1"/>
  <c r="J817" i="14"/>
  <c r="Q817" i="14" s="1"/>
  <c r="N817" i="14"/>
  <c r="P817" i="14" s="1"/>
  <c r="O817" i="14"/>
  <c r="M817" i="14"/>
  <c r="R817" i="14" s="1"/>
  <c r="J816" i="14"/>
  <c r="Q816" i="14" s="1"/>
  <c r="N816" i="14"/>
  <c r="P816" i="14" s="1"/>
  <c r="O816" i="14"/>
  <c r="M816" i="14"/>
  <c r="R816" i="14" s="1"/>
  <c r="M815" i="14"/>
  <c r="R815" i="14" s="1"/>
  <c r="N815" i="14"/>
  <c r="P815" i="14" s="1"/>
  <c r="O815" i="14"/>
  <c r="J815" i="14"/>
  <c r="Q815" i="14" s="1"/>
  <c r="N814" i="14"/>
  <c r="P814" i="14" s="1"/>
  <c r="O814" i="14"/>
  <c r="M814" i="14"/>
  <c r="R814" i="14" s="1"/>
  <c r="J814" i="14"/>
  <c r="Q814" i="14" s="1"/>
  <c r="J813" i="14"/>
  <c r="Q813" i="14" s="1"/>
  <c r="O813" i="14"/>
  <c r="N813" i="14"/>
  <c r="P813" i="14" s="1"/>
  <c r="M813" i="14"/>
  <c r="R813" i="14" s="1"/>
  <c r="O812" i="14"/>
  <c r="N812" i="14"/>
  <c r="P812" i="14" s="1"/>
  <c r="M812" i="14"/>
  <c r="R812" i="14" s="1"/>
  <c r="J812" i="14"/>
  <c r="Q812" i="14" s="1"/>
  <c r="J811" i="14"/>
  <c r="Q811" i="14" s="1"/>
  <c r="N811" i="14"/>
  <c r="P811" i="14" s="1"/>
  <c r="O811" i="14"/>
  <c r="M811" i="14"/>
  <c r="R811" i="14" s="1"/>
  <c r="J810" i="14"/>
  <c r="Q810" i="14" s="1"/>
  <c r="N810" i="14"/>
  <c r="P810" i="14" s="1"/>
  <c r="O810" i="14"/>
  <c r="M810" i="14"/>
  <c r="R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 s="1"/>
  <c r="M856" i="14"/>
  <c r="R856" i="14" s="1"/>
  <c r="J856" i="14"/>
  <c r="Q856" i="14" s="1"/>
  <c r="J855" i="14"/>
  <c r="Q855" i="14" s="1"/>
  <c r="O855" i="14"/>
  <c r="N855" i="14"/>
  <c r="P855" i="14" s="1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V5495" i="6"/>
  <c r="E5495" i="6"/>
  <c r="F5495" i="6" s="1"/>
  <c r="D5495" i="6"/>
  <c r="C5495" i="6"/>
  <c r="B5495" i="6"/>
  <c r="V5494" i="6"/>
  <c r="E5494" i="6"/>
  <c r="F5494" i="6" s="1"/>
  <c r="D5494" i="6"/>
  <c r="C5494" i="6"/>
  <c r="B5494" i="6"/>
  <c r="V5493" i="6"/>
  <c r="E5493" i="6"/>
  <c r="F5493" i="6" s="1"/>
  <c r="D5493" i="6"/>
  <c r="C5493" i="6"/>
  <c r="B5493" i="6"/>
  <c r="V5492" i="6"/>
  <c r="E5492" i="6"/>
  <c r="F5492" i="6" s="1"/>
  <c r="D5492" i="6"/>
  <c r="C5492" i="6"/>
  <c r="B5492" i="6"/>
  <c r="V5491" i="6"/>
  <c r="E5491" i="6"/>
  <c r="F5491" i="6" s="1"/>
  <c r="D5491" i="6"/>
  <c r="C5491" i="6"/>
  <c r="B5491" i="6"/>
  <c r="V5490" i="6"/>
  <c r="E5490" i="6"/>
  <c r="F5490" i="6" s="1"/>
  <c r="D5490" i="6"/>
  <c r="C5490" i="6"/>
  <c r="B5490" i="6"/>
  <c r="V5489" i="6"/>
  <c r="E5489" i="6"/>
  <c r="F5489" i="6" s="1"/>
  <c r="D5489" i="6"/>
  <c r="C5489" i="6"/>
  <c r="B5489" i="6"/>
  <c r="V5488" i="6"/>
  <c r="E5488" i="6"/>
  <c r="F5488" i="6" s="1"/>
  <c r="D5488" i="6"/>
  <c r="C5488" i="6"/>
  <c r="B5488" i="6"/>
  <c r="V5487" i="6"/>
  <c r="E5487" i="6"/>
  <c r="F5487" i="6" s="1"/>
  <c r="D5487" i="6"/>
  <c r="C5487" i="6"/>
  <c r="B5487" i="6"/>
  <c r="V5486" i="6"/>
  <c r="E5486" i="6"/>
  <c r="F5486" i="6" s="1"/>
  <c r="D5486" i="6"/>
  <c r="C5486" i="6"/>
  <c r="B5486" i="6"/>
  <c r="V5485" i="6"/>
  <c r="E5485" i="6"/>
  <c r="F5485" i="6" s="1"/>
  <c r="D5485" i="6"/>
  <c r="C5485" i="6"/>
  <c r="B5485" i="6"/>
  <c r="V5484" i="6"/>
  <c r="E5484" i="6"/>
  <c r="F5484" i="6" s="1"/>
  <c r="D5484" i="6"/>
  <c r="C5484" i="6"/>
  <c r="B5484" i="6"/>
  <c r="V5483" i="6"/>
  <c r="E5483" i="6"/>
  <c r="F5483" i="6" s="1"/>
  <c r="D5483" i="6"/>
  <c r="C5483" i="6"/>
  <c r="B5483" i="6"/>
  <c r="V5482" i="6"/>
  <c r="E5482" i="6"/>
  <c r="F5482" i="6" s="1"/>
  <c r="D5482" i="6"/>
  <c r="C5482" i="6"/>
  <c r="B5482" i="6"/>
  <c r="V5481" i="6"/>
  <c r="E5481" i="6"/>
  <c r="F5481" i="6" s="1"/>
  <c r="D5481" i="6"/>
  <c r="C5481" i="6"/>
  <c r="B5481" i="6"/>
  <c r="V5480" i="6"/>
  <c r="E5480" i="6"/>
  <c r="F5480" i="6" s="1"/>
  <c r="D5480" i="6"/>
  <c r="C5480" i="6"/>
  <c r="B5480" i="6"/>
  <c r="V5479" i="6"/>
  <c r="E5479" i="6"/>
  <c r="F5479" i="6" s="1"/>
  <c r="D5479" i="6"/>
  <c r="C5479" i="6"/>
  <c r="B5479" i="6"/>
  <c r="V5478" i="6"/>
  <c r="E5478" i="6"/>
  <c r="F5478" i="6" s="1"/>
  <c r="D5478" i="6"/>
  <c r="C5478" i="6"/>
  <c r="B5478" i="6"/>
  <c r="V5477" i="6"/>
  <c r="E5477" i="6"/>
  <c r="F5477" i="6" s="1"/>
  <c r="D5477" i="6"/>
  <c r="C5477" i="6"/>
  <c r="B5477" i="6"/>
  <c r="V5476" i="6"/>
  <c r="E5476" i="6"/>
  <c r="F5476" i="6" s="1"/>
  <c r="D5476" i="6"/>
  <c r="C5476" i="6"/>
  <c r="B5476" i="6"/>
  <c r="V5475" i="6"/>
  <c r="E5475" i="6"/>
  <c r="F5475" i="6" s="1"/>
  <c r="D5475" i="6"/>
  <c r="C5475" i="6"/>
  <c r="B5475" i="6"/>
  <c r="V5474" i="6"/>
  <c r="E5474" i="6"/>
  <c r="F5474" i="6" s="1"/>
  <c r="D5474" i="6"/>
  <c r="C5474" i="6"/>
  <c r="B5474" i="6"/>
  <c r="V5473" i="6"/>
  <c r="E5473" i="6"/>
  <c r="F5473" i="6" s="1"/>
  <c r="D5473" i="6"/>
  <c r="C5473" i="6"/>
  <c r="B5473" i="6"/>
  <c r="V5472" i="6"/>
  <c r="E5472" i="6"/>
  <c r="F5472" i="6" s="1"/>
  <c r="D5472" i="6"/>
  <c r="C5472" i="6"/>
  <c r="B5472" i="6"/>
  <c r="V5471" i="6"/>
  <c r="E5471" i="6"/>
  <c r="F5471" i="6" s="1"/>
  <c r="D5471" i="6"/>
  <c r="C5471" i="6"/>
  <c r="B5471" i="6"/>
  <c r="V5470" i="6"/>
  <c r="E5470" i="6"/>
  <c r="F5470" i="6" s="1"/>
  <c r="D5470" i="6"/>
  <c r="C5470" i="6"/>
  <c r="B5470" i="6"/>
  <c r="V5469" i="6"/>
  <c r="E5469" i="6"/>
  <c r="F5469" i="6" s="1"/>
  <c r="D5469" i="6"/>
  <c r="C5469" i="6"/>
  <c r="B5469" i="6"/>
  <c r="V5468" i="6"/>
  <c r="E5468" i="6"/>
  <c r="F5468" i="6" s="1"/>
  <c r="D5468" i="6"/>
  <c r="C5468" i="6"/>
  <c r="B5468" i="6"/>
  <c r="V5467" i="6"/>
  <c r="E5467" i="6"/>
  <c r="F5467" i="6" s="1"/>
  <c r="D5467" i="6"/>
  <c r="C5467" i="6"/>
  <c r="B5467" i="6"/>
  <c r="V5466" i="6"/>
  <c r="E5466" i="6"/>
  <c r="F5466" i="6" s="1"/>
  <c r="D5466" i="6"/>
  <c r="C5466" i="6"/>
  <c r="B5466" i="6"/>
  <c r="V5465" i="6"/>
  <c r="E5465" i="6"/>
  <c r="F5465" i="6" s="1"/>
  <c r="D5465" i="6"/>
  <c r="C5465" i="6"/>
  <c r="B5465" i="6"/>
  <c r="V5464" i="6"/>
  <c r="E5464" i="6"/>
  <c r="F5464" i="6" s="1"/>
  <c r="D5464" i="6"/>
  <c r="C5464" i="6"/>
  <c r="B5464" i="6"/>
  <c r="V5463" i="6"/>
  <c r="E5463" i="6"/>
  <c r="F5463" i="6" s="1"/>
  <c r="D5463" i="6"/>
  <c r="C5463" i="6"/>
  <c r="B5463" i="6"/>
  <c r="V5462" i="6"/>
  <c r="E5462" i="6"/>
  <c r="F5462" i="6" s="1"/>
  <c r="D5462" i="6"/>
  <c r="C5462" i="6"/>
  <c r="B5462" i="6"/>
  <c r="V5461" i="6"/>
  <c r="E5461" i="6"/>
  <c r="F5461" i="6" s="1"/>
  <c r="D5461" i="6"/>
  <c r="C5461" i="6"/>
  <c r="B5461" i="6"/>
  <c r="V5460" i="6"/>
  <c r="E5460" i="6"/>
  <c r="F5460" i="6" s="1"/>
  <c r="D5460" i="6"/>
  <c r="C5460" i="6"/>
  <c r="B5460" i="6"/>
  <c r="V5459" i="6"/>
  <c r="E5459" i="6"/>
  <c r="F5459" i="6" s="1"/>
  <c r="D5459" i="6"/>
  <c r="C5459" i="6"/>
  <c r="B5459" i="6"/>
  <c r="V5458" i="6"/>
  <c r="E5458" i="6"/>
  <c r="F5458" i="6" s="1"/>
  <c r="D5458" i="6"/>
  <c r="C5458" i="6"/>
  <c r="B5458" i="6"/>
  <c r="V5457" i="6"/>
  <c r="E5457" i="6"/>
  <c r="F5457" i="6" s="1"/>
  <c r="D5457" i="6"/>
  <c r="C5457" i="6"/>
  <c r="B5457" i="6"/>
  <c r="V5456" i="6"/>
  <c r="E5456" i="6"/>
  <c r="F5456" i="6" s="1"/>
  <c r="D5456" i="6"/>
  <c r="C5456" i="6"/>
  <c r="B5456" i="6"/>
  <c r="V5455" i="6"/>
  <c r="E5455" i="6"/>
  <c r="F5455" i="6" s="1"/>
  <c r="D5455" i="6"/>
  <c r="C5455" i="6"/>
  <c r="B5455" i="6"/>
  <c r="V5454" i="6"/>
  <c r="E5454" i="6"/>
  <c r="F5454" i="6" s="1"/>
  <c r="D5454" i="6"/>
  <c r="C5454" i="6"/>
  <c r="B5454" i="6"/>
  <c r="V5453" i="6"/>
  <c r="E5453" i="6"/>
  <c r="F5453" i="6" s="1"/>
  <c r="D5453" i="6"/>
  <c r="C5453" i="6"/>
  <c r="B5453" i="6"/>
  <c r="V5452" i="6"/>
  <c r="E5452" i="6"/>
  <c r="F5452" i="6" s="1"/>
  <c r="D5452" i="6"/>
  <c r="C5452" i="6"/>
  <c r="B5452" i="6"/>
  <c r="V5451" i="6"/>
  <c r="E5451" i="6"/>
  <c r="F5451" i="6" s="1"/>
  <c r="D5451" i="6"/>
  <c r="C5451" i="6"/>
  <c r="B5451" i="6"/>
  <c r="V5450" i="6"/>
  <c r="E5450" i="6"/>
  <c r="F5450" i="6" s="1"/>
  <c r="D5450" i="6"/>
  <c r="C5450" i="6"/>
  <c r="B5450" i="6"/>
  <c r="V5449" i="6"/>
  <c r="E5449" i="6"/>
  <c r="F5449" i="6" s="1"/>
  <c r="D5449" i="6"/>
  <c r="C5449" i="6"/>
  <c r="B5449" i="6"/>
  <c r="V5448" i="6"/>
  <c r="E5448" i="6"/>
  <c r="F5448" i="6" s="1"/>
  <c r="D5448" i="6"/>
  <c r="C5448" i="6"/>
  <c r="B5448" i="6"/>
  <c r="V5447" i="6"/>
  <c r="E5447" i="6"/>
  <c r="F5447" i="6" s="1"/>
  <c r="D5447" i="6"/>
  <c r="C5447" i="6"/>
  <c r="B5447" i="6"/>
  <c r="V5446" i="6"/>
  <c r="E5446" i="6"/>
  <c r="F5446" i="6" s="1"/>
  <c r="D5446" i="6"/>
  <c r="C5446" i="6"/>
  <c r="B5446" i="6"/>
  <c r="V5445" i="6"/>
  <c r="E5445" i="6"/>
  <c r="F5445" i="6" s="1"/>
  <c r="D5445" i="6"/>
  <c r="C5445" i="6"/>
  <c r="B5445" i="6"/>
  <c r="V5444" i="6"/>
  <c r="E5444" i="6"/>
  <c r="F5444" i="6" s="1"/>
  <c r="D5444" i="6"/>
  <c r="C5444" i="6"/>
  <c r="B5444" i="6"/>
  <c r="V5443" i="6"/>
  <c r="E5443" i="6"/>
  <c r="F5443" i="6" s="1"/>
  <c r="D5443" i="6"/>
  <c r="C5443" i="6"/>
  <c r="B5443" i="6"/>
  <c r="V5442" i="6"/>
  <c r="E5442" i="6"/>
  <c r="F5442" i="6" s="1"/>
  <c r="D5442" i="6"/>
  <c r="C5442" i="6"/>
  <c r="B5442" i="6"/>
  <c r="V5441" i="6"/>
  <c r="E5441" i="6"/>
  <c r="F5441" i="6" s="1"/>
  <c r="D5441" i="6"/>
  <c r="C5441" i="6"/>
  <c r="B5441" i="6"/>
  <c r="V5440" i="6"/>
  <c r="E5440" i="6"/>
  <c r="F5440" i="6" s="1"/>
  <c r="D5440" i="6"/>
  <c r="C5440" i="6"/>
  <c r="B5440" i="6"/>
  <c r="V5439" i="6"/>
  <c r="E5439" i="6"/>
  <c r="F5439" i="6" s="1"/>
  <c r="D5439" i="6"/>
  <c r="C5439" i="6"/>
  <c r="B5439" i="6"/>
  <c r="V5438" i="6"/>
  <c r="E5438" i="6"/>
  <c r="F5438" i="6" s="1"/>
  <c r="D5438" i="6"/>
  <c r="C5438" i="6"/>
  <c r="B5438" i="6"/>
  <c r="V5437" i="6"/>
  <c r="E5437" i="6"/>
  <c r="F5437" i="6" s="1"/>
  <c r="D5437" i="6"/>
  <c r="C5437" i="6"/>
  <c r="B5437" i="6"/>
  <c r="V5436" i="6"/>
  <c r="E5436" i="6"/>
  <c r="F5436" i="6" s="1"/>
  <c r="D5436" i="6"/>
  <c r="C5436" i="6"/>
  <c r="B5436" i="6"/>
  <c r="V5435" i="6"/>
  <c r="E5435" i="6"/>
  <c r="F5435" i="6" s="1"/>
  <c r="D5435" i="6"/>
  <c r="C5435" i="6"/>
  <c r="B5435" i="6"/>
  <c r="V5434" i="6"/>
  <c r="E5434" i="6"/>
  <c r="F5434" i="6" s="1"/>
  <c r="D5434" i="6"/>
  <c r="C5434" i="6"/>
  <c r="B5434" i="6"/>
  <c r="V5433" i="6"/>
  <c r="E5433" i="6"/>
  <c r="F5433" i="6" s="1"/>
  <c r="D5433" i="6"/>
  <c r="C5433" i="6"/>
  <c r="B5433" i="6"/>
  <c r="V5432" i="6"/>
  <c r="E5432" i="6"/>
  <c r="F5432" i="6" s="1"/>
  <c r="D5432" i="6"/>
  <c r="C5432" i="6"/>
  <c r="B5432" i="6"/>
  <c r="V5431" i="6"/>
  <c r="E5431" i="6"/>
  <c r="F5431" i="6" s="1"/>
  <c r="D5431" i="6"/>
  <c r="C5431" i="6"/>
  <c r="B5431" i="6"/>
  <c r="V5430" i="6"/>
  <c r="E5430" i="6"/>
  <c r="F5430" i="6" s="1"/>
  <c r="D5430" i="6"/>
  <c r="C5430" i="6"/>
  <c r="B5430" i="6"/>
  <c r="V5429" i="6"/>
  <c r="E5429" i="6"/>
  <c r="F5429" i="6" s="1"/>
  <c r="D5429" i="6"/>
  <c r="C5429" i="6"/>
  <c r="B5429" i="6"/>
  <c r="V5428" i="6"/>
  <c r="E5428" i="6"/>
  <c r="F5428" i="6" s="1"/>
  <c r="D5428" i="6"/>
  <c r="C5428" i="6"/>
  <c r="B5428" i="6"/>
  <c r="V5427" i="6"/>
  <c r="E5427" i="6"/>
  <c r="F5427" i="6" s="1"/>
  <c r="D5427" i="6"/>
  <c r="C5427" i="6"/>
  <c r="B5427" i="6"/>
  <c r="V5426" i="6"/>
  <c r="E5426" i="6"/>
  <c r="F5426" i="6" s="1"/>
  <c r="D5426" i="6"/>
  <c r="C5426" i="6"/>
  <c r="B5426" i="6"/>
  <c r="V5425" i="6"/>
  <c r="E5425" i="6"/>
  <c r="F5425" i="6" s="1"/>
  <c r="D5425" i="6"/>
  <c r="C5425" i="6"/>
  <c r="B5425" i="6"/>
  <c r="V5424" i="6"/>
  <c r="E5424" i="6"/>
  <c r="F5424" i="6" s="1"/>
  <c r="D5424" i="6"/>
  <c r="C5424" i="6"/>
  <c r="B5424" i="6"/>
  <c r="V5423" i="6"/>
  <c r="E5423" i="6"/>
  <c r="F5423" i="6" s="1"/>
  <c r="D5423" i="6"/>
  <c r="C5423" i="6"/>
  <c r="B5423" i="6"/>
  <c r="V5422" i="6"/>
  <c r="E5422" i="6"/>
  <c r="F5422" i="6" s="1"/>
  <c r="D5422" i="6"/>
  <c r="C5422" i="6"/>
  <c r="B5422" i="6"/>
  <c r="V5421" i="6"/>
  <c r="E5421" i="6"/>
  <c r="F5421" i="6" s="1"/>
  <c r="D5421" i="6"/>
  <c r="C5421" i="6"/>
  <c r="B5421" i="6"/>
  <c r="V5420" i="6"/>
  <c r="E5420" i="6"/>
  <c r="F5420" i="6" s="1"/>
  <c r="D5420" i="6"/>
  <c r="C5420" i="6"/>
  <c r="B5420" i="6"/>
  <c r="V5419" i="6"/>
  <c r="E5419" i="6"/>
  <c r="F5419" i="6" s="1"/>
  <c r="D5419" i="6"/>
  <c r="C5419" i="6"/>
  <c r="B5419" i="6"/>
  <c r="V5418" i="6"/>
  <c r="E5418" i="6"/>
  <c r="F5418" i="6" s="1"/>
  <c r="D5418" i="6"/>
  <c r="C5418" i="6"/>
  <c r="B5418" i="6"/>
  <c r="V5417" i="6"/>
  <c r="E5417" i="6"/>
  <c r="F5417" i="6" s="1"/>
  <c r="D5417" i="6"/>
  <c r="C5417" i="6"/>
  <c r="B5417" i="6"/>
  <c r="V5416" i="6"/>
  <c r="E5416" i="6"/>
  <c r="F5416" i="6" s="1"/>
  <c r="D5416" i="6"/>
  <c r="C5416" i="6"/>
  <c r="B5416" i="6"/>
  <c r="V5415" i="6"/>
  <c r="E5415" i="6"/>
  <c r="F5415" i="6" s="1"/>
  <c r="D5415" i="6"/>
  <c r="C5415" i="6"/>
  <c r="B5415" i="6"/>
  <c r="V5414" i="6"/>
  <c r="E5414" i="6"/>
  <c r="F5414" i="6" s="1"/>
  <c r="D5414" i="6"/>
  <c r="C5414" i="6"/>
  <c r="B5414" i="6"/>
  <c r="V5413" i="6"/>
  <c r="E5413" i="6"/>
  <c r="F5413" i="6" s="1"/>
  <c r="D5413" i="6"/>
  <c r="C5413" i="6"/>
  <c r="B5413" i="6"/>
  <c r="V5412" i="6"/>
  <c r="E5412" i="6"/>
  <c r="F5412" i="6" s="1"/>
  <c r="D5412" i="6"/>
  <c r="C5412" i="6"/>
  <c r="B5412" i="6"/>
  <c r="V5411" i="6"/>
  <c r="E5411" i="6"/>
  <c r="F5411" i="6" s="1"/>
  <c r="D5411" i="6"/>
  <c r="C5411" i="6"/>
  <c r="B5411" i="6"/>
  <c r="V5410" i="6"/>
  <c r="E5410" i="6"/>
  <c r="F5410" i="6" s="1"/>
  <c r="D5410" i="6"/>
  <c r="C5410" i="6"/>
  <c r="B5410" i="6"/>
  <c r="V5409" i="6"/>
  <c r="E5409" i="6"/>
  <c r="F5409" i="6" s="1"/>
  <c r="D5409" i="6"/>
  <c r="C5409" i="6"/>
  <c r="B5409" i="6"/>
  <c r="V5408" i="6"/>
  <c r="E5408" i="6"/>
  <c r="F5408" i="6" s="1"/>
  <c r="D5408" i="6"/>
  <c r="C5408" i="6"/>
  <c r="B5408" i="6"/>
  <c r="V5407" i="6"/>
  <c r="E5407" i="6"/>
  <c r="F5407" i="6" s="1"/>
  <c r="D5407" i="6"/>
  <c r="C5407" i="6"/>
  <c r="B5407" i="6"/>
  <c r="V5406" i="6"/>
  <c r="E5406" i="6"/>
  <c r="F5406" i="6" s="1"/>
  <c r="D5406" i="6"/>
  <c r="C5406" i="6"/>
  <c r="B5406" i="6"/>
  <c r="V5405" i="6"/>
  <c r="E5405" i="6"/>
  <c r="F5405" i="6" s="1"/>
  <c r="D5405" i="6"/>
  <c r="C5405" i="6"/>
  <c r="B5405" i="6"/>
  <c r="V5404" i="6"/>
  <c r="E5404" i="6"/>
  <c r="F5404" i="6" s="1"/>
  <c r="D5404" i="6"/>
  <c r="C5404" i="6"/>
  <c r="B5404" i="6"/>
  <c r="V5403" i="6"/>
  <c r="E5403" i="6"/>
  <c r="F5403" i="6" s="1"/>
  <c r="D5403" i="6"/>
  <c r="C5403" i="6"/>
  <c r="B5403" i="6"/>
  <c r="V5402" i="6"/>
  <c r="E5402" i="6"/>
  <c r="F5402" i="6" s="1"/>
  <c r="D5402" i="6"/>
  <c r="C5402" i="6"/>
  <c r="B5402" i="6"/>
  <c r="V5401" i="6"/>
  <c r="E5401" i="6"/>
  <c r="F5401" i="6" s="1"/>
  <c r="D5401" i="6"/>
  <c r="C5401" i="6"/>
  <c r="B5401" i="6"/>
  <c r="V5400" i="6"/>
  <c r="E5400" i="6"/>
  <c r="F5400" i="6" s="1"/>
  <c r="D5400" i="6"/>
  <c r="C5400" i="6"/>
  <c r="B5400" i="6"/>
  <c r="V5399" i="6"/>
  <c r="E5399" i="6"/>
  <c r="F5399" i="6" s="1"/>
  <c r="D5399" i="6"/>
  <c r="C5399" i="6"/>
  <c r="B5399" i="6"/>
  <c r="V5398" i="6"/>
  <c r="E5398" i="6"/>
  <c r="F5398" i="6" s="1"/>
  <c r="D5398" i="6"/>
  <c r="C5398" i="6"/>
  <c r="B5398" i="6"/>
  <c r="V5397" i="6"/>
  <c r="E5397" i="6"/>
  <c r="F5397" i="6" s="1"/>
  <c r="D5397" i="6"/>
  <c r="C5397" i="6"/>
  <c r="B5397" i="6"/>
  <c r="V5396" i="6"/>
  <c r="E5396" i="6"/>
  <c r="F5396" i="6" s="1"/>
  <c r="D5396" i="6"/>
  <c r="C5396" i="6"/>
  <c r="B5396" i="6"/>
  <c r="V5395" i="6"/>
  <c r="E5395" i="6"/>
  <c r="F5395" i="6" s="1"/>
  <c r="D5395" i="6"/>
  <c r="C5395" i="6"/>
  <c r="B5395" i="6"/>
  <c r="V5394" i="6"/>
  <c r="E5394" i="6"/>
  <c r="F5394" i="6" s="1"/>
  <c r="D5394" i="6"/>
  <c r="C5394" i="6"/>
  <c r="B5394" i="6"/>
  <c r="V5393" i="6"/>
  <c r="E5393" i="6"/>
  <c r="F5393" i="6" s="1"/>
  <c r="D5393" i="6"/>
  <c r="C5393" i="6"/>
  <c r="B5393" i="6"/>
  <c r="V5392" i="6"/>
  <c r="E5392" i="6"/>
  <c r="F5392" i="6" s="1"/>
  <c r="D5392" i="6"/>
  <c r="C5392" i="6"/>
  <c r="B5392" i="6"/>
  <c r="V5391" i="6"/>
  <c r="E5391" i="6"/>
  <c r="F5391" i="6" s="1"/>
  <c r="D5391" i="6"/>
  <c r="C5391" i="6"/>
  <c r="B5391" i="6"/>
  <c r="V5390" i="6"/>
  <c r="E5390" i="6"/>
  <c r="F5390" i="6" s="1"/>
  <c r="D5390" i="6"/>
  <c r="C5390" i="6"/>
  <c r="B5390" i="6"/>
  <c r="V5389" i="6"/>
  <c r="E5389" i="6"/>
  <c r="F5389" i="6" s="1"/>
  <c r="D5389" i="6"/>
  <c r="C5389" i="6"/>
  <c r="B5389" i="6"/>
  <c r="V5388" i="6"/>
  <c r="E5388" i="6"/>
  <c r="F5388" i="6" s="1"/>
  <c r="D5388" i="6"/>
  <c r="C5388" i="6"/>
  <c r="B5388" i="6"/>
  <c r="V5387" i="6"/>
  <c r="E5387" i="6"/>
  <c r="F5387" i="6" s="1"/>
  <c r="D5387" i="6"/>
  <c r="C5387" i="6"/>
  <c r="B5387" i="6"/>
  <c r="V5386" i="6"/>
  <c r="E5386" i="6"/>
  <c r="F5386" i="6" s="1"/>
  <c r="D5386" i="6"/>
  <c r="C5386" i="6"/>
  <c r="B5386" i="6"/>
  <c r="V5385" i="6"/>
  <c r="E5385" i="6"/>
  <c r="F5385" i="6" s="1"/>
  <c r="D5385" i="6"/>
  <c r="C5385" i="6"/>
  <c r="B5385" i="6"/>
  <c r="V5384" i="6"/>
  <c r="E5384" i="6"/>
  <c r="F5384" i="6" s="1"/>
  <c r="D5384" i="6"/>
  <c r="C5384" i="6"/>
  <c r="B5384" i="6"/>
  <c r="V5383" i="6"/>
  <c r="E5383" i="6"/>
  <c r="F5383" i="6" s="1"/>
  <c r="D5383" i="6"/>
  <c r="C5383" i="6"/>
  <c r="B5383" i="6"/>
  <c r="V5382" i="6"/>
  <c r="E5382" i="6"/>
  <c r="F5382" i="6" s="1"/>
  <c r="D5382" i="6"/>
  <c r="C5382" i="6"/>
  <c r="B5382" i="6"/>
  <c r="V5381" i="6"/>
  <c r="E5381" i="6"/>
  <c r="F5381" i="6" s="1"/>
  <c r="D5381" i="6"/>
  <c r="C5381" i="6"/>
  <c r="B5381" i="6"/>
  <c r="V5380" i="6"/>
  <c r="E5380" i="6"/>
  <c r="F5380" i="6" s="1"/>
  <c r="D5380" i="6"/>
  <c r="C5380" i="6"/>
  <c r="B5380" i="6"/>
  <c r="V5379" i="6"/>
  <c r="E5379" i="6"/>
  <c r="F5379" i="6" s="1"/>
  <c r="D5379" i="6"/>
  <c r="C5379" i="6"/>
  <c r="B5379" i="6"/>
  <c r="V5378" i="6"/>
  <c r="E5378" i="6"/>
  <c r="F5378" i="6" s="1"/>
  <c r="D5378" i="6"/>
  <c r="C5378" i="6"/>
  <c r="B5378" i="6"/>
  <c r="V5377" i="6"/>
  <c r="E5377" i="6"/>
  <c r="F5377" i="6" s="1"/>
  <c r="D5377" i="6"/>
  <c r="C5377" i="6"/>
  <c r="B5377" i="6"/>
  <c r="V5376" i="6"/>
  <c r="E5376" i="6"/>
  <c r="F5376" i="6" s="1"/>
  <c r="D5376" i="6"/>
  <c r="C5376" i="6"/>
  <c r="B5376" i="6"/>
  <c r="V5375" i="6"/>
  <c r="E5375" i="6"/>
  <c r="F5375" i="6" s="1"/>
  <c r="D5375" i="6"/>
  <c r="C5375" i="6"/>
  <c r="B5375" i="6"/>
  <c r="V5374" i="6"/>
  <c r="E5374" i="6"/>
  <c r="F5374" i="6" s="1"/>
  <c r="D5374" i="6"/>
  <c r="C5374" i="6"/>
  <c r="B5374" i="6"/>
  <c r="V5373" i="6"/>
  <c r="E5373" i="6"/>
  <c r="F5373" i="6" s="1"/>
  <c r="D5373" i="6"/>
  <c r="C5373" i="6"/>
  <c r="B5373" i="6"/>
  <c r="V5372" i="6"/>
  <c r="E5372" i="6"/>
  <c r="F5372" i="6" s="1"/>
  <c r="D5372" i="6"/>
  <c r="C5372" i="6"/>
  <c r="B5372" i="6"/>
  <c r="E5371" i="6"/>
  <c r="F5371" i="6" s="1"/>
  <c r="D5371" i="6"/>
  <c r="C5371" i="6"/>
  <c r="B5371" i="6"/>
  <c r="V5370" i="6"/>
  <c r="E5370" i="6"/>
  <c r="F5370" i="6" s="1"/>
  <c r="D5370" i="6"/>
  <c r="C5370" i="6"/>
  <c r="B5370" i="6"/>
  <c r="V5369" i="6"/>
  <c r="E5369" i="6"/>
  <c r="F5369" i="6" s="1"/>
  <c r="D5369" i="6"/>
  <c r="C5369" i="6"/>
  <c r="B5369" i="6"/>
  <c r="V5368" i="6"/>
  <c r="E5368" i="6"/>
  <c r="F5368" i="6" s="1"/>
  <c r="D5368" i="6"/>
  <c r="C5368" i="6"/>
  <c r="B5368" i="6"/>
  <c r="V5367" i="6"/>
  <c r="E5367" i="6"/>
  <c r="F5367" i="6" s="1"/>
  <c r="D5367" i="6"/>
  <c r="C5367" i="6"/>
  <c r="B5367" i="6"/>
  <c r="V5366" i="6"/>
  <c r="E5366" i="6"/>
  <c r="F5366" i="6" s="1"/>
  <c r="D5366" i="6"/>
  <c r="C5366" i="6"/>
  <c r="B5366" i="6"/>
  <c r="V5365" i="6"/>
  <c r="E5365" i="6"/>
  <c r="F5365" i="6" s="1"/>
  <c r="D5365" i="6"/>
  <c r="C5365" i="6"/>
  <c r="B5365" i="6"/>
  <c r="V5364" i="6"/>
  <c r="E5364" i="6"/>
  <c r="F5364" i="6" s="1"/>
  <c r="D5364" i="6"/>
  <c r="C5364" i="6"/>
  <c r="B5364" i="6"/>
  <c r="V5363" i="6"/>
  <c r="E5363" i="6"/>
  <c r="F5363" i="6" s="1"/>
  <c r="D5363" i="6"/>
  <c r="C5363" i="6"/>
  <c r="B5363" i="6"/>
  <c r="V5362" i="6"/>
  <c r="E5362" i="6"/>
  <c r="F5362" i="6" s="1"/>
  <c r="D5362" i="6"/>
  <c r="C5362" i="6"/>
  <c r="B5362" i="6"/>
  <c r="V5361" i="6"/>
  <c r="E5361" i="6"/>
  <c r="F5361" i="6" s="1"/>
  <c r="D5361" i="6"/>
  <c r="C5361" i="6"/>
  <c r="B5361" i="6"/>
  <c r="V5360" i="6"/>
  <c r="E5360" i="6"/>
  <c r="F5360" i="6" s="1"/>
  <c r="D5360" i="6"/>
  <c r="C5360" i="6"/>
  <c r="B5360" i="6"/>
  <c r="V5359" i="6"/>
  <c r="E5359" i="6"/>
  <c r="F5359" i="6" s="1"/>
  <c r="D5359" i="6"/>
  <c r="C5359" i="6"/>
  <c r="B5359" i="6"/>
  <c r="V5358" i="6"/>
  <c r="E5358" i="6"/>
  <c r="F5358" i="6" s="1"/>
  <c r="D5358" i="6"/>
  <c r="C5358" i="6"/>
  <c r="B5358" i="6"/>
  <c r="V5357" i="6"/>
  <c r="E5357" i="6"/>
  <c r="F5357" i="6" s="1"/>
  <c r="D5357" i="6"/>
  <c r="C5357" i="6"/>
  <c r="B5357" i="6"/>
  <c r="V5356" i="6"/>
  <c r="E5356" i="6"/>
  <c r="F5356" i="6" s="1"/>
  <c r="D5356" i="6"/>
  <c r="C5356" i="6"/>
  <c r="B5356" i="6"/>
  <c r="V5355" i="6"/>
  <c r="E5355" i="6"/>
  <c r="F5355" i="6" s="1"/>
  <c r="D5355" i="6"/>
  <c r="C5355" i="6"/>
  <c r="B5355" i="6"/>
  <c r="E5354" i="6"/>
  <c r="F5354" i="6" s="1"/>
  <c r="D5354" i="6"/>
  <c r="C5354" i="6"/>
  <c r="B5354" i="6"/>
  <c r="E5353" i="6"/>
  <c r="F5353" i="6" s="1"/>
  <c r="D5353" i="6"/>
  <c r="C5353" i="6"/>
  <c r="B5353" i="6"/>
  <c r="V5352" i="6"/>
  <c r="E5352" i="6"/>
  <c r="F5352" i="6" s="1"/>
  <c r="D5352" i="6"/>
  <c r="C5352" i="6"/>
  <c r="B5352" i="6"/>
  <c r="V5351" i="6"/>
  <c r="E5351" i="6"/>
  <c r="F5351" i="6" s="1"/>
  <c r="D5351" i="6"/>
  <c r="C5351" i="6"/>
  <c r="B5351" i="6"/>
  <c r="V5350" i="6"/>
  <c r="E5350" i="6"/>
  <c r="F5350" i="6" s="1"/>
  <c r="D5350" i="6"/>
  <c r="C5350" i="6"/>
  <c r="B5350" i="6"/>
  <c r="V5349" i="6"/>
  <c r="E5349" i="6"/>
  <c r="F5349" i="6" s="1"/>
  <c r="D5349" i="6"/>
  <c r="C5349" i="6"/>
  <c r="B5349" i="6"/>
  <c r="V5348" i="6"/>
  <c r="E5348" i="6"/>
  <c r="F5348" i="6" s="1"/>
  <c r="D5348" i="6"/>
  <c r="C5348" i="6"/>
  <c r="B5348" i="6"/>
  <c r="E5347" i="6"/>
  <c r="F5347" i="6" s="1"/>
  <c r="D5347" i="6"/>
  <c r="C5347" i="6"/>
  <c r="B5347" i="6"/>
  <c r="V5346" i="6"/>
  <c r="E5346" i="6"/>
  <c r="F5346" i="6" s="1"/>
  <c r="D5346" i="6"/>
  <c r="C5346" i="6"/>
  <c r="B5346" i="6"/>
  <c r="V5345" i="6"/>
  <c r="E5345" i="6"/>
  <c r="F5345" i="6" s="1"/>
  <c r="D5345" i="6"/>
  <c r="C5345" i="6"/>
  <c r="B5345" i="6"/>
  <c r="V5344" i="6"/>
  <c r="E5344" i="6"/>
  <c r="F5344" i="6" s="1"/>
  <c r="D5344" i="6"/>
  <c r="C5344" i="6"/>
  <c r="B5344" i="6"/>
  <c r="V5343" i="6"/>
  <c r="E5343" i="6"/>
  <c r="F5343" i="6" s="1"/>
  <c r="D5343" i="6"/>
  <c r="C5343" i="6"/>
  <c r="B5343" i="6"/>
  <c r="V5342" i="6"/>
  <c r="E5342" i="6"/>
  <c r="F5342" i="6" s="1"/>
  <c r="D5342" i="6"/>
  <c r="C5342" i="6"/>
  <c r="B5342" i="6"/>
  <c r="V5341" i="6"/>
  <c r="E5341" i="6"/>
  <c r="F5341" i="6" s="1"/>
  <c r="D5341" i="6"/>
  <c r="C5341" i="6"/>
  <c r="B5341" i="6"/>
  <c r="V5340" i="6"/>
  <c r="E5340" i="6"/>
  <c r="F5340" i="6" s="1"/>
  <c r="D5340" i="6"/>
  <c r="C5340" i="6"/>
  <c r="B5340" i="6"/>
  <c r="V5339" i="6"/>
  <c r="Q730" i="14"/>
  <c r="E5339" i="6"/>
  <c r="F5339" i="6" s="1"/>
  <c r="D5339" i="6"/>
  <c r="C5339" i="6"/>
  <c r="B5339" i="6"/>
  <c r="E5338" i="6"/>
  <c r="F5338" i="6" s="1"/>
  <c r="D5338" i="6"/>
  <c r="C5338" i="6"/>
  <c r="B5338" i="6"/>
  <c r="E5337" i="6"/>
  <c r="F5337" i="6" s="1"/>
  <c r="D5337" i="6"/>
  <c r="C5337" i="6"/>
  <c r="B5337" i="6"/>
  <c r="E5336" i="6"/>
  <c r="F5336" i="6" s="1"/>
  <c r="D5336" i="6"/>
  <c r="C5336" i="6"/>
  <c r="B5336" i="6"/>
  <c r="V5575" i="6"/>
  <c r="E5575" i="6"/>
  <c r="F5575" i="6" s="1"/>
  <c r="D5575" i="6"/>
  <c r="C5575" i="6"/>
  <c r="B5575" i="6"/>
  <c r="V5574" i="6"/>
  <c r="E5574" i="6"/>
  <c r="F5574" i="6" s="1"/>
  <c r="D5574" i="6"/>
  <c r="C5574" i="6"/>
  <c r="B5574" i="6"/>
  <c r="V5573" i="6"/>
  <c r="E5573" i="6"/>
  <c r="F5573" i="6" s="1"/>
  <c r="D5573" i="6"/>
  <c r="C5573" i="6"/>
  <c r="B5573" i="6"/>
  <c r="V5572" i="6"/>
  <c r="E5572" i="6"/>
  <c r="F5572" i="6" s="1"/>
  <c r="D5572" i="6"/>
  <c r="C5572" i="6"/>
  <c r="B5572" i="6"/>
  <c r="V5571" i="6"/>
  <c r="E5571" i="6"/>
  <c r="F5571" i="6" s="1"/>
  <c r="D5571" i="6"/>
  <c r="C5571" i="6"/>
  <c r="B5571" i="6"/>
  <c r="V5570" i="6"/>
  <c r="E5570" i="6"/>
  <c r="F5570" i="6" s="1"/>
  <c r="D5570" i="6"/>
  <c r="C5570" i="6"/>
  <c r="B5570" i="6"/>
  <c r="V5569" i="6"/>
  <c r="E5569" i="6"/>
  <c r="F5569" i="6" s="1"/>
  <c r="D5569" i="6"/>
  <c r="C5569" i="6"/>
  <c r="B5569" i="6"/>
  <c r="V5568" i="6"/>
  <c r="E5568" i="6"/>
  <c r="F5568" i="6" s="1"/>
  <c r="D5568" i="6"/>
  <c r="C5568" i="6"/>
  <c r="B5568" i="6"/>
  <c r="V5567" i="6"/>
  <c r="E5567" i="6"/>
  <c r="F5567" i="6" s="1"/>
  <c r="D5567" i="6"/>
  <c r="C5567" i="6"/>
  <c r="B5567" i="6"/>
  <c r="V5566" i="6"/>
  <c r="E5566" i="6"/>
  <c r="F5566" i="6" s="1"/>
  <c r="D5566" i="6"/>
  <c r="C5566" i="6"/>
  <c r="B5566" i="6"/>
  <c r="V5565" i="6"/>
  <c r="E5565" i="6"/>
  <c r="F5565" i="6" s="1"/>
  <c r="D5565" i="6"/>
  <c r="C5565" i="6"/>
  <c r="B5565" i="6"/>
  <c r="V5564" i="6"/>
  <c r="E5564" i="6"/>
  <c r="F5564" i="6" s="1"/>
  <c r="D5564" i="6"/>
  <c r="C5564" i="6"/>
  <c r="B5564" i="6"/>
  <c r="V5563" i="6"/>
  <c r="E5563" i="6"/>
  <c r="F5563" i="6" s="1"/>
  <c r="D5563" i="6"/>
  <c r="C5563" i="6"/>
  <c r="B5563" i="6"/>
  <c r="V5562" i="6"/>
  <c r="E5562" i="6"/>
  <c r="F5562" i="6" s="1"/>
  <c r="D5562" i="6"/>
  <c r="C5562" i="6"/>
  <c r="B5562" i="6"/>
  <c r="V5561" i="6"/>
  <c r="E5561" i="6"/>
  <c r="F5561" i="6" s="1"/>
  <c r="D5561" i="6"/>
  <c r="C5561" i="6"/>
  <c r="B5561" i="6"/>
  <c r="V5560" i="6"/>
  <c r="E5560" i="6"/>
  <c r="F5560" i="6" s="1"/>
  <c r="D5560" i="6"/>
  <c r="C5560" i="6"/>
  <c r="B5560" i="6"/>
  <c r="V5559" i="6"/>
  <c r="E5559" i="6"/>
  <c r="F5559" i="6" s="1"/>
  <c r="D5559" i="6"/>
  <c r="C5559" i="6"/>
  <c r="B5559" i="6"/>
  <c r="V5558" i="6"/>
  <c r="E5558" i="6"/>
  <c r="F5558" i="6" s="1"/>
  <c r="D5558" i="6"/>
  <c r="C5558" i="6"/>
  <c r="B5558" i="6"/>
  <c r="V5557" i="6"/>
  <c r="E5557" i="6"/>
  <c r="F5557" i="6" s="1"/>
  <c r="D5557" i="6"/>
  <c r="C5557" i="6"/>
  <c r="B5557" i="6"/>
  <c r="V5556" i="6"/>
  <c r="E5556" i="6"/>
  <c r="F5556" i="6" s="1"/>
  <c r="D5556" i="6"/>
  <c r="C5556" i="6"/>
  <c r="B5556" i="6"/>
  <c r="V5555" i="6"/>
  <c r="E5555" i="6"/>
  <c r="F5555" i="6" s="1"/>
  <c r="D5555" i="6"/>
  <c r="C5555" i="6"/>
  <c r="B5555" i="6"/>
  <c r="V5554" i="6"/>
  <c r="E5554" i="6"/>
  <c r="F5554" i="6" s="1"/>
  <c r="D5554" i="6"/>
  <c r="C5554" i="6"/>
  <c r="B5554" i="6"/>
  <c r="V5553" i="6"/>
  <c r="E5553" i="6"/>
  <c r="F5553" i="6" s="1"/>
  <c r="D5553" i="6"/>
  <c r="C5553" i="6"/>
  <c r="B5553" i="6"/>
  <c r="V5552" i="6"/>
  <c r="E5552" i="6"/>
  <c r="F5552" i="6" s="1"/>
  <c r="D5552" i="6"/>
  <c r="C5552" i="6"/>
  <c r="B5552" i="6"/>
  <c r="V5551" i="6"/>
  <c r="E5551" i="6"/>
  <c r="F5551" i="6" s="1"/>
  <c r="D5551" i="6"/>
  <c r="C5551" i="6"/>
  <c r="B5551" i="6"/>
  <c r="V5550" i="6"/>
  <c r="E5550" i="6"/>
  <c r="F5550" i="6" s="1"/>
  <c r="D5550" i="6"/>
  <c r="C5550" i="6"/>
  <c r="B5550" i="6"/>
  <c r="V5549" i="6"/>
  <c r="E5549" i="6"/>
  <c r="F5549" i="6" s="1"/>
  <c r="D5549" i="6"/>
  <c r="C5549" i="6"/>
  <c r="B5549" i="6"/>
  <c r="V5548" i="6"/>
  <c r="E5548" i="6"/>
  <c r="F5548" i="6" s="1"/>
  <c r="D5548" i="6"/>
  <c r="C5548" i="6"/>
  <c r="B5548" i="6"/>
  <c r="V5547" i="6"/>
  <c r="E5547" i="6"/>
  <c r="F5547" i="6" s="1"/>
  <c r="D5547" i="6"/>
  <c r="C5547" i="6"/>
  <c r="B5547" i="6"/>
  <c r="V5546" i="6"/>
  <c r="E5546" i="6"/>
  <c r="F5546" i="6" s="1"/>
  <c r="D5546" i="6"/>
  <c r="C5546" i="6"/>
  <c r="B5546" i="6"/>
  <c r="V5545" i="6"/>
  <c r="E5545" i="6"/>
  <c r="F5545" i="6" s="1"/>
  <c r="D5545" i="6"/>
  <c r="C5545" i="6"/>
  <c r="B5545" i="6"/>
  <c r="V5544" i="6"/>
  <c r="E5544" i="6"/>
  <c r="F5544" i="6" s="1"/>
  <c r="D5544" i="6"/>
  <c r="C5544" i="6"/>
  <c r="B5544" i="6"/>
  <c r="V5543" i="6"/>
  <c r="E5543" i="6"/>
  <c r="F5543" i="6" s="1"/>
  <c r="D5543" i="6"/>
  <c r="C5543" i="6"/>
  <c r="B5543" i="6"/>
  <c r="V5542" i="6"/>
  <c r="E5542" i="6"/>
  <c r="F5542" i="6" s="1"/>
  <c r="D5542" i="6"/>
  <c r="C5542" i="6"/>
  <c r="B5542" i="6"/>
  <c r="V5541" i="6"/>
  <c r="E5541" i="6"/>
  <c r="F5541" i="6" s="1"/>
  <c r="D5541" i="6"/>
  <c r="C5541" i="6"/>
  <c r="B5541" i="6"/>
  <c r="V5540" i="6"/>
  <c r="E5540" i="6"/>
  <c r="F5540" i="6" s="1"/>
  <c r="D5540" i="6"/>
  <c r="C5540" i="6"/>
  <c r="B5540" i="6"/>
  <c r="V5539" i="6"/>
  <c r="E5539" i="6"/>
  <c r="F5539" i="6" s="1"/>
  <c r="D5539" i="6"/>
  <c r="C5539" i="6"/>
  <c r="B5539" i="6"/>
  <c r="V5538" i="6"/>
  <c r="E5538" i="6"/>
  <c r="F5538" i="6" s="1"/>
  <c r="D5538" i="6"/>
  <c r="C5538" i="6"/>
  <c r="B5538" i="6"/>
  <c r="V5537" i="6"/>
  <c r="E5537" i="6"/>
  <c r="F5537" i="6" s="1"/>
  <c r="D5537" i="6"/>
  <c r="C5537" i="6"/>
  <c r="B5537" i="6"/>
  <c r="V5536" i="6"/>
  <c r="E5536" i="6"/>
  <c r="F5536" i="6" s="1"/>
  <c r="D5536" i="6"/>
  <c r="C5536" i="6"/>
  <c r="B5536" i="6"/>
  <c r="V5535" i="6"/>
  <c r="E5535" i="6"/>
  <c r="F5535" i="6" s="1"/>
  <c r="D5535" i="6"/>
  <c r="C5535" i="6"/>
  <c r="B5535" i="6"/>
  <c r="V5534" i="6"/>
  <c r="E5534" i="6"/>
  <c r="F5534" i="6" s="1"/>
  <c r="D5534" i="6"/>
  <c r="C5534" i="6"/>
  <c r="B5534" i="6"/>
  <c r="V5533" i="6"/>
  <c r="E5533" i="6"/>
  <c r="F5533" i="6" s="1"/>
  <c r="D5533" i="6"/>
  <c r="C5533" i="6"/>
  <c r="B5533" i="6"/>
  <c r="V5532" i="6"/>
  <c r="E5532" i="6"/>
  <c r="F5532" i="6" s="1"/>
  <c r="D5532" i="6"/>
  <c r="C5532" i="6"/>
  <c r="B5532" i="6"/>
  <c r="V5531" i="6"/>
  <c r="E5531" i="6"/>
  <c r="F5531" i="6" s="1"/>
  <c r="D5531" i="6"/>
  <c r="C5531" i="6"/>
  <c r="B5531" i="6"/>
  <c r="V5530" i="6"/>
  <c r="E5530" i="6"/>
  <c r="F5530" i="6" s="1"/>
  <c r="D5530" i="6"/>
  <c r="C5530" i="6"/>
  <c r="B5530" i="6"/>
  <c r="V5529" i="6"/>
  <c r="E5529" i="6"/>
  <c r="F5529" i="6" s="1"/>
  <c r="D5529" i="6"/>
  <c r="C5529" i="6"/>
  <c r="B5529" i="6"/>
  <c r="V5528" i="6"/>
  <c r="E5528" i="6"/>
  <c r="F5528" i="6" s="1"/>
  <c r="D5528" i="6"/>
  <c r="C5528" i="6"/>
  <c r="B5528" i="6"/>
  <c r="V5527" i="6"/>
  <c r="E5527" i="6"/>
  <c r="F5527" i="6" s="1"/>
  <c r="D5527" i="6"/>
  <c r="C5527" i="6"/>
  <c r="B5527" i="6"/>
  <c r="V5526" i="6"/>
  <c r="E5526" i="6"/>
  <c r="F5526" i="6" s="1"/>
  <c r="D5526" i="6"/>
  <c r="C5526" i="6"/>
  <c r="B5526" i="6"/>
  <c r="V5525" i="6"/>
  <c r="E5525" i="6"/>
  <c r="F5525" i="6" s="1"/>
  <c r="D5525" i="6"/>
  <c r="C5525" i="6"/>
  <c r="B5525" i="6"/>
  <c r="V5524" i="6"/>
  <c r="E5524" i="6"/>
  <c r="F5524" i="6" s="1"/>
  <c r="D5524" i="6"/>
  <c r="C5524" i="6"/>
  <c r="B5524" i="6"/>
  <c r="V5523" i="6"/>
  <c r="E5523" i="6"/>
  <c r="F5523" i="6" s="1"/>
  <c r="D5523" i="6"/>
  <c r="C5523" i="6"/>
  <c r="B5523" i="6"/>
  <c r="V5522" i="6"/>
  <c r="E5522" i="6"/>
  <c r="F5522" i="6" s="1"/>
  <c r="D5522" i="6"/>
  <c r="C5522" i="6"/>
  <c r="B5522" i="6"/>
  <c r="V5521" i="6"/>
  <c r="E5521" i="6"/>
  <c r="F5521" i="6" s="1"/>
  <c r="D5521" i="6"/>
  <c r="C5521" i="6"/>
  <c r="B5521" i="6"/>
  <c r="V5520" i="6"/>
  <c r="E5520" i="6"/>
  <c r="F5520" i="6" s="1"/>
  <c r="D5520" i="6"/>
  <c r="C5520" i="6"/>
  <c r="B5520" i="6"/>
  <c r="V5519" i="6"/>
  <c r="E5519" i="6"/>
  <c r="F5519" i="6" s="1"/>
  <c r="D5519" i="6"/>
  <c r="C5519" i="6"/>
  <c r="B5519" i="6"/>
  <c r="V5518" i="6"/>
  <c r="E5518" i="6"/>
  <c r="F5518" i="6" s="1"/>
  <c r="D5518" i="6"/>
  <c r="C5518" i="6"/>
  <c r="B5518" i="6"/>
  <c r="V5517" i="6"/>
  <c r="E5517" i="6"/>
  <c r="F5517" i="6" s="1"/>
  <c r="D5517" i="6"/>
  <c r="C5517" i="6"/>
  <c r="B5517" i="6"/>
  <c r="V5516" i="6"/>
  <c r="E5516" i="6"/>
  <c r="F5516" i="6" s="1"/>
  <c r="D5516" i="6"/>
  <c r="C5516" i="6"/>
  <c r="B5516" i="6"/>
  <c r="V5515" i="6"/>
  <c r="E5515" i="6"/>
  <c r="F5515" i="6" s="1"/>
  <c r="D5515" i="6"/>
  <c r="C5515" i="6"/>
  <c r="B5515" i="6"/>
  <c r="V5514" i="6"/>
  <c r="E5514" i="6"/>
  <c r="F5514" i="6" s="1"/>
  <c r="D5514" i="6"/>
  <c r="C5514" i="6"/>
  <c r="B5514" i="6"/>
  <c r="V5513" i="6"/>
  <c r="E5513" i="6"/>
  <c r="F5513" i="6" s="1"/>
  <c r="D5513" i="6"/>
  <c r="C5513" i="6"/>
  <c r="B5513" i="6"/>
  <c r="V5512" i="6"/>
  <c r="E5512" i="6"/>
  <c r="F5512" i="6" s="1"/>
  <c r="D5512" i="6"/>
  <c r="C5512" i="6"/>
  <c r="B5512" i="6"/>
  <c r="V5511" i="6"/>
  <c r="E5511" i="6"/>
  <c r="F5511" i="6" s="1"/>
  <c r="D5511" i="6"/>
  <c r="C5511" i="6"/>
  <c r="B5511" i="6"/>
  <c r="V5510" i="6"/>
  <c r="E5510" i="6"/>
  <c r="F5510" i="6" s="1"/>
  <c r="D5510" i="6"/>
  <c r="C5510" i="6"/>
  <c r="B5510" i="6"/>
  <c r="V5509" i="6"/>
  <c r="E5509" i="6"/>
  <c r="F5509" i="6" s="1"/>
  <c r="D5509" i="6"/>
  <c r="C5509" i="6"/>
  <c r="B5509" i="6"/>
  <c r="V5508" i="6"/>
  <c r="E5508" i="6"/>
  <c r="F5508" i="6" s="1"/>
  <c r="D5508" i="6"/>
  <c r="C5508" i="6"/>
  <c r="B5508" i="6"/>
  <c r="V5507" i="6"/>
  <c r="E5507" i="6"/>
  <c r="F5507" i="6" s="1"/>
  <c r="D5507" i="6"/>
  <c r="C5507" i="6"/>
  <c r="B5507" i="6"/>
  <c r="V5506" i="6"/>
  <c r="E5506" i="6"/>
  <c r="F5506" i="6" s="1"/>
  <c r="D5506" i="6"/>
  <c r="C5506" i="6"/>
  <c r="B5506" i="6"/>
  <c r="V5505" i="6"/>
  <c r="E5505" i="6"/>
  <c r="F5505" i="6" s="1"/>
  <c r="D5505" i="6"/>
  <c r="C5505" i="6"/>
  <c r="B5505" i="6"/>
  <c r="V5504" i="6"/>
  <c r="E5504" i="6"/>
  <c r="F5504" i="6" s="1"/>
  <c r="D5504" i="6"/>
  <c r="C5504" i="6"/>
  <c r="B5504" i="6"/>
  <c r="V5503" i="6"/>
  <c r="E5503" i="6"/>
  <c r="F5503" i="6" s="1"/>
  <c r="D5503" i="6"/>
  <c r="C5503" i="6"/>
  <c r="B5503" i="6"/>
  <c r="V5502" i="6"/>
  <c r="E5502" i="6"/>
  <c r="F5502" i="6" s="1"/>
  <c r="D5502" i="6"/>
  <c r="C5502" i="6"/>
  <c r="B5502" i="6"/>
  <c r="V5501" i="6"/>
  <c r="E5501" i="6"/>
  <c r="F5501" i="6" s="1"/>
  <c r="D5501" i="6"/>
  <c r="C5501" i="6"/>
  <c r="B5501" i="6"/>
  <c r="V5500" i="6"/>
  <c r="E5500" i="6"/>
  <c r="F5500" i="6" s="1"/>
  <c r="D5500" i="6"/>
  <c r="C5500" i="6"/>
  <c r="B5500" i="6"/>
  <c r="V5499" i="6"/>
  <c r="E5499" i="6"/>
  <c r="F5499" i="6" s="1"/>
  <c r="D5499" i="6"/>
  <c r="C5499" i="6"/>
  <c r="B5499" i="6"/>
  <c r="V5498" i="6"/>
  <c r="E5498" i="6"/>
  <c r="F5498" i="6" s="1"/>
  <c r="D5498" i="6"/>
  <c r="C5498" i="6"/>
  <c r="B5498" i="6"/>
  <c r="V5497" i="6"/>
  <c r="E5497" i="6"/>
  <c r="F5497" i="6" s="1"/>
  <c r="D5497" i="6"/>
  <c r="C5497" i="6"/>
  <c r="B5497" i="6"/>
  <c r="V5496" i="6"/>
  <c r="E5496" i="6"/>
  <c r="F5496" i="6" s="1"/>
  <c r="D5496" i="6"/>
  <c r="C5496" i="6"/>
  <c r="B5496" i="6"/>
  <c r="V5615" i="6"/>
  <c r="E5615" i="6"/>
  <c r="F5615" i="6" s="1"/>
  <c r="D5615" i="6"/>
  <c r="C5615" i="6"/>
  <c r="B5615" i="6"/>
  <c r="V5614" i="6"/>
  <c r="E5614" i="6"/>
  <c r="F5614" i="6" s="1"/>
  <c r="D5614" i="6"/>
  <c r="C5614" i="6"/>
  <c r="B5614" i="6"/>
  <c r="V5613" i="6"/>
  <c r="E5613" i="6"/>
  <c r="F5613" i="6" s="1"/>
  <c r="D5613" i="6"/>
  <c r="C5613" i="6"/>
  <c r="B5613" i="6"/>
  <c r="V5612" i="6"/>
  <c r="E5612" i="6"/>
  <c r="F5612" i="6" s="1"/>
  <c r="D5612" i="6"/>
  <c r="C5612" i="6"/>
  <c r="B5612" i="6"/>
  <c r="V5611" i="6"/>
  <c r="E5611" i="6"/>
  <c r="F5611" i="6" s="1"/>
  <c r="D5611" i="6"/>
  <c r="C5611" i="6"/>
  <c r="B5611" i="6"/>
  <c r="V5610" i="6"/>
  <c r="E5610" i="6"/>
  <c r="F5610" i="6" s="1"/>
  <c r="D5610" i="6"/>
  <c r="C5610" i="6"/>
  <c r="B5610" i="6"/>
  <c r="V5609" i="6"/>
  <c r="E5609" i="6"/>
  <c r="F5609" i="6" s="1"/>
  <c r="D5609" i="6"/>
  <c r="C5609" i="6"/>
  <c r="B5609" i="6"/>
  <c r="V5608" i="6"/>
  <c r="E5608" i="6"/>
  <c r="F5608" i="6" s="1"/>
  <c r="D5608" i="6"/>
  <c r="C5608" i="6"/>
  <c r="B5608" i="6"/>
  <c r="V5607" i="6"/>
  <c r="E5607" i="6"/>
  <c r="F5607" i="6" s="1"/>
  <c r="D5607" i="6"/>
  <c r="C5607" i="6"/>
  <c r="B5607" i="6"/>
  <c r="V5606" i="6"/>
  <c r="E5606" i="6"/>
  <c r="F5606" i="6" s="1"/>
  <c r="D5606" i="6"/>
  <c r="C5606" i="6"/>
  <c r="B5606" i="6"/>
  <c r="V5605" i="6"/>
  <c r="E5605" i="6"/>
  <c r="F5605" i="6" s="1"/>
  <c r="D5605" i="6"/>
  <c r="C5605" i="6"/>
  <c r="B5605" i="6"/>
  <c r="V5604" i="6"/>
  <c r="E5604" i="6"/>
  <c r="F5604" i="6" s="1"/>
  <c r="D5604" i="6"/>
  <c r="C5604" i="6"/>
  <c r="B5604" i="6"/>
  <c r="V5603" i="6"/>
  <c r="E5603" i="6"/>
  <c r="F5603" i="6" s="1"/>
  <c r="D5603" i="6"/>
  <c r="C5603" i="6"/>
  <c r="B5603" i="6"/>
  <c r="V5602" i="6"/>
  <c r="E5602" i="6"/>
  <c r="F5602" i="6" s="1"/>
  <c r="D5602" i="6"/>
  <c r="C5602" i="6"/>
  <c r="B5602" i="6"/>
  <c r="V5601" i="6"/>
  <c r="E5601" i="6"/>
  <c r="F5601" i="6" s="1"/>
  <c r="D5601" i="6"/>
  <c r="C5601" i="6"/>
  <c r="B5601" i="6"/>
  <c r="V5600" i="6"/>
  <c r="E5600" i="6"/>
  <c r="F5600" i="6" s="1"/>
  <c r="D5600" i="6"/>
  <c r="C5600" i="6"/>
  <c r="B5600" i="6"/>
  <c r="V5599" i="6"/>
  <c r="E5599" i="6"/>
  <c r="F5599" i="6" s="1"/>
  <c r="D5599" i="6"/>
  <c r="C5599" i="6"/>
  <c r="B5599" i="6"/>
  <c r="V5598" i="6"/>
  <c r="E5598" i="6"/>
  <c r="F5598" i="6" s="1"/>
  <c r="D5598" i="6"/>
  <c r="C5598" i="6"/>
  <c r="B5598" i="6"/>
  <c r="V5597" i="6"/>
  <c r="E5597" i="6"/>
  <c r="F5597" i="6" s="1"/>
  <c r="D5597" i="6"/>
  <c r="C5597" i="6"/>
  <c r="B5597" i="6"/>
  <c r="V5596" i="6"/>
  <c r="E5596" i="6"/>
  <c r="F5596" i="6" s="1"/>
  <c r="D5596" i="6"/>
  <c r="C5596" i="6"/>
  <c r="B5596" i="6"/>
  <c r="V5595" i="6"/>
  <c r="E5595" i="6"/>
  <c r="F5595" i="6" s="1"/>
  <c r="D5595" i="6"/>
  <c r="C5595" i="6"/>
  <c r="B5595" i="6"/>
  <c r="V5594" i="6"/>
  <c r="E5594" i="6"/>
  <c r="F5594" i="6" s="1"/>
  <c r="D5594" i="6"/>
  <c r="C5594" i="6"/>
  <c r="B5594" i="6"/>
  <c r="V5593" i="6"/>
  <c r="E5593" i="6"/>
  <c r="F5593" i="6" s="1"/>
  <c r="D5593" i="6"/>
  <c r="C5593" i="6"/>
  <c r="B5593" i="6"/>
  <c r="V5592" i="6"/>
  <c r="E5592" i="6"/>
  <c r="F5592" i="6" s="1"/>
  <c r="D5592" i="6"/>
  <c r="C5592" i="6"/>
  <c r="B5592" i="6"/>
  <c r="V5591" i="6"/>
  <c r="E5591" i="6"/>
  <c r="F5591" i="6" s="1"/>
  <c r="D5591" i="6"/>
  <c r="C5591" i="6"/>
  <c r="B5591" i="6"/>
  <c r="V5590" i="6"/>
  <c r="E5590" i="6"/>
  <c r="F5590" i="6" s="1"/>
  <c r="D5590" i="6"/>
  <c r="C5590" i="6"/>
  <c r="B5590" i="6"/>
  <c r="V5589" i="6"/>
  <c r="E5589" i="6"/>
  <c r="F5589" i="6" s="1"/>
  <c r="D5589" i="6"/>
  <c r="C5589" i="6"/>
  <c r="B5589" i="6"/>
  <c r="V5588" i="6"/>
  <c r="E5588" i="6"/>
  <c r="F5588" i="6" s="1"/>
  <c r="D5588" i="6"/>
  <c r="C5588" i="6"/>
  <c r="B5588" i="6"/>
  <c r="V5587" i="6"/>
  <c r="E5587" i="6"/>
  <c r="F5587" i="6" s="1"/>
  <c r="D5587" i="6"/>
  <c r="C5587" i="6"/>
  <c r="B5587" i="6"/>
  <c r="V5586" i="6"/>
  <c r="E5586" i="6"/>
  <c r="F5586" i="6" s="1"/>
  <c r="D5586" i="6"/>
  <c r="C5586" i="6"/>
  <c r="B5586" i="6"/>
  <c r="V5585" i="6"/>
  <c r="E5585" i="6"/>
  <c r="F5585" i="6" s="1"/>
  <c r="D5585" i="6"/>
  <c r="C5585" i="6"/>
  <c r="B5585" i="6"/>
  <c r="V5584" i="6"/>
  <c r="E5584" i="6"/>
  <c r="F5584" i="6" s="1"/>
  <c r="D5584" i="6"/>
  <c r="C5584" i="6"/>
  <c r="B5584" i="6"/>
  <c r="V5583" i="6"/>
  <c r="E5583" i="6"/>
  <c r="F5583" i="6" s="1"/>
  <c r="D5583" i="6"/>
  <c r="C5583" i="6"/>
  <c r="B5583" i="6"/>
  <c r="V5582" i="6"/>
  <c r="E5582" i="6"/>
  <c r="F5582" i="6" s="1"/>
  <c r="D5582" i="6"/>
  <c r="C5582" i="6"/>
  <c r="B5582" i="6"/>
  <c r="V5581" i="6"/>
  <c r="E5581" i="6"/>
  <c r="F5581" i="6" s="1"/>
  <c r="D5581" i="6"/>
  <c r="C5581" i="6"/>
  <c r="B5581" i="6"/>
  <c r="V5580" i="6"/>
  <c r="E5580" i="6"/>
  <c r="F5580" i="6" s="1"/>
  <c r="D5580" i="6"/>
  <c r="C5580" i="6"/>
  <c r="B5580" i="6"/>
  <c r="V5579" i="6"/>
  <c r="E5579" i="6"/>
  <c r="F5579" i="6" s="1"/>
  <c r="D5579" i="6"/>
  <c r="C5579" i="6"/>
  <c r="B5579" i="6"/>
  <c r="V5578" i="6"/>
  <c r="E5578" i="6"/>
  <c r="F5578" i="6" s="1"/>
  <c r="D5578" i="6"/>
  <c r="C5578" i="6"/>
  <c r="B5578" i="6"/>
  <c r="V5577" i="6"/>
  <c r="E5577" i="6"/>
  <c r="F5577" i="6" s="1"/>
  <c r="D5577" i="6"/>
  <c r="C5577" i="6"/>
  <c r="B5577" i="6"/>
  <c r="V5576" i="6"/>
  <c r="E5576" i="6"/>
  <c r="F5576" i="6" s="1"/>
  <c r="D5576" i="6"/>
  <c r="C5576" i="6"/>
  <c r="B5576" i="6"/>
  <c r="V5635" i="6"/>
  <c r="E5635" i="6"/>
  <c r="F5635" i="6" s="1"/>
  <c r="D5635" i="6"/>
  <c r="C5635" i="6"/>
  <c r="B5635" i="6"/>
  <c r="V5634" i="6"/>
  <c r="E5634" i="6"/>
  <c r="F5634" i="6" s="1"/>
  <c r="D5634" i="6"/>
  <c r="C5634" i="6"/>
  <c r="B5634" i="6"/>
  <c r="V5633" i="6"/>
  <c r="E5633" i="6"/>
  <c r="F5633" i="6" s="1"/>
  <c r="D5633" i="6"/>
  <c r="C5633" i="6"/>
  <c r="B5633" i="6"/>
  <c r="V5632" i="6"/>
  <c r="E5632" i="6"/>
  <c r="F5632" i="6" s="1"/>
  <c r="D5632" i="6"/>
  <c r="C5632" i="6"/>
  <c r="B5632" i="6"/>
  <c r="V5631" i="6"/>
  <c r="E5631" i="6"/>
  <c r="F5631" i="6" s="1"/>
  <c r="D5631" i="6"/>
  <c r="C5631" i="6"/>
  <c r="B5631" i="6"/>
  <c r="V5630" i="6"/>
  <c r="E5630" i="6"/>
  <c r="F5630" i="6" s="1"/>
  <c r="D5630" i="6"/>
  <c r="C5630" i="6"/>
  <c r="B5630" i="6"/>
  <c r="V5629" i="6"/>
  <c r="E5629" i="6"/>
  <c r="F5629" i="6" s="1"/>
  <c r="D5629" i="6"/>
  <c r="C5629" i="6"/>
  <c r="B5629" i="6"/>
  <c r="V5628" i="6"/>
  <c r="E5628" i="6"/>
  <c r="F5628" i="6" s="1"/>
  <c r="D5628" i="6"/>
  <c r="C5628" i="6"/>
  <c r="B5628" i="6"/>
  <c r="V5627" i="6"/>
  <c r="E5627" i="6"/>
  <c r="F5627" i="6" s="1"/>
  <c r="D5627" i="6"/>
  <c r="C5627" i="6"/>
  <c r="B5627" i="6"/>
  <c r="V5626" i="6"/>
  <c r="E5626" i="6"/>
  <c r="F5626" i="6" s="1"/>
  <c r="D5626" i="6"/>
  <c r="C5626" i="6"/>
  <c r="B5626" i="6"/>
  <c r="V5625" i="6"/>
  <c r="E5625" i="6"/>
  <c r="F5625" i="6" s="1"/>
  <c r="D5625" i="6"/>
  <c r="C5625" i="6"/>
  <c r="B5625" i="6"/>
  <c r="V5624" i="6"/>
  <c r="E5624" i="6"/>
  <c r="F5624" i="6" s="1"/>
  <c r="D5624" i="6"/>
  <c r="C5624" i="6"/>
  <c r="B5624" i="6"/>
  <c r="V5623" i="6"/>
  <c r="E5623" i="6"/>
  <c r="F5623" i="6" s="1"/>
  <c r="D5623" i="6"/>
  <c r="C5623" i="6"/>
  <c r="B5623" i="6"/>
  <c r="V5622" i="6"/>
  <c r="E5622" i="6"/>
  <c r="F5622" i="6" s="1"/>
  <c r="D5622" i="6"/>
  <c r="C5622" i="6"/>
  <c r="B5622" i="6"/>
  <c r="V5621" i="6"/>
  <c r="E5621" i="6"/>
  <c r="F5621" i="6" s="1"/>
  <c r="D5621" i="6"/>
  <c r="C5621" i="6"/>
  <c r="B5621" i="6"/>
  <c r="V5620" i="6"/>
  <c r="E5620" i="6"/>
  <c r="F5620" i="6" s="1"/>
  <c r="D5620" i="6"/>
  <c r="C5620" i="6"/>
  <c r="B5620" i="6"/>
  <c r="V5619" i="6"/>
  <c r="E5619" i="6"/>
  <c r="F5619" i="6" s="1"/>
  <c r="D5619" i="6"/>
  <c r="C5619" i="6"/>
  <c r="B5619" i="6"/>
  <c r="V5618" i="6"/>
  <c r="E5618" i="6"/>
  <c r="F5618" i="6" s="1"/>
  <c r="D5618" i="6"/>
  <c r="C5618" i="6"/>
  <c r="B5618" i="6"/>
  <c r="V5617" i="6"/>
  <c r="E5617" i="6"/>
  <c r="F5617" i="6" s="1"/>
  <c r="D5617" i="6"/>
  <c r="C5617" i="6"/>
  <c r="B5617" i="6"/>
  <c r="V5616" i="6"/>
  <c r="E5616" i="6"/>
  <c r="F5616" i="6" s="1"/>
  <c r="D5616" i="6"/>
  <c r="C5616" i="6"/>
  <c r="B5616" i="6"/>
  <c r="V5645" i="6"/>
  <c r="E5645" i="6"/>
  <c r="F5645" i="6" s="1"/>
  <c r="D5645" i="6"/>
  <c r="C5645" i="6"/>
  <c r="B5645" i="6"/>
  <c r="V5644" i="6"/>
  <c r="E5644" i="6"/>
  <c r="F5644" i="6" s="1"/>
  <c r="D5644" i="6"/>
  <c r="C5644" i="6"/>
  <c r="B5644" i="6"/>
  <c r="V5643" i="6"/>
  <c r="E5643" i="6"/>
  <c r="F5643" i="6" s="1"/>
  <c r="D5643" i="6"/>
  <c r="C5643" i="6"/>
  <c r="B5643" i="6"/>
  <c r="V5642" i="6"/>
  <c r="E5642" i="6"/>
  <c r="F5642" i="6" s="1"/>
  <c r="D5642" i="6"/>
  <c r="C5642" i="6"/>
  <c r="B5642" i="6"/>
  <c r="V5641" i="6"/>
  <c r="E5641" i="6"/>
  <c r="F5641" i="6" s="1"/>
  <c r="D5641" i="6"/>
  <c r="C5641" i="6"/>
  <c r="B5641" i="6"/>
  <c r="V5640" i="6"/>
  <c r="E5640" i="6"/>
  <c r="F5640" i="6" s="1"/>
  <c r="D5640" i="6"/>
  <c r="C5640" i="6"/>
  <c r="B5640" i="6"/>
  <c r="V5639" i="6"/>
  <c r="E5639" i="6"/>
  <c r="F5639" i="6" s="1"/>
  <c r="D5639" i="6"/>
  <c r="C5639" i="6"/>
  <c r="B5639" i="6"/>
  <c r="V5638" i="6"/>
  <c r="E5638" i="6"/>
  <c r="F5638" i="6" s="1"/>
  <c r="D5638" i="6"/>
  <c r="C5638" i="6"/>
  <c r="B5638" i="6"/>
  <c r="V5637" i="6"/>
  <c r="E5637" i="6"/>
  <c r="F5637" i="6" s="1"/>
  <c r="D5637" i="6"/>
  <c r="C5637" i="6"/>
  <c r="B5637" i="6"/>
  <c r="V5636" i="6"/>
  <c r="E5636" i="6"/>
  <c r="F5636" i="6" s="1"/>
  <c r="D5636" i="6"/>
  <c r="C5636" i="6"/>
  <c r="B5636" i="6"/>
  <c r="V5650" i="6"/>
  <c r="E5650" i="6"/>
  <c r="F5650" i="6" s="1"/>
  <c r="D5650" i="6"/>
  <c r="C5650" i="6"/>
  <c r="B5650" i="6"/>
  <c r="V5649" i="6"/>
  <c r="E5649" i="6"/>
  <c r="F5649" i="6" s="1"/>
  <c r="D5649" i="6"/>
  <c r="C5649" i="6"/>
  <c r="B5649" i="6"/>
  <c r="V5648" i="6"/>
  <c r="E5648" i="6"/>
  <c r="F5648" i="6" s="1"/>
  <c r="D5648" i="6"/>
  <c r="C5648" i="6"/>
  <c r="B5648" i="6"/>
  <c r="V5647" i="6"/>
  <c r="E5647" i="6"/>
  <c r="F5647" i="6" s="1"/>
  <c r="D5647" i="6"/>
  <c r="C5647" i="6"/>
  <c r="B5647" i="6"/>
  <c r="V5646" i="6"/>
  <c r="E5646" i="6"/>
  <c r="F5646" i="6" s="1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P728" i="14" s="1"/>
  <c r="Q728" i="14"/>
  <c r="N727" i="14"/>
  <c r="Q727" i="14"/>
  <c r="N726" i="14"/>
  <c r="P726" i="14" s="1"/>
  <c r="N725" i="14"/>
  <c r="P725" i="14" s="1"/>
  <c r="N724" i="14"/>
  <c r="P724" i="14" s="1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E5260" i="6"/>
  <c r="F5260" i="6" s="1"/>
  <c r="D5260" i="6"/>
  <c r="C5260" i="6"/>
  <c r="B5260" i="6"/>
  <c r="E5259" i="6"/>
  <c r="F5259" i="6" s="1"/>
  <c r="D5259" i="6"/>
  <c r="C5259" i="6"/>
  <c r="B5259" i="6"/>
  <c r="V5258" i="6"/>
  <c r="E5258" i="6"/>
  <c r="F5258" i="6" s="1"/>
  <c r="D5258" i="6"/>
  <c r="C5258" i="6"/>
  <c r="B5258" i="6"/>
  <c r="V5257" i="6"/>
  <c r="E5257" i="6"/>
  <c r="F5257" i="6" s="1"/>
  <c r="D5257" i="6"/>
  <c r="C5257" i="6"/>
  <c r="B5257" i="6"/>
  <c r="E5256" i="6"/>
  <c r="F5256" i="6" s="1"/>
  <c r="D5256" i="6"/>
  <c r="C5256" i="6"/>
  <c r="B5256" i="6"/>
  <c r="V5255" i="6"/>
  <c r="E5255" i="6"/>
  <c r="F5255" i="6" s="1"/>
  <c r="D5255" i="6"/>
  <c r="C5255" i="6"/>
  <c r="B5255" i="6"/>
  <c r="V5254" i="6"/>
  <c r="E5254" i="6"/>
  <c r="F5254" i="6" s="1"/>
  <c r="D5254" i="6"/>
  <c r="C5254" i="6"/>
  <c r="B5254" i="6"/>
  <c r="E5253" i="6"/>
  <c r="F5253" i="6" s="1"/>
  <c r="D5253" i="6"/>
  <c r="C5253" i="6"/>
  <c r="B5253" i="6"/>
  <c r="V5252" i="6"/>
  <c r="E5252" i="6"/>
  <c r="F5252" i="6" s="1"/>
  <c r="D5252" i="6"/>
  <c r="C5252" i="6"/>
  <c r="B5252" i="6"/>
  <c r="V5251" i="6"/>
  <c r="E5251" i="6"/>
  <c r="F5251" i="6" s="1"/>
  <c r="D5251" i="6"/>
  <c r="C5251" i="6"/>
  <c r="B5251" i="6"/>
  <c r="V5250" i="6"/>
  <c r="E5250" i="6"/>
  <c r="F5250" i="6" s="1"/>
  <c r="D5250" i="6"/>
  <c r="C5250" i="6"/>
  <c r="B5250" i="6"/>
  <c r="V5249" i="6"/>
  <c r="E5249" i="6"/>
  <c r="F5249" i="6" s="1"/>
  <c r="D5249" i="6"/>
  <c r="C5249" i="6"/>
  <c r="B5249" i="6"/>
  <c r="E5248" i="6"/>
  <c r="F5248" i="6" s="1"/>
  <c r="D5248" i="6"/>
  <c r="C5248" i="6"/>
  <c r="B5248" i="6"/>
  <c r="E5247" i="6"/>
  <c r="F5247" i="6" s="1"/>
  <c r="D5247" i="6"/>
  <c r="C5247" i="6"/>
  <c r="B5247" i="6"/>
  <c r="V5246" i="6"/>
  <c r="E5246" i="6"/>
  <c r="F5246" i="6" s="1"/>
  <c r="D5246" i="6"/>
  <c r="C5246" i="6"/>
  <c r="B5246" i="6"/>
  <c r="E5245" i="6"/>
  <c r="F5245" i="6" s="1"/>
  <c r="D5245" i="6"/>
  <c r="C5245" i="6"/>
  <c r="B5245" i="6"/>
  <c r="V5244" i="6"/>
  <c r="E5244" i="6"/>
  <c r="F5244" i="6" s="1"/>
  <c r="D5244" i="6"/>
  <c r="C5244" i="6"/>
  <c r="B5244" i="6"/>
  <c r="E5243" i="6"/>
  <c r="F5243" i="6" s="1"/>
  <c r="D5243" i="6"/>
  <c r="C5243" i="6"/>
  <c r="B5243" i="6"/>
  <c r="V5242" i="6"/>
  <c r="E5242" i="6"/>
  <c r="F5242" i="6" s="1"/>
  <c r="D5242" i="6"/>
  <c r="C5242" i="6"/>
  <c r="B5242" i="6"/>
  <c r="V5241" i="6"/>
  <c r="E5241" i="6"/>
  <c r="F5241" i="6" s="1"/>
  <c r="D5241" i="6"/>
  <c r="C5241" i="6"/>
  <c r="B5241" i="6"/>
  <c r="E5240" i="6"/>
  <c r="F5240" i="6" s="1"/>
  <c r="D5240" i="6"/>
  <c r="C5240" i="6"/>
  <c r="B5240" i="6"/>
  <c r="E5239" i="6"/>
  <c r="F5239" i="6" s="1"/>
  <c r="D5239" i="6"/>
  <c r="C5239" i="6"/>
  <c r="B5239" i="6"/>
  <c r="E5238" i="6"/>
  <c r="F5238" i="6" s="1"/>
  <c r="D5238" i="6"/>
  <c r="C5238" i="6"/>
  <c r="B5238" i="6"/>
  <c r="V5237" i="6"/>
  <c r="E5237" i="6"/>
  <c r="F5237" i="6" s="1"/>
  <c r="D5237" i="6"/>
  <c r="C5237" i="6"/>
  <c r="B5237" i="6"/>
  <c r="V5236" i="6"/>
  <c r="E5236" i="6"/>
  <c r="F5236" i="6" s="1"/>
  <c r="D5236" i="6"/>
  <c r="C5236" i="6"/>
  <c r="B5236" i="6"/>
  <c r="V5235" i="6"/>
  <c r="E5235" i="6"/>
  <c r="F5235" i="6" s="1"/>
  <c r="D5235" i="6"/>
  <c r="C5235" i="6"/>
  <c r="B5235" i="6"/>
  <c r="V5234" i="6"/>
  <c r="E5234" i="6"/>
  <c r="F5234" i="6" s="1"/>
  <c r="D5234" i="6"/>
  <c r="C5234" i="6"/>
  <c r="B5234" i="6"/>
  <c r="E5233" i="6"/>
  <c r="F5233" i="6" s="1"/>
  <c r="D5233" i="6"/>
  <c r="C5233" i="6"/>
  <c r="B5233" i="6"/>
  <c r="V5232" i="6"/>
  <c r="E5232" i="6"/>
  <c r="F5232" i="6" s="1"/>
  <c r="D5232" i="6"/>
  <c r="C5232" i="6"/>
  <c r="B5232" i="6"/>
  <c r="E5231" i="6"/>
  <c r="F5231" i="6" s="1"/>
  <c r="D5231" i="6"/>
  <c r="C5231" i="6"/>
  <c r="B5231" i="6"/>
  <c r="V5230" i="6"/>
  <c r="E5230" i="6"/>
  <c r="F5230" i="6" s="1"/>
  <c r="D5230" i="6"/>
  <c r="C5230" i="6"/>
  <c r="B5230" i="6"/>
  <c r="V5229" i="6"/>
  <c r="E5229" i="6"/>
  <c r="F5229" i="6" s="1"/>
  <c r="D5229" i="6"/>
  <c r="C5229" i="6"/>
  <c r="B5229" i="6"/>
  <c r="V5228" i="6"/>
  <c r="E5228" i="6"/>
  <c r="F5228" i="6" s="1"/>
  <c r="D5228" i="6"/>
  <c r="C5228" i="6"/>
  <c r="B5228" i="6"/>
  <c r="E5227" i="6"/>
  <c r="F5227" i="6" s="1"/>
  <c r="D5227" i="6"/>
  <c r="C5227" i="6"/>
  <c r="B5227" i="6"/>
  <c r="V5226" i="6"/>
  <c r="E5226" i="6"/>
  <c r="F5226" i="6" s="1"/>
  <c r="D5226" i="6"/>
  <c r="C5226" i="6"/>
  <c r="B5226" i="6"/>
  <c r="E5225" i="6"/>
  <c r="F5225" i="6" s="1"/>
  <c r="D5225" i="6"/>
  <c r="C5225" i="6"/>
  <c r="B5225" i="6"/>
  <c r="V5224" i="6"/>
  <c r="E5224" i="6"/>
  <c r="F5224" i="6" s="1"/>
  <c r="D5224" i="6"/>
  <c r="C5224" i="6"/>
  <c r="B5224" i="6"/>
  <c r="E5223" i="6"/>
  <c r="F5223" i="6" s="1"/>
  <c r="D5223" i="6"/>
  <c r="C5223" i="6"/>
  <c r="B5223" i="6"/>
  <c r="E5222" i="6"/>
  <c r="F5222" i="6" s="1"/>
  <c r="D5222" i="6"/>
  <c r="C5222" i="6"/>
  <c r="B5222" i="6"/>
  <c r="E5221" i="6"/>
  <c r="F5221" i="6" s="1"/>
  <c r="D5221" i="6"/>
  <c r="C5221" i="6"/>
  <c r="B5221" i="6"/>
  <c r="V5220" i="6"/>
  <c r="E5220" i="6"/>
  <c r="F5220" i="6" s="1"/>
  <c r="D5220" i="6"/>
  <c r="C5220" i="6"/>
  <c r="B5220" i="6"/>
  <c r="E5219" i="6"/>
  <c r="F5219" i="6" s="1"/>
  <c r="D5219" i="6"/>
  <c r="C5219" i="6"/>
  <c r="B5219" i="6"/>
  <c r="E5218" i="6"/>
  <c r="F5218" i="6" s="1"/>
  <c r="D5218" i="6"/>
  <c r="C5218" i="6"/>
  <c r="B5218" i="6"/>
  <c r="E5217" i="6"/>
  <c r="F5217" i="6" s="1"/>
  <c r="D5217" i="6"/>
  <c r="C5217" i="6"/>
  <c r="B5217" i="6"/>
  <c r="E5216" i="6"/>
  <c r="F5216" i="6" s="1"/>
  <c r="D5216" i="6"/>
  <c r="C5216" i="6"/>
  <c r="B5216" i="6"/>
  <c r="E5215" i="6"/>
  <c r="F5215" i="6" s="1"/>
  <c r="D5215" i="6"/>
  <c r="C5215" i="6"/>
  <c r="B5215" i="6"/>
  <c r="E5214" i="6"/>
  <c r="F5214" i="6" s="1"/>
  <c r="D5214" i="6"/>
  <c r="C5214" i="6"/>
  <c r="B5214" i="6"/>
  <c r="V5213" i="6"/>
  <c r="E5213" i="6"/>
  <c r="F5213" i="6" s="1"/>
  <c r="D5213" i="6"/>
  <c r="C5213" i="6"/>
  <c r="B5213" i="6"/>
  <c r="V5212" i="6"/>
  <c r="E5212" i="6"/>
  <c r="F5212" i="6" s="1"/>
  <c r="D5212" i="6"/>
  <c r="C5212" i="6"/>
  <c r="B5212" i="6"/>
  <c r="E5211" i="6"/>
  <c r="F5211" i="6" s="1"/>
  <c r="D5211" i="6"/>
  <c r="C5211" i="6"/>
  <c r="B5211" i="6"/>
  <c r="V5210" i="6"/>
  <c r="E5210" i="6"/>
  <c r="F5210" i="6" s="1"/>
  <c r="D5210" i="6"/>
  <c r="C5210" i="6"/>
  <c r="B5210" i="6"/>
  <c r="E5209" i="6"/>
  <c r="F5209" i="6" s="1"/>
  <c r="D5209" i="6"/>
  <c r="C5209" i="6"/>
  <c r="B5209" i="6"/>
  <c r="V5208" i="6"/>
  <c r="E5208" i="6"/>
  <c r="F5208" i="6" s="1"/>
  <c r="D5208" i="6"/>
  <c r="C5208" i="6"/>
  <c r="B5208" i="6"/>
  <c r="E5207" i="6"/>
  <c r="F5207" i="6" s="1"/>
  <c r="D5207" i="6"/>
  <c r="C5207" i="6"/>
  <c r="B5207" i="6"/>
  <c r="E5206" i="6"/>
  <c r="F5206" i="6" s="1"/>
  <c r="D5206" i="6"/>
  <c r="C5206" i="6"/>
  <c r="B5206" i="6"/>
  <c r="V5205" i="6"/>
  <c r="E5205" i="6"/>
  <c r="F5205" i="6" s="1"/>
  <c r="D5205" i="6"/>
  <c r="C5205" i="6"/>
  <c r="B5205" i="6"/>
  <c r="E5204" i="6"/>
  <c r="F5204" i="6" s="1"/>
  <c r="D5204" i="6"/>
  <c r="C5204" i="6"/>
  <c r="B5204" i="6"/>
  <c r="V5203" i="6"/>
  <c r="E5203" i="6"/>
  <c r="F5203" i="6" s="1"/>
  <c r="D5203" i="6"/>
  <c r="C5203" i="6"/>
  <c r="B5203" i="6"/>
  <c r="V5202" i="6"/>
  <c r="E5202" i="6"/>
  <c r="F5202" i="6" s="1"/>
  <c r="D5202" i="6"/>
  <c r="C5202" i="6"/>
  <c r="B5202" i="6"/>
  <c r="V5201" i="6"/>
  <c r="E5201" i="6"/>
  <c r="F5201" i="6" s="1"/>
  <c r="D5201" i="6"/>
  <c r="C5201" i="6"/>
  <c r="B5201" i="6"/>
  <c r="V5200" i="6"/>
  <c r="E5200" i="6"/>
  <c r="F5200" i="6" s="1"/>
  <c r="D5200" i="6"/>
  <c r="C5200" i="6"/>
  <c r="B5200" i="6"/>
  <c r="E5199" i="6"/>
  <c r="F5199" i="6" s="1"/>
  <c r="D5199" i="6"/>
  <c r="C5199" i="6"/>
  <c r="B5199" i="6"/>
  <c r="E5198" i="6"/>
  <c r="F5198" i="6" s="1"/>
  <c r="D5198" i="6"/>
  <c r="C5198" i="6"/>
  <c r="B5198" i="6"/>
  <c r="E5197" i="6"/>
  <c r="F5197" i="6" s="1"/>
  <c r="D5197" i="6"/>
  <c r="C5197" i="6"/>
  <c r="B5197" i="6"/>
  <c r="V5196" i="6"/>
  <c r="E5196" i="6"/>
  <c r="F5196" i="6" s="1"/>
  <c r="D5196" i="6"/>
  <c r="C5196" i="6"/>
  <c r="B5196" i="6"/>
  <c r="V5195" i="6"/>
  <c r="E5195" i="6"/>
  <c r="F5195" i="6" s="1"/>
  <c r="D5195" i="6"/>
  <c r="C5195" i="6"/>
  <c r="B5195" i="6"/>
  <c r="V5194" i="6"/>
  <c r="E5194" i="6"/>
  <c r="F5194" i="6" s="1"/>
  <c r="D5194" i="6"/>
  <c r="C5194" i="6"/>
  <c r="B5194" i="6"/>
  <c r="E5193" i="6"/>
  <c r="F5193" i="6" s="1"/>
  <c r="D5193" i="6"/>
  <c r="C5193" i="6"/>
  <c r="B5193" i="6"/>
  <c r="E5192" i="6"/>
  <c r="F5192" i="6" s="1"/>
  <c r="D5192" i="6"/>
  <c r="C5192" i="6"/>
  <c r="B5192" i="6"/>
  <c r="E5191" i="6"/>
  <c r="F5191" i="6" s="1"/>
  <c r="D5191" i="6"/>
  <c r="C5191" i="6"/>
  <c r="B5191" i="6"/>
  <c r="V5190" i="6"/>
  <c r="E5190" i="6"/>
  <c r="F5190" i="6" s="1"/>
  <c r="D5190" i="6"/>
  <c r="C5190" i="6"/>
  <c r="B5190" i="6"/>
  <c r="V5189" i="6"/>
  <c r="E5189" i="6"/>
  <c r="F5189" i="6" s="1"/>
  <c r="D5189" i="6"/>
  <c r="C5189" i="6"/>
  <c r="B5189" i="6"/>
  <c r="V5188" i="6"/>
  <c r="E5188" i="6"/>
  <c r="F5188" i="6" s="1"/>
  <c r="D5188" i="6"/>
  <c r="C5188" i="6"/>
  <c r="B5188" i="6"/>
  <c r="V5187" i="6"/>
  <c r="E5187" i="6"/>
  <c r="F5187" i="6" s="1"/>
  <c r="D5187" i="6"/>
  <c r="C5187" i="6"/>
  <c r="B5187" i="6"/>
  <c r="V5186" i="6"/>
  <c r="E5186" i="6"/>
  <c r="F5186" i="6" s="1"/>
  <c r="D5186" i="6"/>
  <c r="C5186" i="6"/>
  <c r="B5186" i="6"/>
  <c r="E5185" i="6"/>
  <c r="F5185" i="6" s="1"/>
  <c r="D5185" i="6"/>
  <c r="C5185" i="6"/>
  <c r="B5185" i="6"/>
  <c r="V5184" i="6"/>
  <c r="E5184" i="6"/>
  <c r="F5184" i="6" s="1"/>
  <c r="D5184" i="6"/>
  <c r="C5184" i="6"/>
  <c r="B5184" i="6"/>
  <c r="E5183" i="6"/>
  <c r="F5183" i="6" s="1"/>
  <c r="D5183" i="6"/>
  <c r="C5183" i="6"/>
  <c r="B5183" i="6"/>
  <c r="V5182" i="6"/>
  <c r="E5182" i="6"/>
  <c r="F5182" i="6" s="1"/>
  <c r="D5182" i="6"/>
  <c r="C5182" i="6"/>
  <c r="B5182" i="6"/>
  <c r="E5181" i="6"/>
  <c r="F5181" i="6" s="1"/>
  <c r="D5181" i="6"/>
  <c r="C5181" i="6"/>
  <c r="B5181" i="6"/>
  <c r="V5300" i="6"/>
  <c r="E5300" i="6"/>
  <c r="F5300" i="6" s="1"/>
  <c r="D5300" i="6"/>
  <c r="C5300" i="6"/>
  <c r="B5300" i="6"/>
  <c r="V5299" i="6"/>
  <c r="E5299" i="6"/>
  <c r="F5299" i="6" s="1"/>
  <c r="D5299" i="6"/>
  <c r="C5299" i="6"/>
  <c r="B5299" i="6"/>
  <c r="V5298" i="6"/>
  <c r="E5298" i="6"/>
  <c r="F5298" i="6" s="1"/>
  <c r="D5298" i="6"/>
  <c r="C5298" i="6"/>
  <c r="B5298" i="6"/>
  <c r="V5297" i="6"/>
  <c r="E5297" i="6"/>
  <c r="F5297" i="6" s="1"/>
  <c r="D5297" i="6"/>
  <c r="C5297" i="6"/>
  <c r="B5297" i="6"/>
  <c r="V5296" i="6"/>
  <c r="E5296" i="6"/>
  <c r="F5296" i="6" s="1"/>
  <c r="D5296" i="6"/>
  <c r="C5296" i="6"/>
  <c r="B5296" i="6"/>
  <c r="V5295" i="6"/>
  <c r="E5295" i="6"/>
  <c r="F5295" i="6" s="1"/>
  <c r="D5295" i="6"/>
  <c r="C5295" i="6"/>
  <c r="B5295" i="6"/>
  <c r="V5294" i="6"/>
  <c r="E5294" i="6"/>
  <c r="F5294" i="6" s="1"/>
  <c r="D5294" i="6"/>
  <c r="C5294" i="6"/>
  <c r="B5294" i="6"/>
  <c r="V5293" i="6"/>
  <c r="E5293" i="6"/>
  <c r="F5293" i="6" s="1"/>
  <c r="D5293" i="6"/>
  <c r="C5293" i="6"/>
  <c r="B5293" i="6"/>
  <c r="V5292" i="6"/>
  <c r="E5292" i="6"/>
  <c r="F5292" i="6" s="1"/>
  <c r="D5292" i="6"/>
  <c r="C5292" i="6"/>
  <c r="B5292" i="6"/>
  <c r="E5291" i="6"/>
  <c r="F5291" i="6" s="1"/>
  <c r="D5291" i="6"/>
  <c r="C5291" i="6"/>
  <c r="B5291" i="6"/>
  <c r="E5290" i="6"/>
  <c r="F5290" i="6" s="1"/>
  <c r="D5290" i="6"/>
  <c r="C5290" i="6"/>
  <c r="B5290" i="6"/>
  <c r="V5289" i="6"/>
  <c r="E5289" i="6"/>
  <c r="F5289" i="6" s="1"/>
  <c r="D5289" i="6"/>
  <c r="C5289" i="6"/>
  <c r="B5289" i="6"/>
  <c r="V5288" i="6"/>
  <c r="E5288" i="6"/>
  <c r="F5288" i="6" s="1"/>
  <c r="D5288" i="6"/>
  <c r="C5288" i="6"/>
  <c r="B5288" i="6"/>
  <c r="V5287" i="6"/>
  <c r="E5287" i="6"/>
  <c r="F5287" i="6" s="1"/>
  <c r="D5287" i="6"/>
  <c r="C5287" i="6"/>
  <c r="B5287" i="6"/>
  <c r="V5286" i="6"/>
  <c r="E5286" i="6"/>
  <c r="F5286" i="6" s="1"/>
  <c r="D5286" i="6"/>
  <c r="C5286" i="6"/>
  <c r="B5286" i="6"/>
  <c r="E5285" i="6"/>
  <c r="F5285" i="6" s="1"/>
  <c r="D5285" i="6"/>
  <c r="C5285" i="6"/>
  <c r="B5285" i="6"/>
  <c r="E5284" i="6"/>
  <c r="F5284" i="6" s="1"/>
  <c r="D5284" i="6"/>
  <c r="C5284" i="6"/>
  <c r="B5284" i="6"/>
  <c r="E5283" i="6"/>
  <c r="F5283" i="6" s="1"/>
  <c r="D5283" i="6"/>
  <c r="C5283" i="6"/>
  <c r="B5283" i="6"/>
  <c r="E5282" i="6"/>
  <c r="F5282" i="6" s="1"/>
  <c r="D5282" i="6"/>
  <c r="C5282" i="6"/>
  <c r="B5282" i="6"/>
  <c r="E5281" i="6"/>
  <c r="F5281" i="6" s="1"/>
  <c r="D5281" i="6"/>
  <c r="C5281" i="6"/>
  <c r="B5281" i="6"/>
  <c r="E5280" i="6"/>
  <c r="F5280" i="6" s="1"/>
  <c r="D5280" i="6"/>
  <c r="C5280" i="6"/>
  <c r="B5280" i="6"/>
  <c r="E5279" i="6"/>
  <c r="F5279" i="6" s="1"/>
  <c r="D5279" i="6"/>
  <c r="C5279" i="6"/>
  <c r="B5279" i="6"/>
  <c r="E5278" i="6"/>
  <c r="F5278" i="6" s="1"/>
  <c r="D5278" i="6"/>
  <c r="C5278" i="6"/>
  <c r="B5278" i="6"/>
  <c r="E5277" i="6"/>
  <c r="F5277" i="6" s="1"/>
  <c r="D5277" i="6"/>
  <c r="C5277" i="6"/>
  <c r="B5277" i="6"/>
  <c r="E5276" i="6"/>
  <c r="F5276" i="6" s="1"/>
  <c r="D5276" i="6"/>
  <c r="C5276" i="6"/>
  <c r="B5276" i="6"/>
  <c r="V5275" i="6"/>
  <c r="E5275" i="6"/>
  <c r="F5275" i="6" s="1"/>
  <c r="D5275" i="6"/>
  <c r="C5275" i="6"/>
  <c r="B5275" i="6"/>
  <c r="V5274" i="6"/>
  <c r="E5274" i="6"/>
  <c r="F5274" i="6" s="1"/>
  <c r="D5274" i="6"/>
  <c r="C5274" i="6"/>
  <c r="B5274" i="6"/>
  <c r="V5273" i="6"/>
  <c r="E5273" i="6"/>
  <c r="F5273" i="6" s="1"/>
  <c r="D5273" i="6"/>
  <c r="C5273" i="6"/>
  <c r="B5273" i="6"/>
  <c r="V5272" i="6"/>
  <c r="E5272" i="6"/>
  <c r="F5272" i="6" s="1"/>
  <c r="D5272" i="6"/>
  <c r="C5272" i="6"/>
  <c r="B5272" i="6"/>
  <c r="E5271" i="6"/>
  <c r="F5271" i="6" s="1"/>
  <c r="D5271" i="6"/>
  <c r="C5271" i="6"/>
  <c r="B5271" i="6"/>
  <c r="V5270" i="6"/>
  <c r="E5270" i="6"/>
  <c r="F5270" i="6" s="1"/>
  <c r="D5270" i="6"/>
  <c r="C5270" i="6"/>
  <c r="B5270" i="6"/>
  <c r="E5269" i="6"/>
  <c r="F5269" i="6" s="1"/>
  <c r="D5269" i="6"/>
  <c r="C5269" i="6"/>
  <c r="B5269" i="6"/>
  <c r="V5268" i="6"/>
  <c r="E5268" i="6"/>
  <c r="F5268" i="6" s="1"/>
  <c r="D5268" i="6"/>
  <c r="C5268" i="6"/>
  <c r="B5268" i="6"/>
  <c r="V5267" i="6"/>
  <c r="E5267" i="6"/>
  <c r="F5267" i="6" s="1"/>
  <c r="D5267" i="6"/>
  <c r="C5267" i="6"/>
  <c r="B5267" i="6"/>
  <c r="E5266" i="6"/>
  <c r="F5266" i="6" s="1"/>
  <c r="D5266" i="6"/>
  <c r="C5266" i="6"/>
  <c r="B5266" i="6"/>
  <c r="E5265" i="6"/>
  <c r="F5265" i="6" s="1"/>
  <c r="D5265" i="6"/>
  <c r="C5265" i="6"/>
  <c r="B5265" i="6"/>
  <c r="E5264" i="6"/>
  <c r="F5264" i="6" s="1"/>
  <c r="D5264" i="6"/>
  <c r="C5264" i="6"/>
  <c r="B5264" i="6"/>
  <c r="V5263" i="6"/>
  <c r="E5263" i="6"/>
  <c r="F5263" i="6" s="1"/>
  <c r="D5263" i="6"/>
  <c r="C5263" i="6"/>
  <c r="B5263" i="6"/>
  <c r="V5262" i="6"/>
  <c r="E5262" i="6"/>
  <c r="F5262" i="6" s="1"/>
  <c r="D5262" i="6"/>
  <c r="C5262" i="6"/>
  <c r="B5262" i="6"/>
  <c r="V5261" i="6"/>
  <c r="E5261" i="6"/>
  <c r="F5261" i="6" s="1"/>
  <c r="D5261" i="6"/>
  <c r="C5261" i="6"/>
  <c r="B5261" i="6"/>
  <c r="V5320" i="6"/>
  <c r="E5320" i="6"/>
  <c r="F5320" i="6" s="1"/>
  <c r="D5320" i="6"/>
  <c r="C5320" i="6"/>
  <c r="B5320" i="6"/>
  <c r="V5319" i="6"/>
  <c r="E5319" i="6"/>
  <c r="F5319" i="6" s="1"/>
  <c r="D5319" i="6"/>
  <c r="C5319" i="6"/>
  <c r="B5319" i="6"/>
  <c r="V5318" i="6"/>
  <c r="E5318" i="6"/>
  <c r="F5318" i="6" s="1"/>
  <c r="D5318" i="6"/>
  <c r="C5318" i="6"/>
  <c r="B5318" i="6"/>
  <c r="V5317" i="6"/>
  <c r="E5317" i="6"/>
  <c r="F5317" i="6" s="1"/>
  <c r="D5317" i="6"/>
  <c r="C5317" i="6"/>
  <c r="B5317" i="6"/>
  <c r="V5316" i="6"/>
  <c r="E5316" i="6"/>
  <c r="F5316" i="6" s="1"/>
  <c r="D5316" i="6"/>
  <c r="C5316" i="6"/>
  <c r="B5316" i="6"/>
  <c r="V5315" i="6"/>
  <c r="E5315" i="6"/>
  <c r="F5315" i="6" s="1"/>
  <c r="D5315" i="6"/>
  <c r="C5315" i="6"/>
  <c r="B5315" i="6"/>
  <c r="V5314" i="6"/>
  <c r="E5314" i="6"/>
  <c r="F5314" i="6" s="1"/>
  <c r="D5314" i="6"/>
  <c r="C5314" i="6"/>
  <c r="B5314" i="6"/>
  <c r="V5313" i="6"/>
  <c r="E5313" i="6"/>
  <c r="F5313" i="6" s="1"/>
  <c r="D5313" i="6"/>
  <c r="C5313" i="6"/>
  <c r="B5313" i="6"/>
  <c r="V5312" i="6"/>
  <c r="E5312" i="6"/>
  <c r="F5312" i="6" s="1"/>
  <c r="D5312" i="6"/>
  <c r="C5312" i="6"/>
  <c r="B5312" i="6"/>
  <c r="V5311" i="6"/>
  <c r="E5311" i="6"/>
  <c r="F5311" i="6" s="1"/>
  <c r="D5311" i="6"/>
  <c r="C5311" i="6"/>
  <c r="B5311" i="6"/>
  <c r="V5310" i="6"/>
  <c r="E5310" i="6"/>
  <c r="F5310" i="6" s="1"/>
  <c r="D5310" i="6"/>
  <c r="C5310" i="6"/>
  <c r="B5310" i="6"/>
  <c r="V5309" i="6"/>
  <c r="E5309" i="6"/>
  <c r="F5309" i="6" s="1"/>
  <c r="D5309" i="6"/>
  <c r="C5309" i="6"/>
  <c r="B5309" i="6"/>
  <c r="V5308" i="6"/>
  <c r="E5308" i="6"/>
  <c r="F5308" i="6" s="1"/>
  <c r="D5308" i="6"/>
  <c r="C5308" i="6"/>
  <c r="B5308" i="6"/>
  <c r="V5307" i="6"/>
  <c r="E5307" i="6"/>
  <c r="F5307" i="6" s="1"/>
  <c r="D5307" i="6"/>
  <c r="C5307" i="6"/>
  <c r="B5307" i="6"/>
  <c r="V5306" i="6"/>
  <c r="E5306" i="6"/>
  <c r="F5306" i="6" s="1"/>
  <c r="D5306" i="6"/>
  <c r="C5306" i="6"/>
  <c r="B5306" i="6"/>
  <c r="V5305" i="6"/>
  <c r="E5305" i="6"/>
  <c r="F5305" i="6" s="1"/>
  <c r="D5305" i="6"/>
  <c r="C5305" i="6"/>
  <c r="B5305" i="6"/>
  <c r="V5304" i="6"/>
  <c r="E5304" i="6"/>
  <c r="F5304" i="6" s="1"/>
  <c r="D5304" i="6"/>
  <c r="C5304" i="6"/>
  <c r="B5304" i="6"/>
  <c r="V5303" i="6"/>
  <c r="E5303" i="6"/>
  <c r="F5303" i="6" s="1"/>
  <c r="D5303" i="6"/>
  <c r="C5303" i="6"/>
  <c r="B5303" i="6"/>
  <c r="V5302" i="6"/>
  <c r="E5302" i="6"/>
  <c r="F5302" i="6" s="1"/>
  <c r="D5302" i="6"/>
  <c r="C5302" i="6"/>
  <c r="B5302" i="6"/>
  <c r="V5301" i="6"/>
  <c r="E5301" i="6"/>
  <c r="F5301" i="6" s="1"/>
  <c r="D5301" i="6"/>
  <c r="C5301" i="6"/>
  <c r="B5301" i="6"/>
  <c r="V5330" i="6"/>
  <c r="E5330" i="6"/>
  <c r="F5330" i="6" s="1"/>
  <c r="D5330" i="6"/>
  <c r="C5330" i="6"/>
  <c r="B5330" i="6"/>
  <c r="V5329" i="6"/>
  <c r="E5329" i="6"/>
  <c r="F5329" i="6" s="1"/>
  <c r="D5329" i="6"/>
  <c r="C5329" i="6"/>
  <c r="B5329" i="6"/>
  <c r="E5328" i="6"/>
  <c r="F5328" i="6" s="1"/>
  <c r="D5328" i="6"/>
  <c r="C5328" i="6"/>
  <c r="B5328" i="6"/>
  <c r="V5327" i="6"/>
  <c r="E5327" i="6"/>
  <c r="F5327" i="6" s="1"/>
  <c r="D5327" i="6"/>
  <c r="C5327" i="6"/>
  <c r="B5327" i="6"/>
  <c r="V5326" i="6"/>
  <c r="E5326" i="6"/>
  <c r="F5326" i="6" s="1"/>
  <c r="D5326" i="6"/>
  <c r="C5326" i="6"/>
  <c r="B5326" i="6"/>
  <c r="V5325" i="6"/>
  <c r="E5325" i="6"/>
  <c r="F5325" i="6" s="1"/>
  <c r="D5325" i="6"/>
  <c r="C5325" i="6"/>
  <c r="B5325" i="6"/>
  <c r="V5324" i="6"/>
  <c r="E5324" i="6"/>
  <c r="F5324" i="6" s="1"/>
  <c r="D5324" i="6"/>
  <c r="C5324" i="6"/>
  <c r="B5324" i="6"/>
  <c r="V5323" i="6"/>
  <c r="E5323" i="6"/>
  <c r="F5323" i="6" s="1"/>
  <c r="D5323" i="6"/>
  <c r="C5323" i="6"/>
  <c r="B5323" i="6"/>
  <c r="V5322" i="6"/>
  <c r="E5322" i="6"/>
  <c r="F5322" i="6" s="1"/>
  <c r="D5322" i="6"/>
  <c r="C5322" i="6"/>
  <c r="B5322" i="6"/>
  <c r="V5321" i="6"/>
  <c r="E5321" i="6"/>
  <c r="F5321" i="6" s="1"/>
  <c r="D5321" i="6"/>
  <c r="C5321" i="6"/>
  <c r="B5321" i="6"/>
  <c r="V5335" i="6"/>
  <c r="E5335" i="6"/>
  <c r="F5335" i="6" s="1"/>
  <c r="D5335" i="6"/>
  <c r="C5335" i="6"/>
  <c r="B5335" i="6"/>
  <c r="V5334" i="6"/>
  <c r="E5334" i="6"/>
  <c r="F5334" i="6" s="1"/>
  <c r="D5334" i="6"/>
  <c r="C5334" i="6"/>
  <c r="B5334" i="6"/>
  <c r="V5333" i="6"/>
  <c r="E5333" i="6"/>
  <c r="F5333" i="6" s="1"/>
  <c r="D5333" i="6"/>
  <c r="C5333" i="6"/>
  <c r="B5333" i="6"/>
  <c r="V5332" i="6"/>
  <c r="E5332" i="6"/>
  <c r="F5332" i="6" s="1"/>
  <c r="D5332" i="6"/>
  <c r="C5332" i="6"/>
  <c r="B5332" i="6"/>
  <c r="V5331" i="6"/>
  <c r="E5331" i="6"/>
  <c r="F5331" i="6" s="1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E4797" i="6"/>
  <c r="F4797" i="6" s="1"/>
  <c r="B4798" i="6"/>
  <c r="C4798" i="6"/>
  <c r="D4798" i="6"/>
  <c r="E4798" i="6"/>
  <c r="F4798" i="6" s="1"/>
  <c r="B4799" i="6"/>
  <c r="C4799" i="6"/>
  <c r="D4799" i="6"/>
  <c r="E4799" i="6"/>
  <c r="F4799" i="6" s="1"/>
  <c r="B4800" i="6"/>
  <c r="C4800" i="6"/>
  <c r="D4800" i="6"/>
  <c r="E4800" i="6"/>
  <c r="F4800" i="6" s="1"/>
  <c r="B4801" i="6"/>
  <c r="C4801" i="6"/>
  <c r="D4801" i="6"/>
  <c r="E4801" i="6"/>
  <c r="F4801" i="6" s="1"/>
  <c r="B4802" i="6"/>
  <c r="C4802" i="6"/>
  <c r="D4802" i="6"/>
  <c r="E4802" i="6"/>
  <c r="F4802" i="6" s="1"/>
  <c r="B4803" i="6"/>
  <c r="C4803" i="6"/>
  <c r="D4803" i="6"/>
  <c r="E4803" i="6"/>
  <c r="F4803" i="6" s="1"/>
  <c r="B4804" i="6"/>
  <c r="C4804" i="6"/>
  <c r="D4804" i="6"/>
  <c r="E4804" i="6"/>
  <c r="F4804" i="6" s="1"/>
  <c r="B4805" i="6"/>
  <c r="C4805" i="6"/>
  <c r="D4805" i="6"/>
  <c r="E4805" i="6"/>
  <c r="F4805" i="6" s="1"/>
  <c r="Q2" i="6"/>
  <c r="L2" i="6"/>
  <c r="E4913" i="6"/>
  <c r="F4913" i="6" s="1"/>
  <c r="D4913" i="6"/>
  <c r="C4913" i="6"/>
  <c r="B4913" i="6"/>
  <c r="E4912" i="6"/>
  <c r="F4912" i="6" s="1"/>
  <c r="D4912" i="6"/>
  <c r="C4912" i="6"/>
  <c r="B4912" i="6"/>
  <c r="E4911" i="6"/>
  <c r="F4911" i="6" s="1"/>
  <c r="D4911" i="6"/>
  <c r="C4911" i="6"/>
  <c r="B4911" i="6"/>
  <c r="E4910" i="6"/>
  <c r="F4910" i="6" s="1"/>
  <c r="D4910" i="6"/>
  <c r="C4910" i="6"/>
  <c r="B4910" i="6"/>
  <c r="E4909" i="6"/>
  <c r="F4909" i="6" s="1"/>
  <c r="D4909" i="6"/>
  <c r="C4909" i="6"/>
  <c r="B4909" i="6"/>
  <c r="E4908" i="6"/>
  <c r="F4908" i="6" s="1"/>
  <c r="D4908" i="6"/>
  <c r="C4908" i="6"/>
  <c r="B4908" i="6"/>
  <c r="E4907" i="6"/>
  <c r="F4907" i="6" s="1"/>
  <c r="D4907" i="6"/>
  <c r="C4907" i="6"/>
  <c r="B4907" i="6"/>
  <c r="V4906" i="6"/>
  <c r="E4906" i="6"/>
  <c r="F4906" i="6" s="1"/>
  <c r="D4906" i="6"/>
  <c r="C4906" i="6"/>
  <c r="B4906" i="6"/>
  <c r="E4905" i="6"/>
  <c r="F4905" i="6" s="1"/>
  <c r="D4905" i="6"/>
  <c r="C4905" i="6"/>
  <c r="B4905" i="6"/>
  <c r="E4904" i="6"/>
  <c r="F4904" i="6" s="1"/>
  <c r="D4904" i="6"/>
  <c r="C4904" i="6"/>
  <c r="B4904" i="6"/>
  <c r="E4903" i="6"/>
  <c r="F4903" i="6" s="1"/>
  <c r="D4903" i="6"/>
  <c r="C4903" i="6"/>
  <c r="B4903" i="6"/>
  <c r="E4902" i="6"/>
  <c r="F4902" i="6" s="1"/>
  <c r="D4902" i="6"/>
  <c r="C4902" i="6"/>
  <c r="B4902" i="6"/>
  <c r="E4901" i="6"/>
  <c r="F4901" i="6" s="1"/>
  <c r="D4901" i="6"/>
  <c r="C4901" i="6"/>
  <c r="B4901" i="6"/>
  <c r="E4900" i="6"/>
  <c r="F4900" i="6" s="1"/>
  <c r="D4900" i="6"/>
  <c r="C4900" i="6"/>
  <c r="B4900" i="6"/>
  <c r="E4899" i="6"/>
  <c r="F4899" i="6" s="1"/>
  <c r="D4899" i="6"/>
  <c r="C4899" i="6"/>
  <c r="B4899" i="6"/>
  <c r="E4898" i="6"/>
  <c r="F4898" i="6" s="1"/>
  <c r="D4898" i="6"/>
  <c r="C4898" i="6"/>
  <c r="B4898" i="6"/>
  <c r="V4897" i="6"/>
  <c r="E4897" i="6"/>
  <c r="F4897" i="6" s="1"/>
  <c r="D4897" i="6"/>
  <c r="C4897" i="6"/>
  <c r="B4897" i="6"/>
  <c r="V4896" i="6"/>
  <c r="E4896" i="6"/>
  <c r="F4896" i="6" s="1"/>
  <c r="D4896" i="6"/>
  <c r="C4896" i="6"/>
  <c r="B4896" i="6"/>
  <c r="V4895" i="6"/>
  <c r="E4895" i="6"/>
  <c r="F4895" i="6" s="1"/>
  <c r="D4895" i="6"/>
  <c r="C4895" i="6"/>
  <c r="B4895" i="6"/>
  <c r="V4894" i="6"/>
  <c r="E4894" i="6"/>
  <c r="F4894" i="6" s="1"/>
  <c r="D4894" i="6"/>
  <c r="C4894" i="6"/>
  <c r="B4894" i="6"/>
  <c r="V4893" i="6"/>
  <c r="E4893" i="6"/>
  <c r="F4893" i="6" s="1"/>
  <c r="D4893" i="6"/>
  <c r="C4893" i="6"/>
  <c r="B4893" i="6"/>
  <c r="E4892" i="6"/>
  <c r="F4892" i="6" s="1"/>
  <c r="D4892" i="6"/>
  <c r="C4892" i="6"/>
  <c r="B4892" i="6"/>
  <c r="E4891" i="6"/>
  <c r="F4891" i="6" s="1"/>
  <c r="D4891" i="6"/>
  <c r="C4891" i="6"/>
  <c r="B4891" i="6"/>
  <c r="E4890" i="6"/>
  <c r="F4890" i="6" s="1"/>
  <c r="D4890" i="6"/>
  <c r="C4890" i="6"/>
  <c r="B4890" i="6"/>
  <c r="E4889" i="6"/>
  <c r="F4889" i="6" s="1"/>
  <c r="D4889" i="6"/>
  <c r="C4889" i="6"/>
  <c r="B4889" i="6"/>
  <c r="E4888" i="6"/>
  <c r="F4888" i="6" s="1"/>
  <c r="D4888" i="6"/>
  <c r="C4888" i="6"/>
  <c r="B4888" i="6"/>
  <c r="E4887" i="6"/>
  <c r="F4887" i="6" s="1"/>
  <c r="D4887" i="6"/>
  <c r="C4887" i="6"/>
  <c r="B4887" i="6"/>
  <c r="E4886" i="6"/>
  <c r="F4886" i="6" s="1"/>
  <c r="D4886" i="6"/>
  <c r="C4886" i="6"/>
  <c r="B4886" i="6"/>
  <c r="E4885" i="6"/>
  <c r="F4885" i="6" s="1"/>
  <c r="D4885" i="6"/>
  <c r="C4885" i="6"/>
  <c r="B4885" i="6"/>
  <c r="E4884" i="6"/>
  <c r="F4884" i="6" s="1"/>
  <c r="D4884" i="6"/>
  <c r="C4884" i="6"/>
  <c r="B4884" i="6"/>
  <c r="E4883" i="6"/>
  <c r="F4883" i="6" s="1"/>
  <c r="D4883" i="6"/>
  <c r="C4883" i="6"/>
  <c r="B4883" i="6"/>
  <c r="E4882" i="6"/>
  <c r="F4882" i="6" s="1"/>
  <c r="D4882" i="6"/>
  <c r="C4882" i="6"/>
  <c r="B4882" i="6"/>
  <c r="E4881" i="6"/>
  <c r="F4881" i="6" s="1"/>
  <c r="D4881" i="6"/>
  <c r="C4881" i="6"/>
  <c r="B4881" i="6"/>
  <c r="E4880" i="6"/>
  <c r="F4880" i="6" s="1"/>
  <c r="D4880" i="6"/>
  <c r="C4880" i="6"/>
  <c r="B4880" i="6"/>
  <c r="E4879" i="6"/>
  <c r="F4879" i="6" s="1"/>
  <c r="D4879" i="6"/>
  <c r="C4879" i="6"/>
  <c r="B4879" i="6"/>
  <c r="E4878" i="6"/>
  <c r="F4878" i="6" s="1"/>
  <c r="D4878" i="6"/>
  <c r="C4878" i="6"/>
  <c r="B4878" i="6"/>
  <c r="E4877" i="6"/>
  <c r="F4877" i="6" s="1"/>
  <c r="D4877" i="6"/>
  <c r="C4877" i="6"/>
  <c r="B4877" i="6"/>
  <c r="E4876" i="6"/>
  <c r="F4876" i="6" s="1"/>
  <c r="D4876" i="6"/>
  <c r="C4876" i="6"/>
  <c r="B4876" i="6"/>
  <c r="E4875" i="6"/>
  <c r="F4875" i="6" s="1"/>
  <c r="D4875" i="6"/>
  <c r="C4875" i="6"/>
  <c r="B4875" i="6"/>
  <c r="E4874" i="6"/>
  <c r="F4874" i="6" s="1"/>
  <c r="D4874" i="6"/>
  <c r="C4874" i="6"/>
  <c r="B4874" i="6"/>
  <c r="E4873" i="6"/>
  <c r="F4873" i="6" s="1"/>
  <c r="D4873" i="6"/>
  <c r="C4873" i="6"/>
  <c r="B4873" i="6"/>
  <c r="E4872" i="6"/>
  <c r="F4872" i="6" s="1"/>
  <c r="D4872" i="6"/>
  <c r="C4872" i="6"/>
  <c r="B4872" i="6"/>
  <c r="E4871" i="6"/>
  <c r="F4871" i="6" s="1"/>
  <c r="D4871" i="6"/>
  <c r="C4871" i="6"/>
  <c r="B4871" i="6"/>
  <c r="V4870" i="6"/>
  <c r="E4870" i="6"/>
  <c r="F4870" i="6" s="1"/>
  <c r="D4870" i="6"/>
  <c r="C4870" i="6"/>
  <c r="B4870" i="6"/>
  <c r="E4869" i="6"/>
  <c r="F4869" i="6" s="1"/>
  <c r="D4869" i="6"/>
  <c r="C4869" i="6"/>
  <c r="B4869" i="6"/>
  <c r="E4868" i="6"/>
  <c r="F4868" i="6" s="1"/>
  <c r="D4868" i="6"/>
  <c r="C4868" i="6"/>
  <c r="B4868" i="6"/>
  <c r="E4867" i="6"/>
  <c r="F4867" i="6" s="1"/>
  <c r="D4867" i="6"/>
  <c r="C4867" i="6"/>
  <c r="B4867" i="6"/>
  <c r="E4866" i="6"/>
  <c r="F4866" i="6" s="1"/>
  <c r="D4866" i="6"/>
  <c r="C4866" i="6"/>
  <c r="B4866" i="6"/>
  <c r="E4865" i="6"/>
  <c r="F4865" i="6" s="1"/>
  <c r="D4865" i="6"/>
  <c r="C4865" i="6"/>
  <c r="B4865" i="6"/>
  <c r="E4864" i="6"/>
  <c r="F4864" i="6" s="1"/>
  <c r="D4864" i="6"/>
  <c r="C4864" i="6"/>
  <c r="B4864" i="6"/>
  <c r="V4863" i="6"/>
  <c r="E4863" i="6"/>
  <c r="F4863" i="6" s="1"/>
  <c r="D4863" i="6"/>
  <c r="C4863" i="6"/>
  <c r="B4863" i="6"/>
  <c r="E4862" i="6"/>
  <c r="F4862" i="6" s="1"/>
  <c r="D4862" i="6"/>
  <c r="C4862" i="6"/>
  <c r="B4862" i="6"/>
  <c r="E4861" i="6"/>
  <c r="F4861" i="6" s="1"/>
  <c r="D4861" i="6"/>
  <c r="C4861" i="6"/>
  <c r="B4861" i="6"/>
  <c r="E4860" i="6"/>
  <c r="F4860" i="6" s="1"/>
  <c r="D4860" i="6"/>
  <c r="C4860" i="6"/>
  <c r="B4860" i="6"/>
  <c r="E4859" i="6"/>
  <c r="F4859" i="6" s="1"/>
  <c r="D4859" i="6"/>
  <c r="C4859" i="6"/>
  <c r="B4859" i="6"/>
  <c r="E4858" i="6"/>
  <c r="F4858" i="6" s="1"/>
  <c r="D4858" i="6"/>
  <c r="C4858" i="6"/>
  <c r="B4858" i="6"/>
  <c r="V4857" i="6"/>
  <c r="E4857" i="6"/>
  <c r="F4857" i="6" s="1"/>
  <c r="D4857" i="6"/>
  <c r="C4857" i="6"/>
  <c r="B4857" i="6"/>
  <c r="E4856" i="6"/>
  <c r="F4856" i="6" s="1"/>
  <c r="D4856" i="6"/>
  <c r="C4856" i="6"/>
  <c r="B4856" i="6"/>
  <c r="E4855" i="6"/>
  <c r="F4855" i="6" s="1"/>
  <c r="D4855" i="6"/>
  <c r="C4855" i="6"/>
  <c r="B4855" i="6"/>
  <c r="E4854" i="6"/>
  <c r="F4854" i="6" s="1"/>
  <c r="D4854" i="6"/>
  <c r="C4854" i="6"/>
  <c r="B4854" i="6"/>
  <c r="E4853" i="6"/>
  <c r="F4853" i="6" s="1"/>
  <c r="D4853" i="6"/>
  <c r="C4853" i="6"/>
  <c r="B4853" i="6"/>
  <c r="E4852" i="6"/>
  <c r="F4852" i="6" s="1"/>
  <c r="D4852" i="6"/>
  <c r="C4852" i="6"/>
  <c r="B4852" i="6"/>
  <c r="E4851" i="6"/>
  <c r="F4851" i="6" s="1"/>
  <c r="D4851" i="6"/>
  <c r="C4851" i="6"/>
  <c r="B4851" i="6"/>
  <c r="E4850" i="6"/>
  <c r="F4850" i="6" s="1"/>
  <c r="D4850" i="6"/>
  <c r="C4850" i="6"/>
  <c r="B4850" i="6"/>
  <c r="E4849" i="6"/>
  <c r="F4849" i="6" s="1"/>
  <c r="D4849" i="6"/>
  <c r="C4849" i="6"/>
  <c r="B4849" i="6"/>
  <c r="E4848" i="6"/>
  <c r="F4848" i="6" s="1"/>
  <c r="D4848" i="6"/>
  <c r="C4848" i="6"/>
  <c r="B4848" i="6"/>
  <c r="E4847" i="6"/>
  <c r="F4847" i="6" s="1"/>
  <c r="D4847" i="6"/>
  <c r="C4847" i="6"/>
  <c r="B4847" i="6"/>
  <c r="E4846" i="6"/>
  <c r="F4846" i="6" s="1"/>
  <c r="D4846" i="6"/>
  <c r="C4846" i="6"/>
  <c r="B4846" i="6"/>
  <c r="E4845" i="6"/>
  <c r="F4845" i="6" s="1"/>
  <c r="D4845" i="6"/>
  <c r="C4845" i="6"/>
  <c r="B4845" i="6"/>
  <c r="V4844" i="6"/>
  <c r="E4844" i="6"/>
  <c r="F4844" i="6" s="1"/>
  <c r="D4844" i="6"/>
  <c r="C4844" i="6"/>
  <c r="B4844" i="6"/>
  <c r="V4843" i="6"/>
  <c r="E4843" i="6"/>
  <c r="F4843" i="6" s="1"/>
  <c r="D4843" i="6"/>
  <c r="C4843" i="6"/>
  <c r="B4843" i="6"/>
  <c r="V4842" i="6"/>
  <c r="E4842" i="6"/>
  <c r="F4842" i="6" s="1"/>
  <c r="D4842" i="6"/>
  <c r="C4842" i="6"/>
  <c r="B4842" i="6"/>
  <c r="V4841" i="6"/>
  <c r="E4841" i="6"/>
  <c r="F4841" i="6" s="1"/>
  <c r="D4841" i="6"/>
  <c r="C4841" i="6"/>
  <c r="B4841" i="6"/>
  <c r="E4840" i="6"/>
  <c r="F4840" i="6" s="1"/>
  <c r="D4840" i="6"/>
  <c r="C4840" i="6"/>
  <c r="B4840" i="6"/>
  <c r="E4839" i="6"/>
  <c r="F4839" i="6" s="1"/>
  <c r="D4839" i="6"/>
  <c r="C4839" i="6"/>
  <c r="B4839" i="6"/>
  <c r="E4838" i="6"/>
  <c r="F4838" i="6" s="1"/>
  <c r="D4838" i="6"/>
  <c r="C4838" i="6"/>
  <c r="B4838" i="6"/>
  <c r="V4837" i="6"/>
  <c r="E4837" i="6"/>
  <c r="F4837" i="6" s="1"/>
  <c r="D4837" i="6"/>
  <c r="C4837" i="6"/>
  <c r="B4837" i="6"/>
  <c r="V4836" i="6"/>
  <c r="E4836" i="6"/>
  <c r="F4836" i="6" s="1"/>
  <c r="D4836" i="6"/>
  <c r="C4836" i="6"/>
  <c r="B4836" i="6"/>
  <c r="V4835" i="6"/>
  <c r="E4835" i="6"/>
  <c r="F4835" i="6" s="1"/>
  <c r="D4835" i="6"/>
  <c r="C4835" i="6"/>
  <c r="B4835" i="6"/>
  <c r="E4834" i="6"/>
  <c r="F4834" i="6" s="1"/>
  <c r="D4834" i="6"/>
  <c r="C4834" i="6"/>
  <c r="B4834" i="6"/>
  <c r="E4833" i="6"/>
  <c r="F4833" i="6" s="1"/>
  <c r="D4833" i="6"/>
  <c r="C4833" i="6"/>
  <c r="B4833" i="6"/>
  <c r="E4832" i="6"/>
  <c r="F4832" i="6" s="1"/>
  <c r="D4832" i="6"/>
  <c r="C4832" i="6"/>
  <c r="B4832" i="6"/>
  <c r="E4831" i="6"/>
  <c r="F4831" i="6" s="1"/>
  <c r="D4831" i="6"/>
  <c r="C4831" i="6"/>
  <c r="B4831" i="6"/>
  <c r="E4830" i="6"/>
  <c r="F4830" i="6" s="1"/>
  <c r="D4830" i="6"/>
  <c r="C4830" i="6"/>
  <c r="B4830" i="6"/>
  <c r="E4829" i="6"/>
  <c r="F4829" i="6" s="1"/>
  <c r="D4829" i="6"/>
  <c r="C4829" i="6"/>
  <c r="B4829" i="6"/>
  <c r="E4828" i="6"/>
  <c r="F4828" i="6" s="1"/>
  <c r="D4828" i="6"/>
  <c r="C4828" i="6"/>
  <c r="B4828" i="6"/>
  <c r="V4827" i="6"/>
  <c r="E4827" i="6"/>
  <c r="F4827" i="6" s="1"/>
  <c r="D4827" i="6"/>
  <c r="C4827" i="6"/>
  <c r="B4827" i="6"/>
  <c r="E4826" i="6"/>
  <c r="F4826" i="6" s="1"/>
  <c r="D4826" i="6"/>
  <c r="C4826" i="6"/>
  <c r="B4826" i="6"/>
  <c r="V4825" i="6"/>
  <c r="E4825" i="6"/>
  <c r="F4825" i="6" s="1"/>
  <c r="D4825" i="6"/>
  <c r="C4825" i="6"/>
  <c r="B4825" i="6"/>
  <c r="V4824" i="6"/>
  <c r="E4824" i="6"/>
  <c r="F4824" i="6" s="1"/>
  <c r="D4824" i="6"/>
  <c r="C4824" i="6"/>
  <c r="B4824" i="6"/>
  <c r="V4823" i="6"/>
  <c r="E4823" i="6"/>
  <c r="F4823" i="6" s="1"/>
  <c r="D4823" i="6"/>
  <c r="C4823" i="6"/>
  <c r="B4823" i="6"/>
  <c r="E4822" i="6"/>
  <c r="F4822" i="6" s="1"/>
  <c r="D4822" i="6"/>
  <c r="C4822" i="6"/>
  <c r="B4822" i="6"/>
  <c r="V4821" i="6"/>
  <c r="E4821" i="6"/>
  <c r="F4821" i="6" s="1"/>
  <c r="D4821" i="6"/>
  <c r="C4821" i="6"/>
  <c r="B4821" i="6"/>
  <c r="V4820" i="6"/>
  <c r="E4820" i="6"/>
  <c r="F4820" i="6" s="1"/>
  <c r="D4820" i="6"/>
  <c r="C4820" i="6"/>
  <c r="B4820" i="6"/>
  <c r="V4819" i="6"/>
  <c r="E4819" i="6"/>
  <c r="F4819" i="6" s="1"/>
  <c r="D4819" i="6"/>
  <c r="C4819" i="6"/>
  <c r="B4819" i="6"/>
  <c r="V4818" i="6"/>
  <c r="E4818" i="6"/>
  <c r="F4818" i="6" s="1"/>
  <c r="D4818" i="6"/>
  <c r="C4818" i="6"/>
  <c r="B4818" i="6"/>
  <c r="V4817" i="6"/>
  <c r="E4817" i="6"/>
  <c r="F4817" i="6" s="1"/>
  <c r="D4817" i="6"/>
  <c r="C4817" i="6"/>
  <c r="B4817" i="6"/>
  <c r="E4816" i="6"/>
  <c r="F4816" i="6" s="1"/>
  <c r="D4816" i="6"/>
  <c r="C4816" i="6"/>
  <c r="B4816" i="6"/>
  <c r="E4815" i="6"/>
  <c r="F4815" i="6" s="1"/>
  <c r="D4815" i="6"/>
  <c r="C4815" i="6"/>
  <c r="B4815" i="6"/>
  <c r="E4814" i="6"/>
  <c r="F4814" i="6" s="1"/>
  <c r="D4814" i="6"/>
  <c r="C4814" i="6"/>
  <c r="B4814" i="6"/>
  <c r="E4813" i="6"/>
  <c r="F4813" i="6" s="1"/>
  <c r="D4813" i="6"/>
  <c r="C4813" i="6"/>
  <c r="B4813" i="6"/>
  <c r="E4812" i="6"/>
  <c r="F4812" i="6" s="1"/>
  <c r="D4812" i="6"/>
  <c r="C4812" i="6"/>
  <c r="B4812" i="6"/>
  <c r="E4811" i="6"/>
  <c r="F4811" i="6" s="1"/>
  <c r="D4811" i="6"/>
  <c r="C4811" i="6"/>
  <c r="B4811" i="6"/>
  <c r="V4810" i="6"/>
  <c r="E4810" i="6"/>
  <c r="F4810" i="6" s="1"/>
  <c r="D4810" i="6"/>
  <c r="C4810" i="6"/>
  <c r="B4810" i="6"/>
  <c r="E4809" i="6"/>
  <c r="F4809" i="6" s="1"/>
  <c r="D4809" i="6"/>
  <c r="C4809" i="6"/>
  <c r="B4809" i="6"/>
  <c r="E4808" i="6"/>
  <c r="F4808" i="6" s="1"/>
  <c r="D4808" i="6"/>
  <c r="C4808" i="6"/>
  <c r="B4808" i="6"/>
  <c r="E4807" i="6"/>
  <c r="F4807" i="6" s="1"/>
  <c r="D4807" i="6"/>
  <c r="C4807" i="6"/>
  <c r="B4807" i="6"/>
  <c r="E4806" i="6"/>
  <c r="F4806" i="6" s="1"/>
  <c r="D4806" i="6"/>
  <c r="C4806" i="6"/>
  <c r="B4806" i="6"/>
  <c r="V4805" i="6"/>
  <c r="V4796" i="6"/>
  <c r="E4796" i="6"/>
  <c r="F4796" i="6" s="1"/>
  <c r="D4796" i="6"/>
  <c r="C4796" i="6"/>
  <c r="B4796" i="6"/>
  <c r="E4795" i="6"/>
  <c r="F4795" i="6" s="1"/>
  <c r="D4795" i="6"/>
  <c r="C4795" i="6"/>
  <c r="B4795" i="6"/>
  <c r="E4794" i="6"/>
  <c r="F4794" i="6" s="1"/>
  <c r="D4794" i="6"/>
  <c r="C4794" i="6"/>
  <c r="B4794" i="6"/>
  <c r="E4793" i="6"/>
  <c r="F4793" i="6" s="1"/>
  <c r="D4793" i="6"/>
  <c r="C4793" i="6"/>
  <c r="B4793" i="6"/>
  <c r="E4792" i="6"/>
  <c r="F4792" i="6" s="1"/>
  <c r="D4792" i="6"/>
  <c r="C4792" i="6"/>
  <c r="B4792" i="6"/>
  <c r="V4791" i="6"/>
  <c r="E4791" i="6"/>
  <c r="F4791" i="6" s="1"/>
  <c r="D4791" i="6"/>
  <c r="C4791" i="6"/>
  <c r="B4791" i="6"/>
  <c r="E4790" i="6"/>
  <c r="F4790" i="6" s="1"/>
  <c r="D4790" i="6"/>
  <c r="C4790" i="6"/>
  <c r="B4790" i="6"/>
  <c r="E4789" i="6"/>
  <c r="F4789" i="6" s="1"/>
  <c r="D4789" i="6"/>
  <c r="C4789" i="6"/>
  <c r="B4789" i="6"/>
  <c r="E4788" i="6"/>
  <c r="F4788" i="6" s="1"/>
  <c r="D4788" i="6"/>
  <c r="C4788" i="6"/>
  <c r="B4788" i="6"/>
  <c r="E4787" i="6"/>
  <c r="F4787" i="6" s="1"/>
  <c r="D4787" i="6"/>
  <c r="C4787" i="6"/>
  <c r="B4787" i="6"/>
  <c r="E4786" i="6"/>
  <c r="F4786" i="6" s="1"/>
  <c r="D4786" i="6"/>
  <c r="C4786" i="6"/>
  <c r="B4786" i="6"/>
  <c r="E4785" i="6"/>
  <c r="F4785" i="6" s="1"/>
  <c r="D4785" i="6"/>
  <c r="C4785" i="6"/>
  <c r="B4785" i="6"/>
  <c r="E4784" i="6"/>
  <c r="F4784" i="6" s="1"/>
  <c r="D4784" i="6"/>
  <c r="C4784" i="6"/>
  <c r="B4784" i="6"/>
  <c r="E4783" i="6"/>
  <c r="F4783" i="6" s="1"/>
  <c r="D4783" i="6"/>
  <c r="C4783" i="6"/>
  <c r="B4783" i="6"/>
  <c r="V4782" i="6"/>
  <c r="E4782" i="6"/>
  <c r="F4782" i="6" s="1"/>
  <c r="D4782" i="6"/>
  <c r="C4782" i="6"/>
  <c r="B4782" i="6"/>
  <c r="E4781" i="6"/>
  <c r="F4781" i="6" s="1"/>
  <c r="D4781" i="6"/>
  <c r="C4781" i="6"/>
  <c r="B4781" i="6"/>
  <c r="E4780" i="6"/>
  <c r="F4780" i="6" s="1"/>
  <c r="D4780" i="6"/>
  <c r="C4780" i="6"/>
  <c r="B4780" i="6"/>
  <c r="E4779" i="6"/>
  <c r="F4779" i="6" s="1"/>
  <c r="D4779" i="6"/>
  <c r="C4779" i="6"/>
  <c r="B4779" i="6"/>
  <c r="V4778" i="6"/>
  <c r="E4778" i="6"/>
  <c r="F4778" i="6" s="1"/>
  <c r="D4778" i="6"/>
  <c r="C4778" i="6"/>
  <c r="B4778" i="6"/>
  <c r="E4777" i="6"/>
  <c r="F4777" i="6" s="1"/>
  <c r="D4777" i="6"/>
  <c r="C4777" i="6"/>
  <c r="B4777" i="6"/>
  <c r="E4776" i="6"/>
  <c r="F4776" i="6" s="1"/>
  <c r="D4776" i="6"/>
  <c r="C4776" i="6"/>
  <c r="B4776" i="6"/>
  <c r="E4775" i="6"/>
  <c r="F4775" i="6" s="1"/>
  <c r="D4775" i="6"/>
  <c r="C4775" i="6"/>
  <c r="B4775" i="6"/>
  <c r="E4774" i="6"/>
  <c r="F4774" i="6" s="1"/>
  <c r="D4774" i="6"/>
  <c r="C4774" i="6"/>
  <c r="B4774" i="6"/>
  <c r="E4773" i="6"/>
  <c r="F4773" i="6" s="1"/>
  <c r="D4773" i="6"/>
  <c r="C4773" i="6"/>
  <c r="B4773" i="6"/>
  <c r="E4772" i="6"/>
  <c r="F4772" i="6" s="1"/>
  <c r="D4772" i="6"/>
  <c r="C4772" i="6"/>
  <c r="B4772" i="6"/>
  <c r="E4771" i="6"/>
  <c r="F4771" i="6" s="1"/>
  <c r="D4771" i="6"/>
  <c r="C4771" i="6"/>
  <c r="B4771" i="6"/>
  <c r="E4770" i="6"/>
  <c r="F4770" i="6" s="1"/>
  <c r="D4770" i="6"/>
  <c r="C4770" i="6"/>
  <c r="B4770" i="6"/>
  <c r="E4769" i="6"/>
  <c r="F4769" i="6" s="1"/>
  <c r="D4769" i="6"/>
  <c r="C4769" i="6"/>
  <c r="B4769" i="6"/>
  <c r="E4768" i="6"/>
  <c r="F4768" i="6" s="1"/>
  <c r="D4768" i="6"/>
  <c r="C4768" i="6"/>
  <c r="B4768" i="6"/>
  <c r="E4767" i="6"/>
  <c r="F4767" i="6" s="1"/>
  <c r="D4767" i="6"/>
  <c r="C4767" i="6"/>
  <c r="B4767" i="6"/>
  <c r="E4766" i="6"/>
  <c r="F4766" i="6" s="1"/>
  <c r="D4766" i="6"/>
  <c r="C4766" i="6"/>
  <c r="B4766" i="6"/>
  <c r="E4765" i="6"/>
  <c r="F4765" i="6" s="1"/>
  <c r="D4765" i="6"/>
  <c r="C4765" i="6"/>
  <c r="B4765" i="6"/>
  <c r="E4764" i="6"/>
  <c r="F4764" i="6" s="1"/>
  <c r="D4764" i="6"/>
  <c r="C4764" i="6"/>
  <c r="B4764" i="6"/>
  <c r="E4763" i="6"/>
  <c r="F4763" i="6" s="1"/>
  <c r="D4763" i="6"/>
  <c r="C4763" i="6"/>
  <c r="B4763" i="6"/>
  <c r="E4762" i="6"/>
  <c r="F4762" i="6" s="1"/>
  <c r="D4762" i="6"/>
  <c r="C4762" i="6"/>
  <c r="B4762" i="6"/>
  <c r="E4761" i="6"/>
  <c r="F4761" i="6" s="1"/>
  <c r="D4761" i="6"/>
  <c r="C4761" i="6"/>
  <c r="B4761" i="6"/>
  <c r="E4760" i="6"/>
  <c r="F4760" i="6" s="1"/>
  <c r="D4760" i="6"/>
  <c r="C4760" i="6"/>
  <c r="B4760" i="6"/>
  <c r="E4759" i="6"/>
  <c r="F4759" i="6" s="1"/>
  <c r="D4759" i="6"/>
  <c r="C4759" i="6"/>
  <c r="B4759" i="6"/>
  <c r="E4758" i="6"/>
  <c r="F4758" i="6" s="1"/>
  <c r="D4758" i="6"/>
  <c r="C4758" i="6"/>
  <c r="B4758" i="6"/>
  <c r="E4757" i="6"/>
  <c r="F4757" i="6" s="1"/>
  <c r="D4757" i="6"/>
  <c r="C4757" i="6"/>
  <c r="B4757" i="6"/>
  <c r="E4756" i="6"/>
  <c r="F4756" i="6" s="1"/>
  <c r="D4756" i="6"/>
  <c r="C4756" i="6"/>
  <c r="B4756" i="6"/>
  <c r="E4755" i="6"/>
  <c r="F4755" i="6" s="1"/>
  <c r="D4755" i="6"/>
  <c r="C4755" i="6"/>
  <c r="B4755" i="6"/>
  <c r="E4754" i="6"/>
  <c r="F4754" i="6" s="1"/>
  <c r="D4754" i="6"/>
  <c r="C4754" i="6"/>
  <c r="B4754" i="6"/>
  <c r="E4753" i="6"/>
  <c r="F4753" i="6" s="1"/>
  <c r="D4753" i="6"/>
  <c r="C4753" i="6"/>
  <c r="B4753" i="6"/>
  <c r="E4752" i="6"/>
  <c r="F4752" i="6" s="1"/>
  <c r="D4752" i="6"/>
  <c r="C4752" i="6"/>
  <c r="B4752" i="6"/>
  <c r="E4751" i="6"/>
  <c r="F4751" i="6" s="1"/>
  <c r="D4751" i="6"/>
  <c r="C4751" i="6"/>
  <c r="B4751" i="6"/>
  <c r="E4750" i="6"/>
  <c r="F4750" i="6" s="1"/>
  <c r="D4750" i="6"/>
  <c r="C4750" i="6"/>
  <c r="B4750" i="6"/>
  <c r="V4749" i="6"/>
  <c r="E4749" i="6"/>
  <c r="F4749" i="6" s="1"/>
  <c r="D4749" i="6"/>
  <c r="C4749" i="6"/>
  <c r="B4749" i="6"/>
  <c r="E4748" i="6"/>
  <c r="F4748" i="6" s="1"/>
  <c r="D4748" i="6"/>
  <c r="C4748" i="6"/>
  <c r="B4748" i="6"/>
  <c r="E4747" i="6"/>
  <c r="F4747" i="6" s="1"/>
  <c r="D4747" i="6"/>
  <c r="C4747" i="6"/>
  <c r="B4747" i="6"/>
  <c r="E4746" i="6"/>
  <c r="F4746" i="6" s="1"/>
  <c r="D4746" i="6"/>
  <c r="C4746" i="6"/>
  <c r="B4746" i="6"/>
  <c r="E4745" i="6"/>
  <c r="F4745" i="6" s="1"/>
  <c r="D4745" i="6"/>
  <c r="C4745" i="6"/>
  <c r="B4745" i="6"/>
  <c r="E4744" i="6"/>
  <c r="F4744" i="6" s="1"/>
  <c r="D4744" i="6"/>
  <c r="C4744" i="6"/>
  <c r="B4744" i="6"/>
  <c r="V4743" i="6"/>
  <c r="E4743" i="6"/>
  <c r="F4743" i="6" s="1"/>
  <c r="D4743" i="6"/>
  <c r="C4743" i="6"/>
  <c r="B4743" i="6"/>
  <c r="E4742" i="6"/>
  <c r="F4742" i="6" s="1"/>
  <c r="D4742" i="6"/>
  <c r="C4742" i="6"/>
  <c r="B4742" i="6"/>
  <c r="E4741" i="6"/>
  <c r="F4741" i="6" s="1"/>
  <c r="D4741" i="6"/>
  <c r="C4741" i="6"/>
  <c r="B4741" i="6"/>
  <c r="E4740" i="6"/>
  <c r="F4740" i="6" s="1"/>
  <c r="D4740" i="6"/>
  <c r="C4740" i="6"/>
  <c r="B4740" i="6"/>
  <c r="V4739" i="6"/>
  <c r="E4739" i="6"/>
  <c r="F4739" i="6" s="1"/>
  <c r="D4739" i="6"/>
  <c r="C4739" i="6"/>
  <c r="B4739" i="6"/>
  <c r="E4738" i="6"/>
  <c r="F4738" i="6" s="1"/>
  <c r="D4738" i="6"/>
  <c r="C4738" i="6"/>
  <c r="B4738" i="6"/>
  <c r="V4737" i="6"/>
  <c r="E4737" i="6"/>
  <c r="F4737" i="6" s="1"/>
  <c r="D4737" i="6"/>
  <c r="C4737" i="6"/>
  <c r="B4737" i="6"/>
  <c r="E4736" i="6"/>
  <c r="F4736" i="6" s="1"/>
  <c r="D4736" i="6"/>
  <c r="C4736" i="6"/>
  <c r="B4736" i="6"/>
  <c r="E4735" i="6"/>
  <c r="F4735" i="6" s="1"/>
  <c r="D4735" i="6"/>
  <c r="C4735" i="6"/>
  <c r="B4735" i="6"/>
  <c r="E4734" i="6"/>
  <c r="F4734" i="6" s="1"/>
  <c r="D4734" i="6"/>
  <c r="C4734" i="6"/>
  <c r="B4734" i="6"/>
  <c r="E4733" i="6"/>
  <c r="F4733" i="6" s="1"/>
  <c r="D4733" i="6"/>
  <c r="C4733" i="6"/>
  <c r="B4733" i="6"/>
  <c r="E4732" i="6"/>
  <c r="F4732" i="6" s="1"/>
  <c r="D4732" i="6"/>
  <c r="C4732" i="6"/>
  <c r="B4732" i="6"/>
  <c r="E4731" i="6"/>
  <c r="F4731" i="6" s="1"/>
  <c r="D4731" i="6"/>
  <c r="C4731" i="6"/>
  <c r="B4731" i="6"/>
  <c r="E4730" i="6"/>
  <c r="F4730" i="6" s="1"/>
  <c r="D4730" i="6"/>
  <c r="C4730" i="6"/>
  <c r="B4730" i="6"/>
  <c r="E4729" i="6"/>
  <c r="F4729" i="6" s="1"/>
  <c r="D4729" i="6"/>
  <c r="C4729" i="6"/>
  <c r="B4729" i="6"/>
  <c r="E4728" i="6"/>
  <c r="F4728" i="6" s="1"/>
  <c r="D4728" i="6"/>
  <c r="C4728" i="6"/>
  <c r="B4728" i="6"/>
  <c r="E4727" i="6"/>
  <c r="F4727" i="6" s="1"/>
  <c r="D4727" i="6"/>
  <c r="C4727" i="6"/>
  <c r="B4727" i="6"/>
  <c r="E4726" i="6"/>
  <c r="F4726" i="6" s="1"/>
  <c r="D4726" i="6"/>
  <c r="C4726" i="6"/>
  <c r="B4726" i="6"/>
  <c r="E4725" i="6"/>
  <c r="F4725" i="6" s="1"/>
  <c r="D4725" i="6"/>
  <c r="C4725" i="6"/>
  <c r="B4725" i="6"/>
  <c r="E4724" i="6"/>
  <c r="F4724" i="6" s="1"/>
  <c r="D4724" i="6"/>
  <c r="C4724" i="6"/>
  <c r="B4724" i="6"/>
  <c r="E4723" i="6"/>
  <c r="F4723" i="6" s="1"/>
  <c r="D4723" i="6"/>
  <c r="C4723" i="6"/>
  <c r="B4723" i="6"/>
  <c r="E4722" i="6"/>
  <c r="F4722" i="6" s="1"/>
  <c r="D4722" i="6"/>
  <c r="C4722" i="6"/>
  <c r="B4722" i="6"/>
  <c r="E4721" i="6"/>
  <c r="F4721" i="6" s="1"/>
  <c r="D4721" i="6"/>
  <c r="C4721" i="6"/>
  <c r="B4721" i="6"/>
  <c r="E4720" i="6"/>
  <c r="F4720" i="6" s="1"/>
  <c r="D4720" i="6"/>
  <c r="C4720" i="6"/>
  <c r="B4720" i="6"/>
  <c r="V4719" i="6"/>
  <c r="E4719" i="6"/>
  <c r="F4719" i="6" s="1"/>
  <c r="D4719" i="6"/>
  <c r="C4719" i="6"/>
  <c r="B4719" i="6"/>
  <c r="E4718" i="6"/>
  <c r="F4718" i="6" s="1"/>
  <c r="D4718" i="6"/>
  <c r="C4718" i="6"/>
  <c r="B4718" i="6"/>
  <c r="E4717" i="6"/>
  <c r="F4717" i="6" s="1"/>
  <c r="D4717" i="6"/>
  <c r="C4717" i="6"/>
  <c r="B4717" i="6"/>
  <c r="E4716" i="6"/>
  <c r="F4716" i="6" s="1"/>
  <c r="D4716" i="6"/>
  <c r="C4716" i="6"/>
  <c r="B4716" i="6"/>
  <c r="E4715" i="6"/>
  <c r="F4715" i="6" s="1"/>
  <c r="D4715" i="6"/>
  <c r="C4715" i="6"/>
  <c r="B4715" i="6"/>
  <c r="E4714" i="6"/>
  <c r="F4714" i="6" s="1"/>
  <c r="D4714" i="6"/>
  <c r="C4714" i="6"/>
  <c r="B4714" i="6"/>
  <c r="E4713" i="6"/>
  <c r="F4713" i="6" s="1"/>
  <c r="D4713" i="6"/>
  <c r="C4713" i="6"/>
  <c r="B4713" i="6"/>
  <c r="V4712" i="6"/>
  <c r="E4712" i="6"/>
  <c r="F4712" i="6" s="1"/>
  <c r="D4712" i="6"/>
  <c r="C4712" i="6"/>
  <c r="B4712" i="6"/>
  <c r="V4711" i="6"/>
  <c r="E4711" i="6"/>
  <c r="F4711" i="6" s="1"/>
  <c r="D4711" i="6"/>
  <c r="C4711" i="6"/>
  <c r="B4711" i="6"/>
  <c r="E4710" i="6"/>
  <c r="F4710" i="6" s="1"/>
  <c r="D4710" i="6"/>
  <c r="C4710" i="6"/>
  <c r="B4710" i="6"/>
  <c r="E4709" i="6"/>
  <c r="F4709" i="6" s="1"/>
  <c r="D4709" i="6"/>
  <c r="C4709" i="6"/>
  <c r="B4709" i="6"/>
  <c r="E4708" i="6"/>
  <c r="F4708" i="6" s="1"/>
  <c r="D4708" i="6"/>
  <c r="C4708" i="6"/>
  <c r="B4708" i="6"/>
  <c r="E4707" i="6"/>
  <c r="F4707" i="6" s="1"/>
  <c r="D4707" i="6"/>
  <c r="C4707" i="6"/>
  <c r="B4707" i="6"/>
  <c r="E4706" i="6"/>
  <c r="F4706" i="6" s="1"/>
  <c r="D4706" i="6"/>
  <c r="C4706" i="6"/>
  <c r="B4706" i="6"/>
  <c r="E4705" i="6"/>
  <c r="F4705" i="6" s="1"/>
  <c r="D4705" i="6"/>
  <c r="C4705" i="6"/>
  <c r="B4705" i="6"/>
  <c r="E4704" i="6"/>
  <c r="F4704" i="6" s="1"/>
  <c r="D4704" i="6"/>
  <c r="C4704" i="6"/>
  <c r="B4704" i="6"/>
  <c r="E4703" i="6"/>
  <c r="F4703" i="6" s="1"/>
  <c r="D4703" i="6"/>
  <c r="C4703" i="6"/>
  <c r="B4703" i="6"/>
  <c r="E4702" i="6"/>
  <c r="F4702" i="6" s="1"/>
  <c r="D4702" i="6"/>
  <c r="C4702" i="6"/>
  <c r="B4702" i="6"/>
  <c r="E4701" i="6"/>
  <c r="F4701" i="6" s="1"/>
  <c r="D4701" i="6"/>
  <c r="C4701" i="6"/>
  <c r="B4701" i="6"/>
  <c r="E4700" i="6"/>
  <c r="F4700" i="6" s="1"/>
  <c r="D4700" i="6"/>
  <c r="C4700" i="6"/>
  <c r="B4700" i="6"/>
  <c r="E4699" i="6"/>
  <c r="F4699" i="6" s="1"/>
  <c r="D4699" i="6"/>
  <c r="C4699" i="6"/>
  <c r="B4699" i="6"/>
  <c r="E4698" i="6"/>
  <c r="F4698" i="6" s="1"/>
  <c r="D4698" i="6"/>
  <c r="C4698" i="6"/>
  <c r="B4698" i="6"/>
  <c r="E4697" i="6"/>
  <c r="F4697" i="6" s="1"/>
  <c r="D4697" i="6"/>
  <c r="C4697" i="6"/>
  <c r="B4697" i="6"/>
  <c r="E4696" i="6"/>
  <c r="F4696" i="6" s="1"/>
  <c r="D4696" i="6"/>
  <c r="C4696" i="6"/>
  <c r="B4696" i="6"/>
  <c r="E4695" i="6"/>
  <c r="F4695" i="6" s="1"/>
  <c r="D4695" i="6"/>
  <c r="C4695" i="6"/>
  <c r="B4695" i="6"/>
  <c r="E4694" i="6"/>
  <c r="F4694" i="6" s="1"/>
  <c r="D4694" i="6"/>
  <c r="C4694" i="6"/>
  <c r="B4694" i="6"/>
  <c r="E4693" i="6"/>
  <c r="F4693" i="6" s="1"/>
  <c r="D4693" i="6"/>
  <c r="C4693" i="6"/>
  <c r="B4693" i="6"/>
  <c r="E4692" i="6"/>
  <c r="F4692" i="6" s="1"/>
  <c r="D4692" i="6"/>
  <c r="C4692" i="6"/>
  <c r="B4692" i="6"/>
  <c r="E4691" i="6"/>
  <c r="F4691" i="6" s="1"/>
  <c r="D4691" i="6"/>
  <c r="C4691" i="6"/>
  <c r="B4691" i="6"/>
  <c r="E4690" i="6"/>
  <c r="F4690" i="6" s="1"/>
  <c r="D4690" i="6"/>
  <c r="C4690" i="6"/>
  <c r="B4690" i="6"/>
  <c r="E4689" i="6"/>
  <c r="F4689" i="6" s="1"/>
  <c r="D4689" i="6"/>
  <c r="C4689" i="6"/>
  <c r="B4689" i="6"/>
  <c r="E4688" i="6"/>
  <c r="F4688" i="6" s="1"/>
  <c r="D4688" i="6"/>
  <c r="C4688" i="6"/>
  <c r="B4688" i="6"/>
  <c r="E4687" i="6"/>
  <c r="F4687" i="6" s="1"/>
  <c r="D4687" i="6"/>
  <c r="C4687" i="6"/>
  <c r="B4687" i="6"/>
  <c r="E4686" i="6"/>
  <c r="F4686" i="6" s="1"/>
  <c r="D4686" i="6"/>
  <c r="C4686" i="6"/>
  <c r="B4686" i="6"/>
  <c r="V4685" i="6"/>
  <c r="E4685" i="6"/>
  <c r="F4685" i="6" s="1"/>
  <c r="D4685" i="6"/>
  <c r="C4685" i="6"/>
  <c r="B4685" i="6"/>
  <c r="V4684" i="6"/>
  <c r="E4684" i="6"/>
  <c r="F4684" i="6" s="1"/>
  <c r="D4684" i="6"/>
  <c r="C4684" i="6"/>
  <c r="B4684" i="6"/>
  <c r="E4683" i="6"/>
  <c r="F4683" i="6" s="1"/>
  <c r="D4683" i="6"/>
  <c r="C4683" i="6"/>
  <c r="B4683" i="6"/>
  <c r="E4682" i="6"/>
  <c r="F4682" i="6" s="1"/>
  <c r="D4682" i="6"/>
  <c r="C4682" i="6"/>
  <c r="B4682" i="6"/>
  <c r="E4681" i="6"/>
  <c r="F4681" i="6" s="1"/>
  <c r="D4681" i="6"/>
  <c r="C4681" i="6"/>
  <c r="B4681" i="6"/>
  <c r="E4680" i="6"/>
  <c r="F4680" i="6" s="1"/>
  <c r="D4680" i="6"/>
  <c r="C4680" i="6"/>
  <c r="B4680" i="6"/>
  <c r="E4679" i="6"/>
  <c r="F4679" i="6" s="1"/>
  <c r="D4679" i="6"/>
  <c r="C4679" i="6"/>
  <c r="B4679" i="6"/>
  <c r="E4678" i="6"/>
  <c r="F4678" i="6" s="1"/>
  <c r="D4678" i="6"/>
  <c r="C4678" i="6"/>
  <c r="B4678" i="6"/>
  <c r="E4677" i="6"/>
  <c r="F4677" i="6" s="1"/>
  <c r="D4677" i="6"/>
  <c r="C4677" i="6"/>
  <c r="B4677" i="6"/>
  <c r="E4676" i="6"/>
  <c r="F4676" i="6" s="1"/>
  <c r="D4676" i="6"/>
  <c r="C4676" i="6"/>
  <c r="B4676" i="6"/>
  <c r="E4675" i="6"/>
  <c r="F4675" i="6" s="1"/>
  <c r="D4675" i="6"/>
  <c r="C4675" i="6"/>
  <c r="B4675" i="6"/>
  <c r="V4674" i="6"/>
  <c r="E4674" i="6"/>
  <c r="F4674" i="6" s="1"/>
  <c r="D4674" i="6"/>
  <c r="C4674" i="6"/>
  <c r="B4674" i="6"/>
  <c r="E4673" i="6"/>
  <c r="F4673" i="6" s="1"/>
  <c r="D4673" i="6"/>
  <c r="C4673" i="6"/>
  <c r="B4673" i="6"/>
  <c r="E4672" i="6"/>
  <c r="F4672" i="6" s="1"/>
  <c r="D4672" i="6"/>
  <c r="C4672" i="6"/>
  <c r="B4672" i="6"/>
  <c r="E4671" i="6"/>
  <c r="F4671" i="6" s="1"/>
  <c r="D4671" i="6"/>
  <c r="C4671" i="6"/>
  <c r="B4671" i="6"/>
  <c r="E4670" i="6"/>
  <c r="F4670" i="6" s="1"/>
  <c r="D4670" i="6"/>
  <c r="C4670" i="6"/>
  <c r="B4670" i="6"/>
  <c r="E4669" i="6"/>
  <c r="F4669" i="6" s="1"/>
  <c r="D4669" i="6"/>
  <c r="C4669" i="6"/>
  <c r="B4669" i="6"/>
  <c r="E4668" i="6"/>
  <c r="F4668" i="6" s="1"/>
  <c r="D4668" i="6"/>
  <c r="C4668" i="6"/>
  <c r="B4668" i="6"/>
  <c r="E4667" i="6"/>
  <c r="F4667" i="6" s="1"/>
  <c r="D4667" i="6"/>
  <c r="C4667" i="6"/>
  <c r="B4667" i="6"/>
  <c r="E4666" i="6"/>
  <c r="F4666" i="6" s="1"/>
  <c r="D4666" i="6"/>
  <c r="C4666" i="6"/>
  <c r="B4666" i="6"/>
  <c r="E4665" i="6"/>
  <c r="F4665" i="6" s="1"/>
  <c r="D4665" i="6"/>
  <c r="C4665" i="6"/>
  <c r="B4665" i="6"/>
  <c r="E4664" i="6"/>
  <c r="F4664" i="6" s="1"/>
  <c r="D4664" i="6"/>
  <c r="C4664" i="6"/>
  <c r="B4664" i="6"/>
  <c r="E4663" i="6"/>
  <c r="F4663" i="6" s="1"/>
  <c r="D4663" i="6"/>
  <c r="C4663" i="6"/>
  <c r="B4663" i="6"/>
  <c r="E4662" i="6"/>
  <c r="F4662" i="6" s="1"/>
  <c r="D4662" i="6"/>
  <c r="C4662" i="6"/>
  <c r="B4662" i="6"/>
  <c r="E4661" i="6"/>
  <c r="F4661" i="6" s="1"/>
  <c r="D4661" i="6"/>
  <c r="C4661" i="6"/>
  <c r="B4661" i="6"/>
  <c r="E4660" i="6"/>
  <c r="F4660" i="6" s="1"/>
  <c r="D4660" i="6"/>
  <c r="C4660" i="6"/>
  <c r="B4660" i="6"/>
  <c r="E4659" i="6"/>
  <c r="F4659" i="6" s="1"/>
  <c r="D4659" i="6"/>
  <c r="C4659" i="6"/>
  <c r="B4659" i="6"/>
  <c r="E4658" i="6"/>
  <c r="F4658" i="6" s="1"/>
  <c r="D4658" i="6"/>
  <c r="C4658" i="6"/>
  <c r="B4658" i="6"/>
  <c r="V4657" i="6"/>
  <c r="E4657" i="6"/>
  <c r="F4657" i="6" s="1"/>
  <c r="D4657" i="6"/>
  <c r="C4657" i="6"/>
  <c r="B4657" i="6"/>
  <c r="E4656" i="6"/>
  <c r="F4656" i="6" s="1"/>
  <c r="D4656" i="6"/>
  <c r="C4656" i="6"/>
  <c r="B4656" i="6"/>
  <c r="E4655" i="6"/>
  <c r="F4655" i="6" s="1"/>
  <c r="D4655" i="6"/>
  <c r="C4655" i="6"/>
  <c r="B4655" i="6"/>
  <c r="E4654" i="6"/>
  <c r="F4654" i="6" s="1"/>
  <c r="D4654" i="6"/>
  <c r="C4654" i="6"/>
  <c r="B4654" i="6"/>
  <c r="E4653" i="6"/>
  <c r="F4653" i="6" s="1"/>
  <c r="D4653" i="6"/>
  <c r="C4653" i="6"/>
  <c r="B4653" i="6"/>
  <c r="E4652" i="6"/>
  <c r="F4652" i="6" s="1"/>
  <c r="D4652" i="6"/>
  <c r="C4652" i="6"/>
  <c r="B4652" i="6"/>
  <c r="E4651" i="6"/>
  <c r="F4651" i="6" s="1"/>
  <c r="D4651" i="6"/>
  <c r="C4651" i="6"/>
  <c r="B4651" i="6"/>
  <c r="V4650" i="6"/>
  <c r="E4650" i="6"/>
  <c r="F4650" i="6" s="1"/>
  <c r="D4650" i="6"/>
  <c r="C4650" i="6"/>
  <c r="B4650" i="6"/>
  <c r="E4649" i="6"/>
  <c r="F4649" i="6" s="1"/>
  <c r="D4649" i="6"/>
  <c r="C4649" i="6"/>
  <c r="B4649" i="6"/>
  <c r="V4648" i="6"/>
  <c r="E4648" i="6"/>
  <c r="F4648" i="6" s="1"/>
  <c r="D4648" i="6"/>
  <c r="C4648" i="6"/>
  <c r="B4648" i="6"/>
  <c r="E4647" i="6"/>
  <c r="F4647" i="6" s="1"/>
  <c r="D4647" i="6"/>
  <c r="C4647" i="6"/>
  <c r="B4647" i="6"/>
  <c r="E4646" i="6"/>
  <c r="F4646" i="6" s="1"/>
  <c r="D4646" i="6"/>
  <c r="C4646" i="6"/>
  <c r="B4646" i="6"/>
  <c r="E4645" i="6"/>
  <c r="F4645" i="6" s="1"/>
  <c r="D4645" i="6"/>
  <c r="C4645" i="6"/>
  <c r="B4645" i="6"/>
  <c r="E4644" i="6"/>
  <c r="F4644" i="6" s="1"/>
  <c r="D4644" i="6"/>
  <c r="C4644" i="6"/>
  <c r="B4644" i="6"/>
  <c r="E4643" i="6"/>
  <c r="F4643" i="6" s="1"/>
  <c r="D4643" i="6"/>
  <c r="C4643" i="6"/>
  <c r="B4643" i="6"/>
  <c r="E4642" i="6"/>
  <c r="F4642" i="6" s="1"/>
  <c r="D4642" i="6"/>
  <c r="C4642" i="6"/>
  <c r="B4642" i="6"/>
  <c r="E5049" i="6"/>
  <c r="F5049" i="6" s="1"/>
  <c r="D5049" i="6"/>
  <c r="C5049" i="6"/>
  <c r="B5049" i="6"/>
  <c r="E5048" i="6"/>
  <c r="F5048" i="6" s="1"/>
  <c r="D5048" i="6"/>
  <c r="C5048" i="6"/>
  <c r="B5048" i="6"/>
  <c r="E5047" i="6"/>
  <c r="F5047" i="6" s="1"/>
  <c r="D5047" i="6"/>
  <c r="C5047" i="6"/>
  <c r="B5047" i="6"/>
  <c r="E5046" i="6"/>
  <c r="F5046" i="6" s="1"/>
  <c r="D5046" i="6"/>
  <c r="C5046" i="6"/>
  <c r="B5046" i="6"/>
  <c r="E5045" i="6"/>
  <c r="F5045" i="6" s="1"/>
  <c r="D5045" i="6"/>
  <c r="C5045" i="6"/>
  <c r="B5045" i="6"/>
  <c r="E5044" i="6"/>
  <c r="F5044" i="6" s="1"/>
  <c r="D5044" i="6"/>
  <c r="C5044" i="6"/>
  <c r="B5044" i="6"/>
  <c r="E5043" i="6"/>
  <c r="F5043" i="6" s="1"/>
  <c r="D5043" i="6"/>
  <c r="C5043" i="6"/>
  <c r="B5043" i="6"/>
  <c r="E5042" i="6"/>
  <c r="F5042" i="6" s="1"/>
  <c r="D5042" i="6"/>
  <c r="C5042" i="6"/>
  <c r="B5042" i="6"/>
  <c r="E5041" i="6"/>
  <c r="F5041" i="6" s="1"/>
  <c r="D5041" i="6"/>
  <c r="C5041" i="6"/>
  <c r="B5041" i="6"/>
  <c r="E5040" i="6"/>
  <c r="F5040" i="6" s="1"/>
  <c r="D5040" i="6"/>
  <c r="C5040" i="6"/>
  <c r="B5040" i="6"/>
  <c r="E5039" i="6"/>
  <c r="F5039" i="6" s="1"/>
  <c r="D5039" i="6"/>
  <c r="C5039" i="6"/>
  <c r="B5039" i="6"/>
  <c r="E5038" i="6"/>
  <c r="F5038" i="6" s="1"/>
  <c r="D5038" i="6"/>
  <c r="C5038" i="6"/>
  <c r="B5038" i="6"/>
  <c r="E5037" i="6"/>
  <c r="F5037" i="6" s="1"/>
  <c r="D5037" i="6"/>
  <c r="C5037" i="6"/>
  <c r="B5037" i="6"/>
  <c r="E5036" i="6"/>
  <c r="F5036" i="6" s="1"/>
  <c r="D5036" i="6"/>
  <c r="C5036" i="6"/>
  <c r="B5036" i="6"/>
  <c r="E5035" i="6"/>
  <c r="F5035" i="6" s="1"/>
  <c r="D5035" i="6"/>
  <c r="C5035" i="6"/>
  <c r="B5035" i="6"/>
  <c r="V5034" i="6"/>
  <c r="E5034" i="6"/>
  <c r="F5034" i="6" s="1"/>
  <c r="D5034" i="6"/>
  <c r="C5034" i="6"/>
  <c r="B5034" i="6"/>
  <c r="E5033" i="6"/>
  <c r="F5033" i="6" s="1"/>
  <c r="D5033" i="6"/>
  <c r="C5033" i="6"/>
  <c r="B5033" i="6"/>
  <c r="E5032" i="6"/>
  <c r="F5032" i="6" s="1"/>
  <c r="D5032" i="6"/>
  <c r="C5032" i="6"/>
  <c r="B5032" i="6"/>
  <c r="E5031" i="6"/>
  <c r="F5031" i="6" s="1"/>
  <c r="D5031" i="6"/>
  <c r="C5031" i="6"/>
  <c r="B5031" i="6"/>
  <c r="E5030" i="6"/>
  <c r="F5030" i="6" s="1"/>
  <c r="D5030" i="6"/>
  <c r="C5030" i="6"/>
  <c r="B5030" i="6"/>
  <c r="E5029" i="6"/>
  <c r="F5029" i="6" s="1"/>
  <c r="D5029" i="6"/>
  <c r="C5029" i="6"/>
  <c r="B5029" i="6"/>
  <c r="V5028" i="6"/>
  <c r="E5028" i="6"/>
  <c r="F5028" i="6" s="1"/>
  <c r="D5028" i="6"/>
  <c r="C5028" i="6"/>
  <c r="B5028" i="6"/>
  <c r="E5027" i="6"/>
  <c r="F5027" i="6" s="1"/>
  <c r="D5027" i="6"/>
  <c r="C5027" i="6"/>
  <c r="B5027" i="6"/>
  <c r="V5026" i="6"/>
  <c r="E5026" i="6"/>
  <c r="F5026" i="6" s="1"/>
  <c r="D5026" i="6"/>
  <c r="C5026" i="6"/>
  <c r="B5026" i="6"/>
  <c r="V5025" i="6"/>
  <c r="E5025" i="6"/>
  <c r="F5025" i="6" s="1"/>
  <c r="D5025" i="6"/>
  <c r="C5025" i="6"/>
  <c r="B5025" i="6"/>
  <c r="E5024" i="6"/>
  <c r="F5024" i="6" s="1"/>
  <c r="D5024" i="6"/>
  <c r="C5024" i="6"/>
  <c r="B5024" i="6"/>
  <c r="E5023" i="6"/>
  <c r="F5023" i="6" s="1"/>
  <c r="D5023" i="6"/>
  <c r="C5023" i="6"/>
  <c r="B5023" i="6"/>
  <c r="E5022" i="6"/>
  <c r="F5022" i="6" s="1"/>
  <c r="D5022" i="6"/>
  <c r="C5022" i="6"/>
  <c r="B5022" i="6"/>
  <c r="E5021" i="6"/>
  <c r="F5021" i="6" s="1"/>
  <c r="D5021" i="6"/>
  <c r="C5021" i="6"/>
  <c r="B5021" i="6"/>
  <c r="E5020" i="6"/>
  <c r="F5020" i="6" s="1"/>
  <c r="D5020" i="6"/>
  <c r="C5020" i="6"/>
  <c r="B5020" i="6"/>
  <c r="E5019" i="6"/>
  <c r="F5019" i="6" s="1"/>
  <c r="D5019" i="6"/>
  <c r="C5019" i="6"/>
  <c r="B5019" i="6"/>
  <c r="V5018" i="6"/>
  <c r="E5018" i="6"/>
  <c r="F5018" i="6" s="1"/>
  <c r="D5018" i="6"/>
  <c r="C5018" i="6"/>
  <c r="B5018" i="6"/>
  <c r="E5017" i="6"/>
  <c r="F5017" i="6" s="1"/>
  <c r="D5017" i="6"/>
  <c r="C5017" i="6"/>
  <c r="B5017" i="6"/>
  <c r="E5016" i="6"/>
  <c r="F5016" i="6" s="1"/>
  <c r="D5016" i="6"/>
  <c r="C5016" i="6"/>
  <c r="B5016" i="6"/>
  <c r="E5015" i="6"/>
  <c r="F5015" i="6" s="1"/>
  <c r="D5015" i="6"/>
  <c r="C5015" i="6"/>
  <c r="B5015" i="6"/>
  <c r="E5014" i="6"/>
  <c r="F5014" i="6" s="1"/>
  <c r="D5014" i="6"/>
  <c r="C5014" i="6"/>
  <c r="B5014" i="6"/>
  <c r="E5013" i="6"/>
  <c r="F5013" i="6" s="1"/>
  <c r="D5013" i="6"/>
  <c r="C5013" i="6"/>
  <c r="B5013" i="6"/>
  <c r="E5012" i="6"/>
  <c r="F5012" i="6" s="1"/>
  <c r="D5012" i="6"/>
  <c r="C5012" i="6"/>
  <c r="B5012" i="6"/>
  <c r="E5011" i="6"/>
  <c r="F5011" i="6" s="1"/>
  <c r="D5011" i="6"/>
  <c r="C5011" i="6"/>
  <c r="B5011" i="6"/>
  <c r="E5010" i="6"/>
  <c r="F5010" i="6" s="1"/>
  <c r="D5010" i="6"/>
  <c r="C5010" i="6"/>
  <c r="B5010" i="6"/>
  <c r="E5009" i="6"/>
  <c r="F5009" i="6" s="1"/>
  <c r="D5009" i="6"/>
  <c r="C5009" i="6"/>
  <c r="B5009" i="6"/>
  <c r="E5008" i="6"/>
  <c r="F5008" i="6" s="1"/>
  <c r="D5008" i="6"/>
  <c r="C5008" i="6"/>
  <c r="B5008" i="6"/>
  <c r="E5007" i="6"/>
  <c r="F5007" i="6" s="1"/>
  <c r="D5007" i="6"/>
  <c r="C5007" i="6"/>
  <c r="B5007" i="6"/>
  <c r="E5006" i="6"/>
  <c r="F5006" i="6" s="1"/>
  <c r="D5006" i="6"/>
  <c r="C5006" i="6"/>
  <c r="B5006" i="6"/>
  <c r="E5005" i="6"/>
  <c r="F5005" i="6" s="1"/>
  <c r="D5005" i="6"/>
  <c r="C5005" i="6"/>
  <c r="B5005" i="6"/>
  <c r="E5004" i="6"/>
  <c r="F5004" i="6" s="1"/>
  <c r="D5004" i="6"/>
  <c r="C5004" i="6"/>
  <c r="B5004" i="6"/>
  <c r="E5003" i="6"/>
  <c r="F5003" i="6" s="1"/>
  <c r="D5003" i="6"/>
  <c r="C5003" i="6"/>
  <c r="B5003" i="6"/>
  <c r="E5002" i="6"/>
  <c r="F5002" i="6" s="1"/>
  <c r="D5002" i="6"/>
  <c r="C5002" i="6"/>
  <c r="B5002" i="6"/>
  <c r="V5001" i="6"/>
  <c r="E5001" i="6"/>
  <c r="F5001" i="6" s="1"/>
  <c r="D5001" i="6"/>
  <c r="C5001" i="6"/>
  <c r="B5001" i="6"/>
  <c r="V5000" i="6"/>
  <c r="E5000" i="6"/>
  <c r="F5000" i="6" s="1"/>
  <c r="D5000" i="6"/>
  <c r="C5000" i="6"/>
  <c r="B5000" i="6"/>
  <c r="E4999" i="6"/>
  <c r="F4999" i="6" s="1"/>
  <c r="D4999" i="6"/>
  <c r="C4999" i="6"/>
  <c r="B4999" i="6"/>
  <c r="E4998" i="6"/>
  <c r="F4998" i="6" s="1"/>
  <c r="D4998" i="6"/>
  <c r="C4998" i="6"/>
  <c r="B4998" i="6"/>
  <c r="V4997" i="6"/>
  <c r="E4997" i="6"/>
  <c r="F4997" i="6" s="1"/>
  <c r="D4997" i="6"/>
  <c r="C4997" i="6"/>
  <c r="B4997" i="6"/>
  <c r="V4996" i="6"/>
  <c r="E4996" i="6"/>
  <c r="F4996" i="6" s="1"/>
  <c r="D4996" i="6"/>
  <c r="C4996" i="6"/>
  <c r="B4996" i="6"/>
  <c r="E4995" i="6"/>
  <c r="F4995" i="6" s="1"/>
  <c r="D4995" i="6"/>
  <c r="C4995" i="6"/>
  <c r="B4995" i="6"/>
  <c r="V4994" i="6"/>
  <c r="E4994" i="6"/>
  <c r="F4994" i="6" s="1"/>
  <c r="D4994" i="6"/>
  <c r="C4994" i="6"/>
  <c r="B4994" i="6"/>
  <c r="V4993" i="6"/>
  <c r="E4993" i="6"/>
  <c r="F4993" i="6" s="1"/>
  <c r="D4993" i="6"/>
  <c r="C4993" i="6"/>
  <c r="B4993" i="6"/>
  <c r="E4992" i="6"/>
  <c r="F4992" i="6" s="1"/>
  <c r="D4992" i="6"/>
  <c r="C4992" i="6"/>
  <c r="B4992" i="6"/>
  <c r="E4991" i="6"/>
  <c r="F4991" i="6" s="1"/>
  <c r="D4991" i="6"/>
  <c r="C4991" i="6"/>
  <c r="B4991" i="6"/>
  <c r="E4990" i="6"/>
  <c r="F4990" i="6" s="1"/>
  <c r="D4990" i="6"/>
  <c r="C4990" i="6"/>
  <c r="B4990" i="6"/>
  <c r="V4989" i="6"/>
  <c r="E4989" i="6"/>
  <c r="F4989" i="6" s="1"/>
  <c r="D4989" i="6"/>
  <c r="C4989" i="6"/>
  <c r="B4989" i="6"/>
  <c r="V4988" i="6"/>
  <c r="E4988" i="6"/>
  <c r="F4988" i="6" s="1"/>
  <c r="D4988" i="6"/>
  <c r="C4988" i="6"/>
  <c r="B4988" i="6"/>
  <c r="E4987" i="6"/>
  <c r="F4987" i="6" s="1"/>
  <c r="D4987" i="6"/>
  <c r="C4987" i="6"/>
  <c r="B4987" i="6"/>
  <c r="E4986" i="6"/>
  <c r="F4986" i="6" s="1"/>
  <c r="D4986" i="6"/>
  <c r="C4986" i="6"/>
  <c r="B4986" i="6"/>
  <c r="E4985" i="6"/>
  <c r="F4985" i="6" s="1"/>
  <c r="D4985" i="6"/>
  <c r="C4985" i="6"/>
  <c r="B4985" i="6"/>
  <c r="E4984" i="6"/>
  <c r="F4984" i="6" s="1"/>
  <c r="D4984" i="6"/>
  <c r="C4984" i="6"/>
  <c r="B4984" i="6"/>
  <c r="E4983" i="6"/>
  <c r="F4983" i="6" s="1"/>
  <c r="D4983" i="6"/>
  <c r="C4983" i="6"/>
  <c r="B4983" i="6"/>
  <c r="E4982" i="6"/>
  <c r="F4982" i="6" s="1"/>
  <c r="D4982" i="6"/>
  <c r="C4982" i="6"/>
  <c r="B4982" i="6"/>
  <c r="E4981" i="6"/>
  <c r="F4981" i="6" s="1"/>
  <c r="D4981" i="6"/>
  <c r="C4981" i="6"/>
  <c r="B4981" i="6"/>
  <c r="V4980" i="6"/>
  <c r="E4980" i="6"/>
  <c r="F4980" i="6" s="1"/>
  <c r="D4980" i="6"/>
  <c r="C4980" i="6"/>
  <c r="B4980" i="6"/>
  <c r="E4979" i="6"/>
  <c r="F4979" i="6" s="1"/>
  <c r="D4979" i="6"/>
  <c r="C4979" i="6"/>
  <c r="B4979" i="6"/>
  <c r="E4978" i="6"/>
  <c r="F4978" i="6" s="1"/>
  <c r="D4978" i="6"/>
  <c r="C4978" i="6"/>
  <c r="B4978" i="6"/>
  <c r="E4977" i="6"/>
  <c r="F4977" i="6" s="1"/>
  <c r="D4977" i="6"/>
  <c r="C4977" i="6"/>
  <c r="B4977" i="6"/>
  <c r="V4976" i="6"/>
  <c r="E4976" i="6"/>
  <c r="F4976" i="6" s="1"/>
  <c r="D4976" i="6"/>
  <c r="C4976" i="6"/>
  <c r="B4976" i="6"/>
  <c r="E4975" i="6"/>
  <c r="F4975" i="6" s="1"/>
  <c r="D4975" i="6"/>
  <c r="C4975" i="6"/>
  <c r="B4975" i="6"/>
  <c r="E4974" i="6"/>
  <c r="F4974" i="6" s="1"/>
  <c r="D4974" i="6"/>
  <c r="C4974" i="6"/>
  <c r="B4974" i="6"/>
  <c r="E4973" i="6"/>
  <c r="F4973" i="6" s="1"/>
  <c r="D4973" i="6"/>
  <c r="C4973" i="6"/>
  <c r="B4973" i="6"/>
  <c r="E4972" i="6"/>
  <c r="F4972" i="6" s="1"/>
  <c r="D4972" i="6"/>
  <c r="C4972" i="6"/>
  <c r="B4972" i="6"/>
  <c r="E4971" i="6"/>
  <c r="F4971" i="6" s="1"/>
  <c r="D4971" i="6"/>
  <c r="C4971" i="6"/>
  <c r="B4971" i="6"/>
  <c r="V4970" i="6"/>
  <c r="E4970" i="6"/>
  <c r="F4970" i="6" s="1"/>
  <c r="D4970" i="6"/>
  <c r="C4970" i="6"/>
  <c r="B4970" i="6"/>
  <c r="V4969" i="6"/>
  <c r="E4969" i="6"/>
  <c r="F4969" i="6" s="1"/>
  <c r="D4969" i="6"/>
  <c r="C4969" i="6"/>
  <c r="B4969" i="6"/>
  <c r="E4968" i="6"/>
  <c r="F4968" i="6" s="1"/>
  <c r="D4968" i="6"/>
  <c r="C4968" i="6"/>
  <c r="B4968" i="6"/>
  <c r="E4967" i="6"/>
  <c r="F4967" i="6" s="1"/>
  <c r="D4967" i="6"/>
  <c r="C4967" i="6"/>
  <c r="B4967" i="6"/>
  <c r="E4966" i="6"/>
  <c r="F4966" i="6" s="1"/>
  <c r="D4966" i="6"/>
  <c r="C4966" i="6"/>
  <c r="B4966" i="6"/>
  <c r="E4965" i="6"/>
  <c r="F4965" i="6" s="1"/>
  <c r="D4965" i="6"/>
  <c r="C4965" i="6"/>
  <c r="B4965" i="6"/>
  <c r="E4964" i="6"/>
  <c r="F4964" i="6" s="1"/>
  <c r="D4964" i="6"/>
  <c r="C4964" i="6"/>
  <c r="B4964" i="6"/>
  <c r="E4963" i="6"/>
  <c r="F4963" i="6" s="1"/>
  <c r="D4963" i="6"/>
  <c r="C4963" i="6"/>
  <c r="B4963" i="6"/>
  <c r="E4962" i="6"/>
  <c r="F4962" i="6" s="1"/>
  <c r="D4962" i="6"/>
  <c r="C4962" i="6"/>
  <c r="B4962" i="6"/>
  <c r="E4961" i="6"/>
  <c r="F4961" i="6" s="1"/>
  <c r="D4961" i="6"/>
  <c r="C4961" i="6"/>
  <c r="B4961" i="6"/>
  <c r="E4960" i="6"/>
  <c r="F4960" i="6" s="1"/>
  <c r="D4960" i="6"/>
  <c r="C4960" i="6"/>
  <c r="B4960" i="6"/>
  <c r="E4959" i="6"/>
  <c r="F4959" i="6" s="1"/>
  <c r="D4959" i="6"/>
  <c r="C4959" i="6"/>
  <c r="B4959" i="6"/>
  <c r="E4958" i="6"/>
  <c r="F4958" i="6" s="1"/>
  <c r="D4958" i="6"/>
  <c r="C4958" i="6"/>
  <c r="B4958" i="6"/>
  <c r="E4957" i="6"/>
  <c r="F4957" i="6" s="1"/>
  <c r="D4957" i="6"/>
  <c r="C4957" i="6"/>
  <c r="B4957" i="6"/>
  <c r="E4956" i="6"/>
  <c r="F4956" i="6" s="1"/>
  <c r="D4956" i="6"/>
  <c r="C4956" i="6"/>
  <c r="B4956" i="6"/>
  <c r="V4955" i="6"/>
  <c r="E4955" i="6"/>
  <c r="F4955" i="6" s="1"/>
  <c r="D4955" i="6"/>
  <c r="C4955" i="6"/>
  <c r="B4955" i="6"/>
  <c r="E4954" i="6"/>
  <c r="F4954" i="6" s="1"/>
  <c r="D4954" i="6"/>
  <c r="C4954" i="6"/>
  <c r="B4954" i="6"/>
  <c r="V4953" i="6"/>
  <c r="E4953" i="6"/>
  <c r="F4953" i="6" s="1"/>
  <c r="D4953" i="6"/>
  <c r="C4953" i="6"/>
  <c r="B4953" i="6"/>
  <c r="V4952" i="6"/>
  <c r="E4952" i="6"/>
  <c r="F4952" i="6" s="1"/>
  <c r="D4952" i="6"/>
  <c r="C4952" i="6"/>
  <c r="B4952" i="6"/>
  <c r="E4951" i="6"/>
  <c r="F4951" i="6" s="1"/>
  <c r="D4951" i="6"/>
  <c r="C4951" i="6"/>
  <c r="B4951" i="6"/>
  <c r="V4950" i="6"/>
  <c r="E4950" i="6"/>
  <c r="F4950" i="6" s="1"/>
  <c r="D4950" i="6"/>
  <c r="C4950" i="6"/>
  <c r="B4950" i="6"/>
  <c r="V4949" i="6"/>
  <c r="E4949" i="6"/>
  <c r="F4949" i="6" s="1"/>
  <c r="D4949" i="6"/>
  <c r="C4949" i="6"/>
  <c r="B4949" i="6"/>
  <c r="E4948" i="6"/>
  <c r="F4948" i="6" s="1"/>
  <c r="D4948" i="6"/>
  <c r="C4948" i="6"/>
  <c r="B4948" i="6"/>
  <c r="E4947" i="6"/>
  <c r="F4947" i="6" s="1"/>
  <c r="D4947" i="6"/>
  <c r="C4947" i="6"/>
  <c r="B4947" i="6"/>
  <c r="E4946" i="6"/>
  <c r="F4946" i="6" s="1"/>
  <c r="D4946" i="6"/>
  <c r="C4946" i="6"/>
  <c r="B4946" i="6"/>
  <c r="E4945" i="6"/>
  <c r="F4945" i="6" s="1"/>
  <c r="D4945" i="6"/>
  <c r="C4945" i="6"/>
  <c r="B4945" i="6"/>
  <c r="V4944" i="6"/>
  <c r="E4944" i="6"/>
  <c r="F4944" i="6" s="1"/>
  <c r="D4944" i="6"/>
  <c r="C4944" i="6"/>
  <c r="B4944" i="6"/>
  <c r="E4943" i="6"/>
  <c r="F4943" i="6" s="1"/>
  <c r="D4943" i="6"/>
  <c r="C4943" i="6"/>
  <c r="B4943" i="6"/>
  <c r="E4942" i="6"/>
  <c r="F4942" i="6" s="1"/>
  <c r="D4942" i="6"/>
  <c r="C4942" i="6"/>
  <c r="B4942" i="6"/>
  <c r="E4941" i="6"/>
  <c r="F4941" i="6" s="1"/>
  <c r="D4941" i="6"/>
  <c r="C4941" i="6"/>
  <c r="B4941" i="6"/>
  <c r="E4940" i="6"/>
  <c r="F4940" i="6" s="1"/>
  <c r="D4940" i="6"/>
  <c r="C4940" i="6"/>
  <c r="B4940" i="6"/>
  <c r="E4939" i="6"/>
  <c r="F4939" i="6" s="1"/>
  <c r="D4939" i="6"/>
  <c r="C4939" i="6"/>
  <c r="B4939" i="6"/>
  <c r="E4938" i="6"/>
  <c r="F4938" i="6" s="1"/>
  <c r="D4938" i="6"/>
  <c r="C4938" i="6"/>
  <c r="B4938" i="6"/>
  <c r="E4937" i="6"/>
  <c r="F4937" i="6" s="1"/>
  <c r="D4937" i="6"/>
  <c r="C4937" i="6"/>
  <c r="B4937" i="6"/>
  <c r="E4936" i="6"/>
  <c r="F4936" i="6" s="1"/>
  <c r="D4936" i="6"/>
  <c r="C4936" i="6"/>
  <c r="B4936" i="6"/>
  <c r="E4935" i="6"/>
  <c r="F4935" i="6" s="1"/>
  <c r="D4935" i="6"/>
  <c r="C4935" i="6"/>
  <c r="B4935" i="6"/>
  <c r="E4934" i="6"/>
  <c r="F4934" i="6" s="1"/>
  <c r="D4934" i="6"/>
  <c r="C4934" i="6"/>
  <c r="B4934" i="6"/>
  <c r="E4933" i="6"/>
  <c r="F4933" i="6" s="1"/>
  <c r="D4933" i="6"/>
  <c r="C4933" i="6"/>
  <c r="B4933" i="6"/>
  <c r="E4932" i="6"/>
  <c r="F4932" i="6" s="1"/>
  <c r="D4932" i="6"/>
  <c r="C4932" i="6"/>
  <c r="B4932" i="6"/>
  <c r="E4931" i="6"/>
  <c r="F4931" i="6" s="1"/>
  <c r="D4931" i="6"/>
  <c r="C4931" i="6"/>
  <c r="B4931" i="6"/>
  <c r="E4930" i="6"/>
  <c r="F4930" i="6" s="1"/>
  <c r="D4930" i="6"/>
  <c r="C4930" i="6"/>
  <c r="B4930" i="6"/>
  <c r="E4929" i="6"/>
  <c r="F4929" i="6" s="1"/>
  <c r="D4929" i="6"/>
  <c r="C4929" i="6"/>
  <c r="B4929" i="6"/>
  <c r="E4928" i="6"/>
  <c r="F4928" i="6" s="1"/>
  <c r="D4928" i="6"/>
  <c r="C4928" i="6"/>
  <c r="B4928" i="6"/>
  <c r="E4927" i="6"/>
  <c r="F4927" i="6" s="1"/>
  <c r="D4927" i="6"/>
  <c r="C4927" i="6"/>
  <c r="B4927" i="6"/>
  <c r="E4926" i="6"/>
  <c r="F4926" i="6" s="1"/>
  <c r="D4926" i="6"/>
  <c r="C4926" i="6"/>
  <c r="B4926" i="6"/>
  <c r="E4925" i="6"/>
  <c r="F4925" i="6" s="1"/>
  <c r="D4925" i="6"/>
  <c r="C4925" i="6"/>
  <c r="B4925" i="6"/>
  <c r="E4924" i="6"/>
  <c r="F4924" i="6" s="1"/>
  <c r="D4924" i="6"/>
  <c r="C4924" i="6"/>
  <c r="B4924" i="6"/>
  <c r="E4923" i="6"/>
  <c r="F4923" i="6" s="1"/>
  <c r="D4923" i="6"/>
  <c r="C4923" i="6"/>
  <c r="B4923" i="6"/>
  <c r="E4922" i="6"/>
  <c r="F4922" i="6" s="1"/>
  <c r="D4922" i="6"/>
  <c r="C4922" i="6"/>
  <c r="B4922" i="6"/>
  <c r="E4921" i="6"/>
  <c r="F4921" i="6" s="1"/>
  <c r="D4921" i="6"/>
  <c r="C4921" i="6"/>
  <c r="B4921" i="6"/>
  <c r="E4920" i="6"/>
  <c r="F4920" i="6" s="1"/>
  <c r="D4920" i="6"/>
  <c r="C4920" i="6"/>
  <c r="B4920" i="6"/>
  <c r="E4919" i="6"/>
  <c r="F4919" i="6" s="1"/>
  <c r="D4919" i="6"/>
  <c r="C4919" i="6"/>
  <c r="B4919" i="6"/>
  <c r="E4918" i="6"/>
  <c r="F4918" i="6" s="1"/>
  <c r="D4918" i="6"/>
  <c r="C4918" i="6"/>
  <c r="B4918" i="6"/>
  <c r="E4917" i="6"/>
  <c r="F4917" i="6" s="1"/>
  <c r="D4917" i="6"/>
  <c r="C4917" i="6"/>
  <c r="B4917" i="6"/>
  <c r="E4916" i="6"/>
  <c r="F4916" i="6" s="1"/>
  <c r="D4916" i="6"/>
  <c r="C4916" i="6"/>
  <c r="B4916" i="6"/>
  <c r="E4915" i="6"/>
  <c r="F4915" i="6" s="1"/>
  <c r="D4915" i="6"/>
  <c r="C4915" i="6"/>
  <c r="B4915" i="6"/>
  <c r="E4914" i="6"/>
  <c r="F4914" i="6" s="1"/>
  <c r="D4914" i="6"/>
  <c r="C4914" i="6"/>
  <c r="B4914" i="6"/>
  <c r="V5117" i="6"/>
  <c r="E5117" i="6"/>
  <c r="F5117" i="6" s="1"/>
  <c r="D5117" i="6"/>
  <c r="C5117" i="6"/>
  <c r="B5117" i="6"/>
  <c r="V5116" i="6"/>
  <c r="E5116" i="6"/>
  <c r="F5116" i="6" s="1"/>
  <c r="D5116" i="6"/>
  <c r="C5116" i="6"/>
  <c r="B5116" i="6"/>
  <c r="E5115" i="6"/>
  <c r="F5115" i="6" s="1"/>
  <c r="D5115" i="6"/>
  <c r="C5115" i="6"/>
  <c r="B5115" i="6"/>
  <c r="V5114" i="6"/>
  <c r="E5114" i="6"/>
  <c r="F5114" i="6" s="1"/>
  <c r="D5114" i="6"/>
  <c r="C5114" i="6"/>
  <c r="B5114" i="6"/>
  <c r="E5113" i="6"/>
  <c r="F5113" i="6" s="1"/>
  <c r="D5113" i="6"/>
  <c r="C5113" i="6"/>
  <c r="B5113" i="6"/>
  <c r="E5112" i="6"/>
  <c r="F5112" i="6" s="1"/>
  <c r="D5112" i="6"/>
  <c r="C5112" i="6"/>
  <c r="B5112" i="6"/>
  <c r="E5111" i="6"/>
  <c r="F5111" i="6" s="1"/>
  <c r="D5111" i="6"/>
  <c r="C5111" i="6"/>
  <c r="B5111" i="6"/>
  <c r="E5110" i="6"/>
  <c r="F5110" i="6" s="1"/>
  <c r="D5110" i="6"/>
  <c r="C5110" i="6"/>
  <c r="B5110" i="6"/>
  <c r="E5109" i="6"/>
  <c r="F5109" i="6" s="1"/>
  <c r="D5109" i="6"/>
  <c r="C5109" i="6"/>
  <c r="B5109" i="6"/>
  <c r="E5108" i="6"/>
  <c r="F5108" i="6" s="1"/>
  <c r="D5108" i="6"/>
  <c r="C5108" i="6"/>
  <c r="B5108" i="6"/>
  <c r="E5107" i="6"/>
  <c r="F5107" i="6" s="1"/>
  <c r="D5107" i="6"/>
  <c r="C5107" i="6"/>
  <c r="B5107" i="6"/>
  <c r="V5106" i="6"/>
  <c r="E5106" i="6"/>
  <c r="F5106" i="6" s="1"/>
  <c r="D5106" i="6"/>
  <c r="C5106" i="6"/>
  <c r="B5106" i="6"/>
  <c r="E5105" i="6"/>
  <c r="F5105" i="6" s="1"/>
  <c r="D5105" i="6"/>
  <c r="C5105" i="6"/>
  <c r="B5105" i="6"/>
  <c r="E5104" i="6"/>
  <c r="F5104" i="6" s="1"/>
  <c r="D5104" i="6"/>
  <c r="C5104" i="6"/>
  <c r="B5104" i="6"/>
  <c r="V5103" i="6"/>
  <c r="E5103" i="6"/>
  <c r="F5103" i="6" s="1"/>
  <c r="D5103" i="6"/>
  <c r="C5103" i="6"/>
  <c r="B5103" i="6"/>
  <c r="E5102" i="6"/>
  <c r="F5102" i="6" s="1"/>
  <c r="D5102" i="6"/>
  <c r="C5102" i="6"/>
  <c r="B5102" i="6"/>
  <c r="V5101" i="6"/>
  <c r="E5101" i="6"/>
  <c r="F5101" i="6" s="1"/>
  <c r="D5101" i="6"/>
  <c r="C5101" i="6"/>
  <c r="B5101" i="6"/>
  <c r="V5100" i="6"/>
  <c r="E5100" i="6"/>
  <c r="F5100" i="6" s="1"/>
  <c r="D5100" i="6"/>
  <c r="C5100" i="6"/>
  <c r="B5100" i="6"/>
  <c r="E5099" i="6"/>
  <c r="F5099" i="6" s="1"/>
  <c r="D5099" i="6"/>
  <c r="C5099" i="6"/>
  <c r="B5099" i="6"/>
  <c r="V5098" i="6"/>
  <c r="E5098" i="6"/>
  <c r="F5098" i="6" s="1"/>
  <c r="D5098" i="6"/>
  <c r="C5098" i="6"/>
  <c r="B5098" i="6"/>
  <c r="V5097" i="6"/>
  <c r="E5097" i="6"/>
  <c r="F5097" i="6" s="1"/>
  <c r="D5097" i="6"/>
  <c r="C5097" i="6"/>
  <c r="B5097" i="6"/>
  <c r="E5096" i="6"/>
  <c r="F5096" i="6" s="1"/>
  <c r="D5096" i="6"/>
  <c r="C5096" i="6"/>
  <c r="B5096" i="6"/>
  <c r="E5095" i="6"/>
  <c r="F5095" i="6" s="1"/>
  <c r="D5095" i="6"/>
  <c r="C5095" i="6"/>
  <c r="B5095" i="6"/>
  <c r="V5094" i="6"/>
  <c r="E5094" i="6"/>
  <c r="F5094" i="6" s="1"/>
  <c r="D5094" i="6"/>
  <c r="C5094" i="6"/>
  <c r="B5094" i="6"/>
  <c r="E5093" i="6"/>
  <c r="F5093" i="6" s="1"/>
  <c r="D5093" i="6"/>
  <c r="C5093" i="6"/>
  <c r="B5093" i="6"/>
  <c r="E5092" i="6"/>
  <c r="F5092" i="6" s="1"/>
  <c r="D5092" i="6"/>
  <c r="C5092" i="6"/>
  <c r="B5092" i="6"/>
  <c r="E5091" i="6"/>
  <c r="F5091" i="6" s="1"/>
  <c r="D5091" i="6"/>
  <c r="C5091" i="6"/>
  <c r="B5091" i="6"/>
  <c r="V5090" i="6"/>
  <c r="E5090" i="6"/>
  <c r="F5090" i="6" s="1"/>
  <c r="D5090" i="6"/>
  <c r="C5090" i="6"/>
  <c r="B5090" i="6"/>
  <c r="V5089" i="6"/>
  <c r="E5089" i="6"/>
  <c r="F5089" i="6" s="1"/>
  <c r="D5089" i="6"/>
  <c r="C5089" i="6"/>
  <c r="B5089" i="6"/>
  <c r="E5088" i="6"/>
  <c r="F5088" i="6" s="1"/>
  <c r="D5088" i="6"/>
  <c r="C5088" i="6"/>
  <c r="B5088" i="6"/>
  <c r="V5087" i="6"/>
  <c r="E5087" i="6"/>
  <c r="F5087" i="6" s="1"/>
  <c r="D5087" i="6"/>
  <c r="C5087" i="6"/>
  <c r="B5087" i="6"/>
  <c r="V5086" i="6"/>
  <c r="E5086" i="6"/>
  <c r="F5086" i="6" s="1"/>
  <c r="D5086" i="6"/>
  <c r="C5086" i="6"/>
  <c r="B5086" i="6"/>
  <c r="E5085" i="6"/>
  <c r="F5085" i="6" s="1"/>
  <c r="D5085" i="6"/>
  <c r="C5085" i="6"/>
  <c r="B5085" i="6"/>
  <c r="E5084" i="6"/>
  <c r="F5084" i="6" s="1"/>
  <c r="D5084" i="6"/>
  <c r="C5084" i="6"/>
  <c r="B5084" i="6"/>
  <c r="E5083" i="6"/>
  <c r="F5083" i="6" s="1"/>
  <c r="D5083" i="6"/>
  <c r="C5083" i="6"/>
  <c r="B5083" i="6"/>
  <c r="E5082" i="6"/>
  <c r="F5082" i="6" s="1"/>
  <c r="D5082" i="6"/>
  <c r="C5082" i="6"/>
  <c r="B5082" i="6"/>
  <c r="E5081" i="6"/>
  <c r="F5081" i="6" s="1"/>
  <c r="D5081" i="6"/>
  <c r="C5081" i="6"/>
  <c r="B5081" i="6"/>
  <c r="E5080" i="6"/>
  <c r="F5080" i="6" s="1"/>
  <c r="D5080" i="6"/>
  <c r="C5080" i="6"/>
  <c r="B5080" i="6"/>
  <c r="E5079" i="6"/>
  <c r="F5079" i="6" s="1"/>
  <c r="D5079" i="6"/>
  <c r="C5079" i="6"/>
  <c r="B5079" i="6"/>
  <c r="E5078" i="6"/>
  <c r="F5078" i="6" s="1"/>
  <c r="D5078" i="6"/>
  <c r="C5078" i="6"/>
  <c r="B5078" i="6"/>
  <c r="V5077" i="6"/>
  <c r="E5077" i="6"/>
  <c r="F5077" i="6" s="1"/>
  <c r="D5077" i="6"/>
  <c r="C5077" i="6"/>
  <c r="B5077" i="6"/>
  <c r="V5076" i="6"/>
  <c r="E5076" i="6"/>
  <c r="F5076" i="6" s="1"/>
  <c r="D5076" i="6"/>
  <c r="C5076" i="6"/>
  <c r="B5076" i="6"/>
  <c r="E5075" i="6"/>
  <c r="F5075" i="6" s="1"/>
  <c r="D5075" i="6"/>
  <c r="C5075" i="6"/>
  <c r="B5075" i="6"/>
  <c r="V5074" i="6"/>
  <c r="E5074" i="6"/>
  <c r="F5074" i="6" s="1"/>
  <c r="D5074" i="6"/>
  <c r="C5074" i="6"/>
  <c r="B5074" i="6"/>
  <c r="V5073" i="6"/>
  <c r="E5073" i="6"/>
  <c r="F5073" i="6" s="1"/>
  <c r="D5073" i="6"/>
  <c r="C5073" i="6"/>
  <c r="B5073" i="6"/>
  <c r="E5072" i="6"/>
  <c r="F5072" i="6" s="1"/>
  <c r="D5072" i="6"/>
  <c r="C5072" i="6"/>
  <c r="B5072" i="6"/>
  <c r="E5071" i="6"/>
  <c r="F5071" i="6" s="1"/>
  <c r="D5071" i="6"/>
  <c r="C5071" i="6"/>
  <c r="B5071" i="6"/>
  <c r="E5070" i="6"/>
  <c r="F5070" i="6" s="1"/>
  <c r="D5070" i="6"/>
  <c r="C5070" i="6"/>
  <c r="B5070" i="6"/>
  <c r="E5069" i="6"/>
  <c r="F5069" i="6" s="1"/>
  <c r="D5069" i="6"/>
  <c r="C5069" i="6"/>
  <c r="B5069" i="6"/>
  <c r="E5068" i="6"/>
  <c r="F5068" i="6" s="1"/>
  <c r="D5068" i="6"/>
  <c r="C5068" i="6"/>
  <c r="B5068" i="6"/>
  <c r="V5067" i="6"/>
  <c r="E5067" i="6"/>
  <c r="F5067" i="6" s="1"/>
  <c r="D5067" i="6"/>
  <c r="C5067" i="6"/>
  <c r="B5067" i="6"/>
  <c r="E5066" i="6"/>
  <c r="F5066" i="6" s="1"/>
  <c r="D5066" i="6"/>
  <c r="C5066" i="6"/>
  <c r="B5066" i="6"/>
  <c r="E5065" i="6"/>
  <c r="F5065" i="6" s="1"/>
  <c r="D5065" i="6"/>
  <c r="C5065" i="6"/>
  <c r="B5065" i="6"/>
  <c r="V5064" i="6"/>
  <c r="E5064" i="6"/>
  <c r="F5064" i="6" s="1"/>
  <c r="D5064" i="6"/>
  <c r="C5064" i="6"/>
  <c r="B5064" i="6"/>
  <c r="E5063" i="6"/>
  <c r="F5063" i="6" s="1"/>
  <c r="D5063" i="6"/>
  <c r="C5063" i="6"/>
  <c r="B5063" i="6"/>
  <c r="E5062" i="6"/>
  <c r="F5062" i="6" s="1"/>
  <c r="D5062" i="6"/>
  <c r="C5062" i="6"/>
  <c r="B5062" i="6"/>
  <c r="E5061" i="6"/>
  <c r="F5061" i="6" s="1"/>
  <c r="D5061" i="6"/>
  <c r="C5061" i="6"/>
  <c r="B5061" i="6"/>
  <c r="E5060" i="6"/>
  <c r="F5060" i="6" s="1"/>
  <c r="D5060" i="6"/>
  <c r="C5060" i="6"/>
  <c r="B5060" i="6"/>
  <c r="E5059" i="6"/>
  <c r="F5059" i="6" s="1"/>
  <c r="D5059" i="6"/>
  <c r="C5059" i="6"/>
  <c r="B5059" i="6"/>
  <c r="E5058" i="6"/>
  <c r="F5058" i="6" s="1"/>
  <c r="D5058" i="6"/>
  <c r="C5058" i="6"/>
  <c r="B5058" i="6"/>
  <c r="E5057" i="6"/>
  <c r="F5057" i="6" s="1"/>
  <c r="D5057" i="6"/>
  <c r="C5057" i="6"/>
  <c r="B5057" i="6"/>
  <c r="E5056" i="6"/>
  <c r="F5056" i="6" s="1"/>
  <c r="D5056" i="6"/>
  <c r="C5056" i="6"/>
  <c r="B5056" i="6"/>
  <c r="E5055" i="6"/>
  <c r="F5055" i="6" s="1"/>
  <c r="D5055" i="6"/>
  <c r="C5055" i="6"/>
  <c r="B5055" i="6"/>
  <c r="E5054" i="6"/>
  <c r="F5054" i="6" s="1"/>
  <c r="D5054" i="6"/>
  <c r="C5054" i="6"/>
  <c r="B5054" i="6"/>
  <c r="V5053" i="6"/>
  <c r="E5053" i="6"/>
  <c r="F5053" i="6" s="1"/>
  <c r="D5053" i="6"/>
  <c r="C5053" i="6"/>
  <c r="B5053" i="6"/>
  <c r="E5052" i="6"/>
  <c r="F5052" i="6" s="1"/>
  <c r="D5052" i="6"/>
  <c r="C5052" i="6"/>
  <c r="B5052" i="6"/>
  <c r="E5051" i="6"/>
  <c r="F5051" i="6" s="1"/>
  <c r="D5051" i="6"/>
  <c r="C5051" i="6"/>
  <c r="B5051" i="6"/>
  <c r="E5050" i="6"/>
  <c r="F5050" i="6" s="1"/>
  <c r="D5050" i="6"/>
  <c r="C5050" i="6"/>
  <c r="B5050" i="6"/>
  <c r="V5151" i="6"/>
  <c r="E5151" i="6"/>
  <c r="F5151" i="6" s="1"/>
  <c r="D5151" i="6"/>
  <c r="C5151" i="6"/>
  <c r="B5151" i="6"/>
  <c r="V5150" i="6"/>
  <c r="E5150" i="6"/>
  <c r="F5150" i="6" s="1"/>
  <c r="D5150" i="6"/>
  <c r="C5150" i="6"/>
  <c r="B5150" i="6"/>
  <c r="V5149" i="6"/>
  <c r="E5149" i="6"/>
  <c r="F5149" i="6" s="1"/>
  <c r="D5149" i="6"/>
  <c r="C5149" i="6"/>
  <c r="B5149" i="6"/>
  <c r="V5148" i="6"/>
  <c r="E5148" i="6"/>
  <c r="F5148" i="6" s="1"/>
  <c r="D5148" i="6"/>
  <c r="C5148" i="6"/>
  <c r="B5148" i="6"/>
  <c r="V5147" i="6"/>
  <c r="E5147" i="6"/>
  <c r="F5147" i="6" s="1"/>
  <c r="D5147" i="6"/>
  <c r="C5147" i="6"/>
  <c r="B5147" i="6"/>
  <c r="V5146" i="6"/>
  <c r="E5146" i="6"/>
  <c r="F5146" i="6" s="1"/>
  <c r="D5146" i="6"/>
  <c r="C5146" i="6"/>
  <c r="B5146" i="6"/>
  <c r="E5145" i="6"/>
  <c r="F5145" i="6" s="1"/>
  <c r="D5145" i="6"/>
  <c r="C5145" i="6"/>
  <c r="B5145" i="6"/>
  <c r="E5144" i="6"/>
  <c r="F5144" i="6" s="1"/>
  <c r="D5144" i="6"/>
  <c r="C5144" i="6"/>
  <c r="B5144" i="6"/>
  <c r="V5143" i="6"/>
  <c r="E5143" i="6"/>
  <c r="F5143" i="6" s="1"/>
  <c r="D5143" i="6"/>
  <c r="C5143" i="6"/>
  <c r="B5143" i="6"/>
  <c r="E5142" i="6"/>
  <c r="F5142" i="6" s="1"/>
  <c r="D5142" i="6"/>
  <c r="C5142" i="6"/>
  <c r="B5142" i="6"/>
  <c r="E5141" i="6"/>
  <c r="F5141" i="6" s="1"/>
  <c r="D5141" i="6"/>
  <c r="C5141" i="6"/>
  <c r="B5141" i="6"/>
  <c r="E5140" i="6"/>
  <c r="F5140" i="6" s="1"/>
  <c r="D5140" i="6"/>
  <c r="C5140" i="6"/>
  <c r="B5140" i="6"/>
  <c r="E5139" i="6"/>
  <c r="F5139" i="6" s="1"/>
  <c r="D5139" i="6"/>
  <c r="C5139" i="6"/>
  <c r="B5139" i="6"/>
  <c r="E5138" i="6"/>
  <c r="F5138" i="6" s="1"/>
  <c r="D5138" i="6"/>
  <c r="C5138" i="6"/>
  <c r="B5138" i="6"/>
  <c r="V5137" i="6"/>
  <c r="E5137" i="6"/>
  <c r="F5137" i="6" s="1"/>
  <c r="D5137" i="6"/>
  <c r="C5137" i="6"/>
  <c r="B5137" i="6"/>
  <c r="V5136" i="6"/>
  <c r="E5136" i="6"/>
  <c r="F5136" i="6" s="1"/>
  <c r="D5136" i="6"/>
  <c r="C5136" i="6"/>
  <c r="B5136" i="6"/>
  <c r="E5135" i="6"/>
  <c r="F5135" i="6" s="1"/>
  <c r="D5135" i="6"/>
  <c r="C5135" i="6"/>
  <c r="B5135" i="6"/>
  <c r="E5134" i="6"/>
  <c r="F5134" i="6" s="1"/>
  <c r="D5134" i="6"/>
  <c r="C5134" i="6"/>
  <c r="B5134" i="6"/>
  <c r="E5133" i="6"/>
  <c r="F5133" i="6" s="1"/>
  <c r="D5133" i="6"/>
  <c r="C5133" i="6"/>
  <c r="B5133" i="6"/>
  <c r="E5132" i="6"/>
  <c r="F5132" i="6" s="1"/>
  <c r="D5132" i="6"/>
  <c r="C5132" i="6"/>
  <c r="B5132" i="6"/>
  <c r="V5131" i="6"/>
  <c r="E5131" i="6"/>
  <c r="F5131" i="6" s="1"/>
  <c r="D5131" i="6"/>
  <c r="C5131" i="6"/>
  <c r="B5131" i="6"/>
  <c r="E5130" i="6"/>
  <c r="F5130" i="6" s="1"/>
  <c r="D5130" i="6"/>
  <c r="C5130" i="6"/>
  <c r="B5130" i="6"/>
  <c r="E5129" i="6"/>
  <c r="F5129" i="6" s="1"/>
  <c r="D5129" i="6"/>
  <c r="C5129" i="6"/>
  <c r="B5129" i="6"/>
  <c r="V5128" i="6"/>
  <c r="E5128" i="6"/>
  <c r="F5128" i="6" s="1"/>
  <c r="D5128" i="6"/>
  <c r="C5128" i="6"/>
  <c r="B5128" i="6"/>
  <c r="E5127" i="6"/>
  <c r="F5127" i="6" s="1"/>
  <c r="D5127" i="6"/>
  <c r="C5127" i="6"/>
  <c r="B5127" i="6"/>
  <c r="E5126" i="6"/>
  <c r="F5126" i="6" s="1"/>
  <c r="D5126" i="6"/>
  <c r="C5126" i="6"/>
  <c r="B5126" i="6"/>
  <c r="E5125" i="6"/>
  <c r="F5125" i="6" s="1"/>
  <c r="D5125" i="6"/>
  <c r="C5125" i="6"/>
  <c r="B5125" i="6"/>
  <c r="E5124" i="6"/>
  <c r="F5124" i="6" s="1"/>
  <c r="D5124" i="6"/>
  <c r="C5124" i="6"/>
  <c r="B5124" i="6"/>
  <c r="E5123" i="6"/>
  <c r="F5123" i="6" s="1"/>
  <c r="D5123" i="6"/>
  <c r="C5123" i="6"/>
  <c r="B5123" i="6"/>
  <c r="E5122" i="6"/>
  <c r="F5122" i="6" s="1"/>
  <c r="D5122" i="6"/>
  <c r="C5122" i="6"/>
  <c r="B5122" i="6"/>
  <c r="V5121" i="6"/>
  <c r="E5121" i="6"/>
  <c r="F5121" i="6" s="1"/>
  <c r="D5121" i="6"/>
  <c r="C5121" i="6"/>
  <c r="B5121" i="6"/>
  <c r="V5120" i="6"/>
  <c r="E5120" i="6"/>
  <c r="F5120" i="6" s="1"/>
  <c r="D5120" i="6"/>
  <c r="C5120" i="6"/>
  <c r="B5120" i="6"/>
  <c r="E5119" i="6"/>
  <c r="F5119" i="6" s="1"/>
  <c r="D5119" i="6"/>
  <c r="C5119" i="6"/>
  <c r="B5119" i="6"/>
  <c r="V5118" i="6"/>
  <c r="E5118" i="6"/>
  <c r="F5118" i="6" s="1"/>
  <c r="D5118" i="6"/>
  <c r="C5118" i="6"/>
  <c r="B5118" i="6"/>
  <c r="E5168" i="6"/>
  <c r="F5168" i="6" s="1"/>
  <c r="D5168" i="6"/>
  <c r="C5168" i="6"/>
  <c r="B5168" i="6"/>
  <c r="E5167" i="6"/>
  <c r="F5167" i="6" s="1"/>
  <c r="D5167" i="6"/>
  <c r="C5167" i="6"/>
  <c r="B5167" i="6"/>
  <c r="E5166" i="6"/>
  <c r="F5166" i="6" s="1"/>
  <c r="D5166" i="6"/>
  <c r="C5166" i="6"/>
  <c r="B5166" i="6"/>
  <c r="E5165" i="6"/>
  <c r="F5165" i="6" s="1"/>
  <c r="D5165" i="6"/>
  <c r="C5165" i="6"/>
  <c r="B5165" i="6"/>
  <c r="E5164" i="6"/>
  <c r="F5164" i="6" s="1"/>
  <c r="D5164" i="6"/>
  <c r="C5164" i="6"/>
  <c r="B5164" i="6"/>
  <c r="E5163" i="6"/>
  <c r="F5163" i="6" s="1"/>
  <c r="D5163" i="6"/>
  <c r="C5163" i="6"/>
  <c r="B5163" i="6"/>
  <c r="E5162" i="6"/>
  <c r="F5162" i="6" s="1"/>
  <c r="D5162" i="6"/>
  <c r="C5162" i="6"/>
  <c r="B5162" i="6"/>
  <c r="E5161" i="6"/>
  <c r="F5161" i="6" s="1"/>
  <c r="D5161" i="6"/>
  <c r="C5161" i="6"/>
  <c r="B5161" i="6"/>
  <c r="E5160" i="6"/>
  <c r="F5160" i="6" s="1"/>
  <c r="D5160" i="6"/>
  <c r="C5160" i="6"/>
  <c r="B5160" i="6"/>
  <c r="E5159" i="6"/>
  <c r="F5159" i="6" s="1"/>
  <c r="D5159" i="6"/>
  <c r="C5159" i="6"/>
  <c r="B5159" i="6"/>
  <c r="E5158" i="6"/>
  <c r="F5158" i="6" s="1"/>
  <c r="D5158" i="6"/>
  <c r="C5158" i="6"/>
  <c r="B5158" i="6"/>
  <c r="E5157" i="6"/>
  <c r="F5157" i="6" s="1"/>
  <c r="D5157" i="6"/>
  <c r="C5157" i="6"/>
  <c r="B5157" i="6"/>
  <c r="E5156" i="6"/>
  <c r="F5156" i="6" s="1"/>
  <c r="D5156" i="6"/>
  <c r="C5156" i="6"/>
  <c r="B5156" i="6"/>
  <c r="E5155" i="6"/>
  <c r="F5155" i="6" s="1"/>
  <c r="D5155" i="6"/>
  <c r="C5155" i="6"/>
  <c r="B5155" i="6"/>
  <c r="E5154" i="6"/>
  <c r="F5154" i="6" s="1"/>
  <c r="D5154" i="6"/>
  <c r="C5154" i="6"/>
  <c r="B5154" i="6"/>
  <c r="E5153" i="6"/>
  <c r="F5153" i="6" s="1"/>
  <c r="D5153" i="6"/>
  <c r="C5153" i="6"/>
  <c r="B5153" i="6"/>
  <c r="E5152" i="6"/>
  <c r="F5152" i="6" s="1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E4368" i="6"/>
  <c r="F4368" i="6" s="1"/>
  <c r="D4368" i="6"/>
  <c r="C4368" i="6"/>
  <c r="B4368" i="6"/>
  <c r="E4369" i="6"/>
  <c r="F4369" i="6" s="1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E4275" i="6"/>
  <c r="F4275" i="6" s="1"/>
  <c r="D4275" i="6"/>
  <c r="C4275" i="6"/>
  <c r="B4275" i="6"/>
  <c r="E4274" i="6"/>
  <c r="F4274" i="6" s="1"/>
  <c r="D4274" i="6"/>
  <c r="C4274" i="6"/>
  <c r="B4274" i="6"/>
  <c r="E4273" i="6"/>
  <c r="F4273" i="6" s="1"/>
  <c r="D4273" i="6"/>
  <c r="C4273" i="6"/>
  <c r="B4273" i="6"/>
  <c r="E4272" i="6"/>
  <c r="F4272" i="6" s="1"/>
  <c r="D4272" i="6"/>
  <c r="C4272" i="6"/>
  <c r="B4272" i="6"/>
  <c r="E4271" i="6"/>
  <c r="F4271" i="6" s="1"/>
  <c r="D4271" i="6"/>
  <c r="C4271" i="6"/>
  <c r="B4271" i="6"/>
  <c r="E4270" i="6"/>
  <c r="F4270" i="6" s="1"/>
  <c r="D4270" i="6"/>
  <c r="C4270" i="6"/>
  <c r="B4270" i="6"/>
  <c r="E4269" i="6"/>
  <c r="F4269" i="6" s="1"/>
  <c r="D4269" i="6"/>
  <c r="C4269" i="6"/>
  <c r="B4269" i="6"/>
  <c r="E4268" i="6"/>
  <c r="F4268" i="6" s="1"/>
  <c r="D4268" i="6"/>
  <c r="C4268" i="6"/>
  <c r="B4268" i="6"/>
  <c r="E4267" i="6"/>
  <c r="F4267" i="6" s="1"/>
  <c r="D4267" i="6"/>
  <c r="C4267" i="6"/>
  <c r="B4267" i="6"/>
  <c r="E4266" i="6"/>
  <c r="F4266" i="6" s="1"/>
  <c r="D4266" i="6"/>
  <c r="C4266" i="6"/>
  <c r="B4266" i="6"/>
  <c r="E4265" i="6"/>
  <c r="F4265" i="6" s="1"/>
  <c r="D4265" i="6"/>
  <c r="C4265" i="6"/>
  <c r="B4265" i="6"/>
  <c r="E4264" i="6"/>
  <c r="F4264" i="6" s="1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E4370" i="6"/>
  <c r="F4370" i="6" s="1"/>
  <c r="D4370" i="6"/>
  <c r="C4370" i="6"/>
  <c r="B4370" i="6"/>
  <c r="E4367" i="6"/>
  <c r="F4367" i="6" s="1"/>
  <c r="D4367" i="6"/>
  <c r="C4367" i="6"/>
  <c r="B4367" i="6"/>
  <c r="E4366" i="6"/>
  <c r="F4366" i="6" s="1"/>
  <c r="D4366" i="6"/>
  <c r="C4366" i="6"/>
  <c r="B4366" i="6"/>
  <c r="E4365" i="6"/>
  <c r="F4365" i="6" s="1"/>
  <c r="D4365" i="6"/>
  <c r="C4365" i="6"/>
  <c r="B4365" i="6"/>
  <c r="V4364" i="6"/>
  <c r="E4364" i="6"/>
  <c r="F4364" i="6" s="1"/>
  <c r="D4364" i="6"/>
  <c r="C4364" i="6"/>
  <c r="B4364" i="6"/>
  <c r="E4363" i="6"/>
  <c r="F4363" i="6" s="1"/>
  <c r="D4363" i="6"/>
  <c r="C4363" i="6"/>
  <c r="B4363" i="6"/>
  <c r="V4362" i="6"/>
  <c r="E4362" i="6"/>
  <c r="F4362" i="6" s="1"/>
  <c r="D4362" i="6"/>
  <c r="C4362" i="6"/>
  <c r="B4362" i="6"/>
  <c r="V4361" i="6"/>
  <c r="E4361" i="6"/>
  <c r="F4361" i="6" s="1"/>
  <c r="D4361" i="6"/>
  <c r="C4361" i="6"/>
  <c r="B4361" i="6"/>
  <c r="E4360" i="6"/>
  <c r="F4360" i="6" s="1"/>
  <c r="D4360" i="6"/>
  <c r="C4360" i="6"/>
  <c r="B4360" i="6"/>
  <c r="E4359" i="6"/>
  <c r="F4359" i="6" s="1"/>
  <c r="D4359" i="6"/>
  <c r="C4359" i="6"/>
  <c r="B4359" i="6"/>
  <c r="E4358" i="6"/>
  <c r="F4358" i="6" s="1"/>
  <c r="D4358" i="6"/>
  <c r="C4358" i="6"/>
  <c r="B4358" i="6"/>
  <c r="E4357" i="6"/>
  <c r="F4357" i="6" s="1"/>
  <c r="D4357" i="6"/>
  <c r="C4357" i="6"/>
  <c r="B4357" i="6"/>
  <c r="E4356" i="6"/>
  <c r="F4356" i="6" s="1"/>
  <c r="D4356" i="6"/>
  <c r="C4356" i="6"/>
  <c r="B4356" i="6"/>
  <c r="E4355" i="6"/>
  <c r="F4355" i="6" s="1"/>
  <c r="D4355" i="6"/>
  <c r="C4355" i="6"/>
  <c r="B4355" i="6"/>
  <c r="E4354" i="6"/>
  <c r="F4354" i="6" s="1"/>
  <c r="D4354" i="6"/>
  <c r="C4354" i="6"/>
  <c r="B4354" i="6"/>
  <c r="E4353" i="6"/>
  <c r="F4353" i="6" s="1"/>
  <c r="D4353" i="6"/>
  <c r="C4353" i="6"/>
  <c r="B4353" i="6"/>
  <c r="E4352" i="6"/>
  <c r="F4352" i="6" s="1"/>
  <c r="D4352" i="6"/>
  <c r="C4352" i="6"/>
  <c r="B4352" i="6"/>
  <c r="E4351" i="6"/>
  <c r="F4351" i="6" s="1"/>
  <c r="D4351" i="6"/>
  <c r="C4351" i="6"/>
  <c r="B4351" i="6"/>
  <c r="E4350" i="6"/>
  <c r="F4350" i="6" s="1"/>
  <c r="D4350" i="6"/>
  <c r="C4350" i="6"/>
  <c r="B4350" i="6"/>
  <c r="E4349" i="6"/>
  <c r="F4349" i="6" s="1"/>
  <c r="D4349" i="6"/>
  <c r="C4349" i="6"/>
  <c r="B4349" i="6"/>
  <c r="E4348" i="6"/>
  <c r="F4348" i="6" s="1"/>
  <c r="D4348" i="6"/>
  <c r="C4348" i="6"/>
  <c r="B4348" i="6"/>
  <c r="E4347" i="6"/>
  <c r="F4347" i="6" s="1"/>
  <c r="D4347" i="6"/>
  <c r="C4347" i="6"/>
  <c r="B4347" i="6"/>
  <c r="E4346" i="6"/>
  <c r="F4346" i="6" s="1"/>
  <c r="D4346" i="6"/>
  <c r="C4346" i="6"/>
  <c r="B4346" i="6"/>
  <c r="E4345" i="6"/>
  <c r="F4345" i="6" s="1"/>
  <c r="D4345" i="6"/>
  <c r="C4345" i="6"/>
  <c r="B4345" i="6"/>
  <c r="E4344" i="6"/>
  <c r="F4344" i="6" s="1"/>
  <c r="D4344" i="6"/>
  <c r="C4344" i="6"/>
  <c r="B4344" i="6"/>
  <c r="E4343" i="6"/>
  <c r="F4343" i="6" s="1"/>
  <c r="D4343" i="6"/>
  <c r="C4343" i="6"/>
  <c r="B4343" i="6"/>
  <c r="E4342" i="6"/>
  <c r="F4342" i="6" s="1"/>
  <c r="D4342" i="6"/>
  <c r="C4342" i="6"/>
  <c r="B4342" i="6"/>
  <c r="E4341" i="6"/>
  <c r="F4341" i="6" s="1"/>
  <c r="D4341" i="6"/>
  <c r="C4341" i="6"/>
  <c r="B4341" i="6"/>
  <c r="E4340" i="6"/>
  <c r="F4340" i="6" s="1"/>
  <c r="D4340" i="6"/>
  <c r="C4340" i="6"/>
  <c r="B4340" i="6"/>
  <c r="E4339" i="6"/>
  <c r="F4339" i="6" s="1"/>
  <c r="D4339" i="6"/>
  <c r="C4339" i="6"/>
  <c r="B4339" i="6"/>
  <c r="E4338" i="6"/>
  <c r="F4338" i="6" s="1"/>
  <c r="D4338" i="6"/>
  <c r="C4338" i="6"/>
  <c r="B4338" i="6"/>
  <c r="E4337" i="6"/>
  <c r="F4337" i="6" s="1"/>
  <c r="D4337" i="6"/>
  <c r="C4337" i="6"/>
  <c r="B4337" i="6"/>
  <c r="V4336" i="6"/>
  <c r="E4336" i="6"/>
  <c r="F4336" i="6" s="1"/>
  <c r="D4336" i="6"/>
  <c r="C4336" i="6"/>
  <c r="B4336" i="6"/>
  <c r="E4335" i="6"/>
  <c r="F4335" i="6" s="1"/>
  <c r="D4335" i="6"/>
  <c r="C4335" i="6"/>
  <c r="B4335" i="6"/>
  <c r="E4334" i="6"/>
  <c r="F4334" i="6" s="1"/>
  <c r="D4334" i="6"/>
  <c r="C4334" i="6"/>
  <c r="B4334" i="6"/>
  <c r="E4333" i="6"/>
  <c r="F4333" i="6" s="1"/>
  <c r="D4333" i="6"/>
  <c r="C4333" i="6"/>
  <c r="B4333" i="6"/>
  <c r="E4332" i="6"/>
  <c r="F4332" i="6" s="1"/>
  <c r="D4332" i="6"/>
  <c r="C4332" i="6"/>
  <c r="B4332" i="6"/>
  <c r="E4331" i="6"/>
  <c r="F4331" i="6" s="1"/>
  <c r="D4331" i="6"/>
  <c r="C4331" i="6"/>
  <c r="B4331" i="6"/>
  <c r="E4330" i="6"/>
  <c r="F4330" i="6" s="1"/>
  <c r="D4330" i="6"/>
  <c r="C4330" i="6"/>
  <c r="B4330" i="6"/>
  <c r="E4329" i="6"/>
  <c r="F4329" i="6" s="1"/>
  <c r="D4329" i="6"/>
  <c r="C4329" i="6"/>
  <c r="B4329" i="6"/>
  <c r="E4328" i="6"/>
  <c r="F4328" i="6" s="1"/>
  <c r="D4328" i="6"/>
  <c r="C4328" i="6"/>
  <c r="B4328" i="6"/>
  <c r="E4327" i="6"/>
  <c r="F4327" i="6" s="1"/>
  <c r="D4327" i="6"/>
  <c r="C4327" i="6"/>
  <c r="B4327" i="6"/>
  <c r="E4326" i="6"/>
  <c r="F4326" i="6" s="1"/>
  <c r="D4326" i="6"/>
  <c r="C4326" i="6"/>
  <c r="B4326" i="6"/>
  <c r="E4325" i="6"/>
  <c r="F4325" i="6" s="1"/>
  <c r="D4325" i="6"/>
  <c r="C4325" i="6"/>
  <c r="B4325" i="6"/>
  <c r="E4324" i="6"/>
  <c r="F4324" i="6" s="1"/>
  <c r="D4324" i="6"/>
  <c r="C4324" i="6"/>
  <c r="B4324" i="6"/>
  <c r="E4323" i="6"/>
  <c r="F4323" i="6" s="1"/>
  <c r="D4323" i="6"/>
  <c r="C4323" i="6"/>
  <c r="B4323" i="6"/>
  <c r="E4322" i="6"/>
  <c r="F4322" i="6" s="1"/>
  <c r="D4322" i="6"/>
  <c r="C4322" i="6"/>
  <c r="B4322" i="6"/>
  <c r="E4321" i="6"/>
  <c r="F4321" i="6" s="1"/>
  <c r="D4321" i="6"/>
  <c r="C4321" i="6"/>
  <c r="B4321" i="6"/>
  <c r="E4320" i="6"/>
  <c r="F4320" i="6" s="1"/>
  <c r="D4320" i="6"/>
  <c r="C4320" i="6"/>
  <c r="B4320" i="6"/>
  <c r="V4319" i="6"/>
  <c r="E4319" i="6"/>
  <c r="F4319" i="6" s="1"/>
  <c r="D4319" i="6"/>
  <c r="C4319" i="6"/>
  <c r="B4319" i="6"/>
  <c r="E4318" i="6"/>
  <c r="F4318" i="6" s="1"/>
  <c r="D4318" i="6"/>
  <c r="C4318" i="6"/>
  <c r="B4318" i="6"/>
  <c r="E4317" i="6"/>
  <c r="F4317" i="6" s="1"/>
  <c r="D4317" i="6"/>
  <c r="C4317" i="6"/>
  <c r="B4317" i="6"/>
  <c r="E4316" i="6"/>
  <c r="F4316" i="6" s="1"/>
  <c r="D4316" i="6"/>
  <c r="C4316" i="6"/>
  <c r="B4316" i="6"/>
  <c r="E4315" i="6"/>
  <c r="F4315" i="6" s="1"/>
  <c r="D4315" i="6"/>
  <c r="C4315" i="6"/>
  <c r="B4315" i="6"/>
  <c r="E4314" i="6"/>
  <c r="F4314" i="6" s="1"/>
  <c r="D4314" i="6"/>
  <c r="C4314" i="6"/>
  <c r="B4314" i="6"/>
  <c r="E4313" i="6"/>
  <c r="F4313" i="6" s="1"/>
  <c r="D4313" i="6"/>
  <c r="C4313" i="6"/>
  <c r="B4313" i="6"/>
  <c r="E4312" i="6"/>
  <c r="F4312" i="6" s="1"/>
  <c r="D4312" i="6"/>
  <c r="C4312" i="6"/>
  <c r="B4312" i="6"/>
  <c r="E4311" i="6"/>
  <c r="F4311" i="6" s="1"/>
  <c r="D4311" i="6"/>
  <c r="C4311" i="6"/>
  <c r="B4311" i="6"/>
  <c r="E4310" i="6"/>
  <c r="F4310" i="6" s="1"/>
  <c r="D4310" i="6"/>
  <c r="C4310" i="6"/>
  <c r="B4310" i="6"/>
  <c r="E4309" i="6"/>
  <c r="F4309" i="6" s="1"/>
  <c r="D4309" i="6"/>
  <c r="C4309" i="6"/>
  <c r="B4309" i="6"/>
  <c r="E4308" i="6"/>
  <c r="F4308" i="6" s="1"/>
  <c r="D4308" i="6"/>
  <c r="C4308" i="6"/>
  <c r="B4308" i="6"/>
  <c r="V4307" i="6"/>
  <c r="E4307" i="6"/>
  <c r="F4307" i="6" s="1"/>
  <c r="D4307" i="6"/>
  <c r="C4307" i="6"/>
  <c r="B4307" i="6"/>
  <c r="V4306" i="6"/>
  <c r="E4306" i="6"/>
  <c r="F4306" i="6" s="1"/>
  <c r="D4306" i="6"/>
  <c r="C4306" i="6"/>
  <c r="B4306" i="6"/>
  <c r="E4305" i="6"/>
  <c r="F4305" i="6" s="1"/>
  <c r="D4305" i="6"/>
  <c r="C4305" i="6"/>
  <c r="B4305" i="6"/>
  <c r="E4304" i="6"/>
  <c r="F4304" i="6" s="1"/>
  <c r="D4304" i="6"/>
  <c r="C4304" i="6"/>
  <c r="B4304" i="6"/>
  <c r="E4303" i="6"/>
  <c r="F4303" i="6" s="1"/>
  <c r="D4303" i="6"/>
  <c r="C4303" i="6"/>
  <c r="B4303" i="6"/>
  <c r="E4302" i="6"/>
  <c r="F4302" i="6" s="1"/>
  <c r="D4302" i="6"/>
  <c r="C4302" i="6"/>
  <c r="B4302" i="6"/>
  <c r="E4301" i="6"/>
  <c r="F4301" i="6" s="1"/>
  <c r="D4301" i="6"/>
  <c r="C4301" i="6"/>
  <c r="B4301" i="6"/>
  <c r="E4300" i="6"/>
  <c r="F4300" i="6" s="1"/>
  <c r="D4300" i="6"/>
  <c r="C4300" i="6"/>
  <c r="B4300" i="6"/>
  <c r="E4299" i="6"/>
  <c r="F4299" i="6" s="1"/>
  <c r="D4299" i="6"/>
  <c r="C4299" i="6"/>
  <c r="B4299" i="6"/>
  <c r="E4298" i="6"/>
  <c r="F4298" i="6" s="1"/>
  <c r="D4298" i="6"/>
  <c r="C4298" i="6"/>
  <c r="B4298" i="6"/>
  <c r="E4297" i="6"/>
  <c r="F4297" i="6" s="1"/>
  <c r="D4297" i="6"/>
  <c r="C4297" i="6"/>
  <c r="B4297" i="6"/>
  <c r="V4296" i="6"/>
  <c r="E4296" i="6"/>
  <c r="F4296" i="6" s="1"/>
  <c r="D4296" i="6"/>
  <c r="C4296" i="6"/>
  <c r="B4296" i="6"/>
  <c r="E4295" i="6"/>
  <c r="F4295" i="6" s="1"/>
  <c r="D4295" i="6"/>
  <c r="C4295" i="6"/>
  <c r="B4295" i="6"/>
  <c r="E4294" i="6"/>
  <c r="F4294" i="6" s="1"/>
  <c r="D4294" i="6"/>
  <c r="C4294" i="6"/>
  <c r="B4294" i="6"/>
  <c r="V4293" i="6"/>
  <c r="E4293" i="6"/>
  <c r="F4293" i="6" s="1"/>
  <c r="D4293" i="6"/>
  <c r="C4293" i="6"/>
  <c r="B4293" i="6"/>
  <c r="E4292" i="6"/>
  <c r="F4292" i="6" s="1"/>
  <c r="D4292" i="6"/>
  <c r="C4292" i="6"/>
  <c r="B4292" i="6"/>
  <c r="E4291" i="6"/>
  <c r="F4291" i="6" s="1"/>
  <c r="D4291" i="6"/>
  <c r="C4291" i="6"/>
  <c r="B4291" i="6"/>
  <c r="E4290" i="6"/>
  <c r="F4290" i="6" s="1"/>
  <c r="D4290" i="6"/>
  <c r="C4290" i="6"/>
  <c r="B4290" i="6"/>
  <c r="E4289" i="6"/>
  <c r="F4289" i="6" s="1"/>
  <c r="D4289" i="6"/>
  <c r="C4289" i="6"/>
  <c r="B4289" i="6"/>
  <c r="E4288" i="6"/>
  <c r="F4288" i="6" s="1"/>
  <c r="D4288" i="6"/>
  <c r="C4288" i="6"/>
  <c r="B4288" i="6"/>
  <c r="V4287" i="6"/>
  <c r="E4287" i="6"/>
  <c r="F4287" i="6" s="1"/>
  <c r="D4287" i="6"/>
  <c r="C4287" i="6"/>
  <c r="B4287" i="6"/>
  <c r="E4286" i="6"/>
  <c r="F4286" i="6" s="1"/>
  <c r="D4286" i="6"/>
  <c r="C4286" i="6"/>
  <c r="B4286" i="6"/>
  <c r="E4285" i="6"/>
  <c r="F4285" i="6" s="1"/>
  <c r="D4285" i="6"/>
  <c r="C4285" i="6"/>
  <c r="B4285" i="6"/>
  <c r="E4284" i="6"/>
  <c r="F4284" i="6" s="1"/>
  <c r="D4284" i="6"/>
  <c r="C4284" i="6"/>
  <c r="B4284" i="6"/>
  <c r="E4283" i="6"/>
  <c r="F4283" i="6" s="1"/>
  <c r="D4283" i="6"/>
  <c r="C4283" i="6"/>
  <c r="B4283" i="6"/>
  <c r="E4282" i="6"/>
  <c r="F4282" i="6" s="1"/>
  <c r="D4282" i="6"/>
  <c r="C4282" i="6"/>
  <c r="B4282" i="6"/>
  <c r="E4281" i="6"/>
  <c r="F4281" i="6" s="1"/>
  <c r="D4281" i="6"/>
  <c r="C4281" i="6"/>
  <c r="B4281" i="6"/>
  <c r="E4280" i="6"/>
  <c r="F4280" i="6" s="1"/>
  <c r="D4280" i="6"/>
  <c r="C4280" i="6"/>
  <c r="B4280" i="6"/>
  <c r="E4279" i="6"/>
  <c r="F4279" i="6" s="1"/>
  <c r="D4279" i="6"/>
  <c r="C4279" i="6"/>
  <c r="B4279" i="6"/>
  <c r="E4278" i="6"/>
  <c r="F4278" i="6" s="1"/>
  <c r="D4278" i="6"/>
  <c r="C4278" i="6"/>
  <c r="B4278" i="6"/>
  <c r="E4277" i="6"/>
  <c r="F4277" i="6" s="1"/>
  <c r="D4277" i="6"/>
  <c r="C4277" i="6"/>
  <c r="B4277" i="6"/>
  <c r="E4276" i="6"/>
  <c r="F4276" i="6" s="1"/>
  <c r="D4276" i="6"/>
  <c r="C4276" i="6"/>
  <c r="B4276" i="6"/>
  <c r="V4266" i="6"/>
  <c r="E4263" i="6"/>
  <c r="F4263" i="6" s="1"/>
  <c r="D4263" i="6"/>
  <c r="C4263" i="6"/>
  <c r="B4263" i="6"/>
  <c r="E4262" i="6"/>
  <c r="F4262" i="6" s="1"/>
  <c r="D4262" i="6"/>
  <c r="C4262" i="6"/>
  <c r="B4262" i="6"/>
  <c r="E4261" i="6"/>
  <c r="F4261" i="6" s="1"/>
  <c r="D4261" i="6"/>
  <c r="C4261" i="6"/>
  <c r="B4261" i="6"/>
  <c r="V4260" i="6"/>
  <c r="E4260" i="6"/>
  <c r="F4260" i="6" s="1"/>
  <c r="D4260" i="6"/>
  <c r="C4260" i="6"/>
  <c r="B4260" i="6"/>
  <c r="E4259" i="6"/>
  <c r="F4259" i="6" s="1"/>
  <c r="D4259" i="6"/>
  <c r="C4259" i="6"/>
  <c r="B4259" i="6"/>
  <c r="E4258" i="6"/>
  <c r="F4258" i="6" s="1"/>
  <c r="D4258" i="6"/>
  <c r="C4258" i="6"/>
  <c r="B4258" i="6"/>
  <c r="E4257" i="6"/>
  <c r="F4257" i="6" s="1"/>
  <c r="D4257" i="6"/>
  <c r="C4257" i="6"/>
  <c r="B4257" i="6"/>
  <c r="E4256" i="6"/>
  <c r="F4256" i="6" s="1"/>
  <c r="D4256" i="6"/>
  <c r="C4256" i="6"/>
  <c r="B4256" i="6"/>
  <c r="E4255" i="6"/>
  <c r="F4255" i="6" s="1"/>
  <c r="D4255" i="6"/>
  <c r="C4255" i="6"/>
  <c r="B4255" i="6"/>
  <c r="E4254" i="6"/>
  <c r="F4254" i="6" s="1"/>
  <c r="D4254" i="6"/>
  <c r="C4254" i="6"/>
  <c r="B4254" i="6"/>
  <c r="E4253" i="6"/>
  <c r="F4253" i="6" s="1"/>
  <c r="D4253" i="6"/>
  <c r="C4253" i="6"/>
  <c r="B4253" i="6"/>
  <c r="E4252" i="6"/>
  <c r="F4252" i="6" s="1"/>
  <c r="D4252" i="6"/>
  <c r="C4252" i="6"/>
  <c r="B4252" i="6"/>
  <c r="E4251" i="6"/>
  <c r="F4251" i="6" s="1"/>
  <c r="D4251" i="6"/>
  <c r="C4251" i="6"/>
  <c r="B4251" i="6"/>
  <c r="E4250" i="6"/>
  <c r="F4250" i="6" s="1"/>
  <c r="D4250" i="6"/>
  <c r="C4250" i="6"/>
  <c r="B4250" i="6"/>
  <c r="E4249" i="6"/>
  <c r="F4249" i="6" s="1"/>
  <c r="D4249" i="6"/>
  <c r="C4249" i="6"/>
  <c r="B4249" i="6"/>
  <c r="E4248" i="6"/>
  <c r="F4248" i="6" s="1"/>
  <c r="D4248" i="6"/>
  <c r="C4248" i="6"/>
  <c r="B4248" i="6"/>
  <c r="E4247" i="6"/>
  <c r="F4247" i="6" s="1"/>
  <c r="D4247" i="6"/>
  <c r="C4247" i="6"/>
  <c r="B4247" i="6"/>
  <c r="E4246" i="6"/>
  <c r="F4246" i="6" s="1"/>
  <c r="D4246" i="6"/>
  <c r="C4246" i="6"/>
  <c r="B4246" i="6"/>
  <c r="V4245" i="6"/>
  <c r="E4245" i="6"/>
  <c r="F4245" i="6" s="1"/>
  <c r="D4245" i="6"/>
  <c r="C4245" i="6"/>
  <c r="B4245" i="6"/>
  <c r="E4244" i="6"/>
  <c r="F4244" i="6" s="1"/>
  <c r="D4244" i="6"/>
  <c r="C4244" i="6"/>
  <c r="B4244" i="6"/>
  <c r="E4243" i="6"/>
  <c r="F4243" i="6" s="1"/>
  <c r="D4243" i="6"/>
  <c r="C4243" i="6"/>
  <c r="B4243" i="6"/>
  <c r="E4242" i="6"/>
  <c r="F4242" i="6" s="1"/>
  <c r="D4242" i="6"/>
  <c r="C4242" i="6"/>
  <c r="B4242" i="6"/>
  <c r="E4241" i="6"/>
  <c r="F4241" i="6" s="1"/>
  <c r="D4241" i="6"/>
  <c r="C4241" i="6"/>
  <c r="B4241" i="6"/>
  <c r="E4240" i="6"/>
  <c r="F4240" i="6" s="1"/>
  <c r="D4240" i="6"/>
  <c r="C4240" i="6"/>
  <c r="B4240" i="6"/>
  <c r="E4239" i="6"/>
  <c r="F4239" i="6" s="1"/>
  <c r="D4239" i="6"/>
  <c r="C4239" i="6"/>
  <c r="B4239" i="6"/>
  <c r="E4238" i="6"/>
  <c r="F4238" i="6" s="1"/>
  <c r="D4238" i="6"/>
  <c r="C4238" i="6"/>
  <c r="B4238" i="6"/>
  <c r="E4237" i="6"/>
  <c r="F4237" i="6" s="1"/>
  <c r="D4237" i="6"/>
  <c r="C4237" i="6"/>
  <c r="B4237" i="6"/>
  <c r="E4236" i="6"/>
  <c r="F4236" i="6" s="1"/>
  <c r="D4236" i="6"/>
  <c r="C4236" i="6"/>
  <c r="B4236" i="6"/>
  <c r="E4235" i="6"/>
  <c r="F4235" i="6" s="1"/>
  <c r="D4235" i="6"/>
  <c r="C4235" i="6"/>
  <c r="B4235" i="6"/>
  <c r="E4234" i="6"/>
  <c r="F4234" i="6" s="1"/>
  <c r="D4234" i="6"/>
  <c r="C4234" i="6"/>
  <c r="B4234" i="6"/>
  <c r="V4233" i="6"/>
  <c r="E4233" i="6"/>
  <c r="F4233" i="6" s="1"/>
  <c r="D4233" i="6"/>
  <c r="C4233" i="6"/>
  <c r="B4233" i="6"/>
  <c r="V4232" i="6"/>
  <c r="E4232" i="6"/>
  <c r="F4232" i="6" s="1"/>
  <c r="D4232" i="6"/>
  <c r="C4232" i="6"/>
  <c r="B4232" i="6"/>
  <c r="V4231" i="6"/>
  <c r="E4231" i="6"/>
  <c r="F4231" i="6" s="1"/>
  <c r="D4231" i="6"/>
  <c r="C4231" i="6"/>
  <c r="B4231" i="6"/>
  <c r="V4230" i="6"/>
  <c r="E4230" i="6"/>
  <c r="F4230" i="6" s="1"/>
  <c r="D4230" i="6"/>
  <c r="C4230" i="6"/>
  <c r="B4230" i="6"/>
  <c r="E4229" i="6"/>
  <c r="F4229" i="6" s="1"/>
  <c r="D4229" i="6"/>
  <c r="C4229" i="6"/>
  <c r="B4229" i="6"/>
  <c r="E4228" i="6"/>
  <c r="F4228" i="6" s="1"/>
  <c r="D4228" i="6"/>
  <c r="C4228" i="6"/>
  <c r="B4228" i="6"/>
  <c r="E4227" i="6"/>
  <c r="F4227" i="6" s="1"/>
  <c r="D4227" i="6"/>
  <c r="C4227" i="6"/>
  <c r="B4227" i="6"/>
  <c r="E4226" i="6"/>
  <c r="F4226" i="6" s="1"/>
  <c r="D4226" i="6"/>
  <c r="C4226" i="6"/>
  <c r="B4226" i="6"/>
  <c r="E4225" i="6"/>
  <c r="F4225" i="6" s="1"/>
  <c r="D4225" i="6"/>
  <c r="C4225" i="6"/>
  <c r="B4225" i="6"/>
  <c r="E4224" i="6"/>
  <c r="F4224" i="6" s="1"/>
  <c r="D4224" i="6"/>
  <c r="C4224" i="6"/>
  <c r="B4224" i="6"/>
  <c r="V4223" i="6"/>
  <c r="E4223" i="6"/>
  <c r="F4223" i="6" s="1"/>
  <c r="D4223" i="6"/>
  <c r="C4223" i="6"/>
  <c r="B4223" i="6"/>
  <c r="V4222" i="6"/>
  <c r="E4222" i="6"/>
  <c r="F4222" i="6" s="1"/>
  <c r="D4222" i="6"/>
  <c r="C4222" i="6"/>
  <c r="B4222" i="6"/>
  <c r="E4221" i="6"/>
  <c r="F4221" i="6" s="1"/>
  <c r="D4221" i="6"/>
  <c r="C4221" i="6"/>
  <c r="B4221" i="6"/>
  <c r="E4220" i="6"/>
  <c r="F4220" i="6" s="1"/>
  <c r="D4220" i="6"/>
  <c r="C4220" i="6"/>
  <c r="B4220" i="6"/>
  <c r="E4219" i="6"/>
  <c r="F4219" i="6" s="1"/>
  <c r="D4219" i="6"/>
  <c r="C4219" i="6"/>
  <c r="B4219" i="6"/>
  <c r="V4218" i="6"/>
  <c r="E4218" i="6"/>
  <c r="F4218" i="6" s="1"/>
  <c r="D4218" i="6"/>
  <c r="C4218" i="6"/>
  <c r="B4218" i="6"/>
  <c r="V4217" i="6"/>
  <c r="E4217" i="6"/>
  <c r="F4217" i="6" s="1"/>
  <c r="D4217" i="6"/>
  <c r="C4217" i="6"/>
  <c r="B4217" i="6"/>
  <c r="V4216" i="6"/>
  <c r="E4216" i="6"/>
  <c r="F4216" i="6" s="1"/>
  <c r="D4216" i="6"/>
  <c r="C4216" i="6"/>
  <c r="B4216" i="6"/>
  <c r="E4215" i="6"/>
  <c r="F4215" i="6" s="1"/>
  <c r="D4215" i="6"/>
  <c r="C4215" i="6"/>
  <c r="B4215" i="6"/>
  <c r="E4214" i="6"/>
  <c r="F4214" i="6" s="1"/>
  <c r="D4214" i="6"/>
  <c r="C4214" i="6"/>
  <c r="B4214" i="6"/>
  <c r="V4213" i="6"/>
  <c r="E4213" i="6"/>
  <c r="F4213" i="6" s="1"/>
  <c r="D4213" i="6"/>
  <c r="C4213" i="6"/>
  <c r="B4213" i="6"/>
  <c r="E4212" i="6"/>
  <c r="F4212" i="6" s="1"/>
  <c r="D4212" i="6"/>
  <c r="C4212" i="6"/>
  <c r="B4212" i="6"/>
  <c r="E4211" i="6"/>
  <c r="F4211" i="6" s="1"/>
  <c r="D4211" i="6"/>
  <c r="C4211" i="6"/>
  <c r="B4211" i="6"/>
  <c r="E4210" i="6"/>
  <c r="F4210" i="6" s="1"/>
  <c r="D4210" i="6"/>
  <c r="C4210" i="6"/>
  <c r="B4210" i="6"/>
  <c r="E4209" i="6"/>
  <c r="F4209" i="6" s="1"/>
  <c r="D4209" i="6"/>
  <c r="C4209" i="6"/>
  <c r="B4209" i="6"/>
  <c r="E4208" i="6"/>
  <c r="F4208" i="6" s="1"/>
  <c r="D4208" i="6"/>
  <c r="C4208" i="6"/>
  <c r="B4208" i="6"/>
  <c r="E4207" i="6"/>
  <c r="F4207" i="6" s="1"/>
  <c r="D4207" i="6"/>
  <c r="C4207" i="6"/>
  <c r="B4207" i="6"/>
  <c r="V4206" i="6"/>
  <c r="E4206" i="6"/>
  <c r="F4206" i="6" s="1"/>
  <c r="D4206" i="6"/>
  <c r="C4206" i="6"/>
  <c r="B4206" i="6"/>
  <c r="E4205" i="6"/>
  <c r="F4205" i="6" s="1"/>
  <c r="D4205" i="6"/>
  <c r="C4205" i="6"/>
  <c r="B4205" i="6"/>
  <c r="E4204" i="6"/>
  <c r="F4204" i="6" s="1"/>
  <c r="D4204" i="6"/>
  <c r="C4204" i="6"/>
  <c r="B4204" i="6"/>
  <c r="E4203" i="6"/>
  <c r="F4203" i="6" s="1"/>
  <c r="D4203" i="6"/>
  <c r="C4203" i="6"/>
  <c r="B4203" i="6"/>
  <c r="E4202" i="6"/>
  <c r="F4202" i="6" s="1"/>
  <c r="D4202" i="6"/>
  <c r="C4202" i="6"/>
  <c r="B4202" i="6"/>
  <c r="E4201" i="6"/>
  <c r="F4201" i="6" s="1"/>
  <c r="D4201" i="6"/>
  <c r="C4201" i="6"/>
  <c r="B4201" i="6"/>
  <c r="E4200" i="6"/>
  <c r="F4200" i="6" s="1"/>
  <c r="D4200" i="6"/>
  <c r="C4200" i="6"/>
  <c r="B4200" i="6"/>
  <c r="E4199" i="6"/>
  <c r="F4199" i="6" s="1"/>
  <c r="D4199" i="6"/>
  <c r="C4199" i="6"/>
  <c r="B4199" i="6"/>
  <c r="E4198" i="6"/>
  <c r="F4198" i="6" s="1"/>
  <c r="D4198" i="6"/>
  <c r="C4198" i="6"/>
  <c r="B4198" i="6"/>
  <c r="E4197" i="6"/>
  <c r="F4197" i="6" s="1"/>
  <c r="D4197" i="6"/>
  <c r="C4197" i="6"/>
  <c r="B4197" i="6"/>
  <c r="E4196" i="6"/>
  <c r="F4196" i="6" s="1"/>
  <c r="D4196" i="6"/>
  <c r="C4196" i="6"/>
  <c r="B4196" i="6"/>
  <c r="E4195" i="6"/>
  <c r="F4195" i="6" s="1"/>
  <c r="D4195" i="6"/>
  <c r="C4195" i="6"/>
  <c r="B4195" i="6"/>
  <c r="E4194" i="6"/>
  <c r="F4194" i="6" s="1"/>
  <c r="D4194" i="6"/>
  <c r="C4194" i="6"/>
  <c r="B4194" i="6"/>
  <c r="E4193" i="6"/>
  <c r="F4193" i="6" s="1"/>
  <c r="D4193" i="6"/>
  <c r="C4193" i="6"/>
  <c r="B4193" i="6"/>
  <c r="E4192" i="6"/>
  <c r="F4192" i="6" s="1"/>
  <c r="D4192" i="6"/>
  <c r="C4192" i="6"/>
  <c r="B4192" i="6"/>
  <c r="E4191" i="6"/>
  <c r="F4191" i="6" s="1"/>
  <c r="D4191" i="6"/>
  <c r="C4191" i="6"/>
  <c r="B4191" i="6"/>
  <c r="E4190" i="6"/>
  <c r="F4190" i="6" s="1"/>
  <c r="D4190" i="6"/>
  <c r="C4190" i="6"/>
  <c r="B4190" i="6"/>
  <c r="V4189" i="6"/>
  <c r="E4189" i="6"/>
  <c r="F4189" i="6" s="1"/>
  <c r="D4189" i="6"/>
  <c r="C4189" i="6"/>
  <c r="B4189" i="6"/>
  <c r="V4188" i="6"/>
  <c r="E4188" i="6"/>
  <c r="F4188" i="6" s="1"/>
  <c r="D4188" i="6"/>
  <c r="C4188" i="6"/>
  <c r="B4188" i="6"/>
  <c r="V4187" i="6"/>
  <c r="E4187" i="6"/>
  <c r="F4187" i="6" s="1"/>
  <c r="D4187" i="6"/>
  <c r="C4187" i="6"/>
  <c r="B4187" i="6"/>
  <c r="V4186" i="6"/>
  <c r="E4186" i="6"/>
  <c r="F4186" i="6" s="1"/>
  <c r="D4186" i="6"/>
  <c r="C4186" i="6"/>
  <c r="B4186" i="6"/>
  <c r="E4185" i="6"/>
  <c r="F4185" i="6" s="1"/>
  <c r="D4185" i="6"/>
  <c r="C4185" i="6"/>
  <c r="B4185" i="6"/>
  <c r="E4184" i="6"/>
  <c r="F4184" i="6" s="1"/>
  <c r="D4184" i="6"/>
  <c r="C4184" i="6"/>
  <c r="B4184" i="6"/>
  <c r="E4183" i="6"/>
  <c r="F4183" i="6" s="1"/>
  <c r="D4183" i="6"/>
  <c r="C4183" i="6"/>
  <c r="B4183" i="6"/>
  <c r="E4182" i="6"/>
  <c r="F4182" i="6" s="1"/>
  <c r="D4182" i="6"/>
  <c r="C4182" i="6"/>
  <c r="B4182" i="6"/>
  <c r="E4181" i="6"/>
  <c r="F4181" i="6" s="1"/>
  <c r="D4181" i="6"/>
  <c r="C4181" i="6"/>
  <c r="B4181" i="6"/>
  <c r="E4180" i="6"/>
  <c r="F4180" i="6" s="1"/>
  <c r="D4180" i="6"/>
  <c r="C4180" i="6"/>
  <c r="B4180" i="6"/>
  <c r="E4179" i="6"/>
  <c r="F4179" i="6" s="1"/>
  <c r="D4179" i="6"/>
  <c r="C4179" i="6"/>
  <c r="B4179" i="6"/>
  <c r="E4178" i="6"/>
  <c r="F4178" i="6" s="1"/>
  <c r="D4178" i="6"/>
  <c r="C4178" i="6"/>
  <c r="B4178" i="6"/>
  <c r="E4177" i="6"/>
  <c r="F4177" i="6" s="1"/>
  <c r="D4177" i="6"/>
  <c r="C4177" i="6"/>
  <c r="B4177" i="6"/>
  <c r="E4176" i="6"/>
  <c r="F4176" i="6" s="1"/>
  <c r="D4176" i="6"/>
  <c r="C4176" i="6"/>
  <c r="B4176" i="6"/>
  <c r="V4175" i="6"/>
  <c r="E4175" i="6"/>
  <c r="F4175" i="6" s="1"/>
  <c r="D4175" i="6"/>
  <c r="C4175" i="6"/>
  <c r="B4175" i="6"/>
  <c r="V4174" i="6"/>
  <c r="E4174" i="6"/>
  <c r="F4174" i="6" s="1"/>
  <c r="D4174" i="6"/>
  <c r="C4174" i="6"/>
  <c r="B4174" i="6"/>
  <c r="E4173" i="6"/>
  <c r="F4173" i="6" s="1"/>
  <c r="D4173" i="6"/>
  <c r="C4173" i="6"/>
  <c r="B4173" i="6"/>
  <c r="E4172" i="6"/>
  <c r="F4172" i="6" s="1"/>
  <c r="D4172" i="6"/>
  <c r="C4172" i="6"/>
  <c r="B4172" i="6"/>
  <c r="E4171" i="6"/>
  <c r="F4171" i="6" s="1"/>
  <c r="D4171" i="6"/>
  <c r="C4171" i="6"/>
  <c r="B4171" i="6"/>
  <c r="V4170" i="6"/>
  <c r="E4170" i="6"/>
  <c r="F4170" i="6" s="1"/>
  <c r="D4170" i="6"/>
  <c r="C4170" i="6"/>
  <c r="B4170" i="6"/>
  <c r="E4169" i="6"/>
  <c r="F4169" i="6" s="1"/>
  <c r="D4169" i="6"/>
  <c r="C4169" i="6"/>
  <c r="B4169" i="6"/>
  <c r="E4168" i="6"/>
  <c r="F4168" i="6" s="1"/>
  <c r="D4168" i="6"/>
  <c r="C4168" i="6"/>
  <c r="B4168" i="6"/>
  <c r="E4167" i="6"/>
  <c r="F4167" i="6" s="1"/>
  <c r="D4167" i="6"/>
  <c r="C4167" i="6"/>
  <c r="B4167" i="6"/>
  <c r="E4166" i="6"/>
  <c r="F4166" i="6" s="1"/>
  <c r="D4166" i="6"/>
  <c r="C4166" i="6"/>
  <c r="B4166" i="6"/>
  <c r="E4165" i="6"/>
  <c r="F4165" i="6" s="1"/>
  <c r="D4165" i="6"/>
  <c r="C4165" i="6"/>
  <c r="B4165" i="6"/>
  <c r="E4164" i="6"/>
  <c r="F4164" i="6" s="1"/>
  <c r="D4164" i="6"/>
  <c r="C4164" i="6"/>
  <c r="B4164" i="6"/>
  <c r="E4163" i="6"/>
  <c r="F4163" i="6" s="1"/>
  <c r="D4163" i="6"/>
  <c r="C4163" i="6"/>
  <c r="B4163" i="6"/>
  <c r="E4162" i="6"/>
  <c r="F4162" i="6" s="1"/>
  <c r="D4162" i="6"/>
  <c r="C4162" i="6"/>
  <c r="B4162" i="6"/>
  <c r="E4161" i="6"/>
  <c r="F4161" i="6" s="1"/>
  <c r="D4161" i="6"/>
  <c r="C4161" i="6"/>
  <c r="B4161" i="6"/>
  <c r="V4160" i="6"/>
  <c r="E4160" i="6"/>
  <c r="F4160" i="6" s="1"/>
  <c r="D4160" i="6"/>
  <c r="C4160" i="6"/>
  <c r="B4160" i="6"/>
  <c r="E4159" i="6"/>
  <c r="F4159" i="6" s="1"/>
  <c r="D4159" i="6"/>
  <c r="C4159" i="6"/>
  <c r="B4159" i="6"/>
  <c r="V4158" i="6"/>
  <c r="E4158" i="6"/>
  <c r="F4158" i="6" s="1"/>
  <c r="D4158" i="6"/>
  <c r="C4158" i="6"/>
  <c r="B4158" i="6"/>
  <c r="E4157" i="6"/>
  <c r="F4157" i="6" s="1"/>
  <c r="D4157" i="6"/>
  <c r="C4157" i="6"/>
  <c r="B4157" i="6"/>
  <c r="E4156" i="6"/>
  <c r="F4156" i="6" s="1"/>
  <c r="D4156" i="6"/>
  <c r="C4156" i="6"/>
  <c r="B4156" i="6"/>
  <c r="V4155" i="6"/>
  <c r="E4155" i="6"/>
  <c r="F4155" i="6" s="1"/>
  <c r="D4155" i="6"/>
  <c r="C4155" i="6"/>
  <c r="B4155" i="6"/>
  <c r="E4154" i="6"/>
  <c r="F4154" i="6" s="1"/>
  <c r="D4154" i="6"/>
  <c r="C4154" i="6"/>
  <c r="B4154" i="6"/>
  <c r="E4153" i="6"/>
  <c r="F4153" i="6" s="1"/>
  <c r="D4153" i="6"/>
  <c r="C4153" i="6"/>
  <c r="B4153" i="6"/>
  <c r="E4152" i="6"/>
  <c r="F4152" i="6" s="1"/>
  <c r="D4152" i="6"/>
  <c r="C4152" i="6"/>
  <c r="B4152" i="6"/>
  <c r="E4151" i="6"/>
  <c r="F4151" i="6" s="1"/>
  <c r="D4151" i="6"/>
  <c r="C4151" i="6"/>
  <c r="B4151" i="6"/>
  <c r="E4150" i="6"/>
  <c r="F4150" i="6" s="1"/>
  <c r="D4150" i="6"/>
  <c r="C4150" i="6"/>
  <c r="B4150" i="6"/>
  <c r="E4149" i="6"/>
  <c r="F4149" i="6" s="1"/>
  <c r="D4149" i="6"/>
  <c r="C4149" i="6"/>
  <c r="B4149" i="6"/>
  <c r="V4148" i="6"/>
  <c r="E4148" i="6"/>
  <c r="F4148" i="6" s="1"/>
  <c r="D4148" i="6"/>
  <c r="C4148" i="6"/>
  <c r="B4148" i="6"/>
  <c r="E4147" i="6"/>
  <c r="F4147" i="6" s="1"/>
  <c r="D4147" i="6"/>
  <c r="C4147" i="6"/>
  <c r="B4147" i="6"/>
  <c r="E4146" i="6"/>
  <c r="F4146" i="6" s="1"/>
  <c r="D4146" i="6"/>
  <c r="C4146" i="6"/>
  <c r="B4146" i="6"/>
  <c r="E4145" i="6"/>
  <c r="F4145" i="6" s="1"/>
  <c r="D4145" i="6"/>
  <c r="C4145" i="6"/>
  <c r="B4145" i="6"/>
  <c r="E4144" i="6"/>
  <c r="F4144" i="6" s="1"/>
  <c r="D4144" i="6"/>
  <c r="C4144" i="6"/>
  <c r="B4144" i="6"/>
  <c r="E4143" i="6"/>
  <c r="F4143" i="6" s="1"/>
  <c r="D4143" i="6"/>
  <c r="C4143" i="6"/>
  <c r="B4143" i="6"/>
  <c r="E4142" i="6"/>
  <c r="F4142" i="6" s="1"/>
  <c r="D4142" i="6"/>
  <c r="C4142" i="6"/>
  <c r="B4142" i="6"/>
  <c r="E4141" i="6"/>
  <c r="F4141" i="6" s="1"/>
  <c r="D4141" i="6"/>
  <c r="C4141" i="6"/>
  <c r="B4141" i="6"/>
  <c r="E4140" i="6"/>
  <c r="F4140" i="6" s="1"/>
  <c r="D4140" i="6"/>
  <c r="C4140" i="6"/>
  <c r="B4140" i="6"/>
  <c r="E4139" i="6"/>
  <c r="F4139" i="6" s="1"/>
  <c r="D4139" i="6"/>
  <c r="C4139" i="6"/>
  <c r="B4139" i="6"/>
  <c r="E4138" i="6"/>
  <c r="F4138" i="6" s="1"/>
  <c r="D4138" i="6"/>
  <c r="C4138" i="6"/>
  <c r="B4138" i="6"/>
  <c r="E4137" i="6"/>
  <c r="F4137" i="6" s="1"/>
  <c r="D4137" i="6"/>
  <c r="C4137" i="6"/>
  <c r="B4137" i="6"/>
  <c r="V4136" i="6"/>
  <c r="E4136" i="6"/>
  <c r="F4136" i="6" s="1"/>
  <c r="D4136" i="6"/>
  <c r="C4136" i="6"/>
  <c r="B4136" i="6"/>
  <c r="E4135" i="6"/>
  <c r="F4135" i="6" s="1"/>
  <c r="D4135" i="6"/>
  <c r="C4135" i="6"/>
  <c r="B4135" i="6"/>
  <c r="E4134" i="6"/>
  <c r="F4134" i="6" s="1"/>
  <c r="D4134" i="6"/>
  <c r="C4134" i="6"/>
  <c r="B4134" i="6"/>
  <c r="E4133" i="6"/>
  <c r="F4133" i="6" s="1"/>
  <c r="D4133" i="6"/>
  <c r="C4133" i="6"/>
  <c r="B4133" i="6"/>
  <c r="E4132" i="6"/>
  <c r="F4132" i="6" s="1"/>
  <c r="D4132" i="6"/>
  <c r="C4132" i="6"/>
  <c r="B4132" i="6"/>
  <c r="E4131" i="6"/>
  <c r="F4131" i="6" s="1"/>
  <c r="D4131" i="6"/>
  <c r="C4131" i="6"/>
  <c r="B4131" i="6"/>
  <c r="E4130" i="6"/>
  <c r="F4130" i="6" s="1"/>
  <c r="D4130" i="6"/>
  <c r="C4130" i="6"/>
  <c r="B4130" i="6"/>
  <c r="E4129" i="6"/>
  <c r="F4129" i="6" s="1"/>
  <c r="D4129" i="6"/>
  <c r="C4129" i="6"/>
  <c r="B4129" i="6"/>
  <c r="E4128" i="6"/>
  <c r="F4128" i="6" s="1"/>
  <c r="D4128" i="6"/>
  <c r="C4128" i="6"/>
  <c r="B4128" i="6"/>
  <c r="E4127" i="6"/>
  <c r="F4127" i="6" s="1"/>
  <c r="D4127" i="6"/>
  <c r="C4127" i="6"/>
  <c r="B4127" i="6"/>
  <c r="E4126" i="6"/>
  <c r="F4126" i="6" s="1"/>
  <c r="D4126" i="6"/>
  <c r="C4126" i="6"/>
  <c r="B4126" i="6"/>
  <c r="E4125" i="6"/>
  <c r="F4125" i="6" s="1"/>
  <c r="D4125" i="6"/>
  <c r="C4125" i="6"/>
  <c r="B4125" i="6"/>
  <c r="E4124" i="6"/>
  <c r="F4124" i="6" s="1"/>
  <c r="D4124" i="6"/>
  <c r="C4124" i="6"/>
  <c r="B4124" i="6"/>
  <c r="V4123" i="6"/>
  <c r="E4123" i="6"/>
  <c r="F4123" i="6" s="1"/>
  <c r="D4123" i="6"/>
  <c r="C4123" i="6"/>
  <c r="B4123" i="6"/>
  <c r="E4122" i="6"/>
  <c r="F4122" i="6" s="1"/>
  <c r="D4122" i="6"/>
  <c r="C4122" i="6"/>
  <c r="B4122" i="6"/>
  <c r="E4121" i="6"/>
  <c r="F4121" i="6" s="1"/>
  <c r="D4121" i="6"/>
  <c r="C4121" i="6"/>
  <c r="B4121" i="6"/>
  <c r="E4120" i="6"/>
  <c r="F4120" i="6" s="1"/>
  <c r="D4120" i="6"/>
  <c r="C4120" i="6"/>
  <c r="B4120" i="6"/>
  <c r="E4119" i="6"/>
  <c r="F4119" i="6" s="1"/>
  <c r="D4119" i="6"/>
  <c r="C4119" i="6"/>
  <c r="B4119" i="6"/>
  <c r="E4118" i="6"/>
  <c r="F4118" i="6" s="1"/>
  <c r="D4118" i="6"/>
  <c r="C4118" i="6"/>
  <c r="B4118" i="6"/>
  <c r="E4117" i="6"/>
  <c r="F4117" i="6" s="1"/>
  <c r="D4117" i="6"/>
  <c r="C4117" i="6"/>
  <c r="B4117" i="6"/>
  <c r="E4116" i="6"/>
  <c r="F4116" i="6" s="1"/>
  <c r="D4116" i="6"/>
  <c r="C4116" i="6"/>
  <c r="B4116" i="6"/>
  <c r="E4115" i="6"/>
  <c r="F4115" i="6" s="1"/>
  <c r="D4115" i="6"/>
  <c r="C4115" i="6"/>
  <c r="B4115" i="6"/>
  <c r="E4114" i="6"/>
  <c r="F4114" i="6" s="1"/>
  <c r="D4114" i="6"/>
  <c r="C4114" i="6"/>
  <c r="B4114" i="6"/>
  <c r="E4113" i="6"/>
  <c r="F4113" i="6" s="1"/>
  <c r="D4113" i="6"/>
  <c r="C4113" i="6"/>
  <c r="B4113" i="6"/>
  <c r="E4112" i="6"/>
  <c r="F4112" i="6" s="1"/>
  <c r="D4112" i="6"/>
  <c r="C4112" i="6"/>
  <c r="B4112" i="6"/>
  <c r="E4111" i="6"/>
  <c r="F4111" i="6" s="1"/>
  <c r="D4111" i="6"/>
  <c r="C4111" i="6"/>
  <c r="B4111" i="6"/>
  <c r="E4110" i="6"/>
  <c r="F4110" i="6" s="1"/>
  <c r="D4110" i="6"/>
  <c r="C4110" i="6"/>
  <c r="B4110" i="6"/>
  <c r="V4109" i="6"/>
  <c r="E4109" i="6"/>
  <c r="F4109" i="6" s="1"/>
  <c r="D4109" i="6"/>
  <c r="C4109" i="6"/>
  <c r="B4109" i="6"/>
  <c r="E4108" i="6"/>
  <c r="F4108" i="6" s="1"/>
  <c r="D4108" i="6"/>
  <c r="C4108" i="6"/>
  <c r="B4108" i="6"/>
  <c r="E4107" i="6"/>
  <c r="F4107" i="6" s="1"/>
  <c r="D4107" i="6"/>
  <c r="C4107" i="6"/>
  <c r="B4107" i="6"/>
  <c r="E4106" i="6"/>
  <c r="F4106" i="6" s="1"/>
  <c r="D4106" i="6"/>
  <c r="C4106" i="6"/>
  <c r="B4106" i="6"/>
  <c r="E4105" i="6"/>
  <c r="F4105" i="6" s="1"/>
  <c r="D4105" i="6"/>
  <c r="C4105" i="6"/>
  <c r="B4105" i="6"/>
  <c r="E4104" i="6"/>
  <c r="F4104" i="6" s="1"/>
  <c r="D4104" i="6"/>
  <c r="C4104" i="6"/>
  <c r="B4104" i="6"/>
  <c r="E4103" i="6"/>
  <c r="F4103" i="6" s="1"/>
  <c r="D4103" i="6"/>
  <c r="C4103" i="6"/>
  <c r="B4103" i="6"/>
  <c r="E4102" i="6"/>
  <c r="F4102" i="6" s="1"/>
  <c r="D4102" i="6"/>
  <c r="C4102" i="6"/>
  <c r="B4102" i="6"/>
  <c r="E4101" i="6"/>
  <c r="F4101" i="6" s="1"/>
  <c r="D4101" i="6"/>
  <c r="C4101" i="6"/>
  <c r="B4101" i="6"/>
  <c r="E4100" i="6"/>
  <c r="F4100" i="6" s="1"/>
  <c r="D4100" i="6"/>
  <c r="C4100" i="6"/>
  <c r="B4100" i="6"/>
  <c r="E4099" i="6"/>
  <c r="F4099" i="6" s="1"/>
  <c r="D4099" i="6"/>
  <c r="C4099" i="6"/>
  <c r="B4099" i="6"/>
  <c r="E4098" i="6"/>
  <c r="F4098" i="6" s="1"/>
  <c r="D4098" i="6"/>
  <c r="C4098" i="6"/>
  <c r="B4098" i="6"/>
  <c r="E4097" i="6"/>
  <c r="F4097" i="6" s="1"/>
  <c r="D4097" i="6"/>
  <c r="C4097" i="6"/>
  <c r="B4097" i="6"/>
  <c r="E4096" i="6"/>
  <c r="F4096" i="6" s="1"/>
  <c r="D4096" i="6"/>
  <c r="C4096" i="6"/>
  <c r="B4096" i="6"/>
  <c r="E4095" i="6"/>
  <c r="F4095" i="6" s="1"/>
  <c r="D4095" i="6"/>
  <c r="C4095" i="6"/>
  <c r="B4095" i="6"/>
  <c r="E4094" i="6"/>
  <c r="F4094" i="6" s="1"/>
  <c r="D4094" i="6"/>
  <c r="C4094" i="6"/>
  <c r="B4094" i="6"/>
  <c r="E4093" i="6"/>
  <c r="F4093" i="6" s="1"/>
  <c r="D4093" i="6"/>
  <c r="C4093" i="6"/>
  <c r="B4093" i="6"/>
  <c r="E4092" i="6"/>
  <c r="F4092" i="6" s="1"/>
  <c r="D4092" i="6"/>
  <c r="C4092" i="6"/>
  <c r="B4092" i="6"/>
  <c r="E4091" i="6"/>
  <c r="F4091" i="6" s="1"/>
  <c r="D4091" i="6"/>
  <c r="C4091" i="6"/>
  <c r="B4091" i="6"/>
  <c r="E4090" i="6"/>
  <c r="F4090" i="6" s="1"/>
  <c r="D4090" i="6"/>
  <c r="C4090" i="6"/>
  <c r="B4090" i="6"/>
  <c r="V4089" i="6"/>
  <c r="E4089" i="6"/>
  <c r="F4089" i="6" s="1"/>
  <c r="D4089" i="6"/>
  <c r="C4089" i="6"/>
  <c r="B4089" i="6"/>
  <c r="E4088" i="6"/>
  <c r="F4088" i="6" s="1"/>
  <c r="D4088" i="6"/>
  <c r="C4088" i="6"/>
  <c r="B4088" i="6"/>
  <c r="E4087" i="6"/>
  <c r="F4087" i="6" s="1"/>
  <c r="D4087" i="6"/>
  <c r="C4087" i="6"/>
  <c r="B4087" i="6"/>
  <c r="E4086" i="6"/>
  <c r="F4086" i="6" s="1"/>
  <c r="D4086" i="6"/>
  <c r="C4086" i="6"/>
  <c r="B4086" i="6"/>
  <c r="E4085" i="6"/>
  <c r="F4085" i="6" s="1"/>
  <c r="D4085" i="6"/>
  <c r="C4085" i="6"/>
  <c r="B4085" i="6"/>
  <c r="E4084" i="6"/>
  <c r="F4084" i="6" s="1"/>
  <c r="D4084" i="6"/>
  <c r="C4084" i="6"/>
  <c r="B4084" i="6"/>
  <c r="E4083" i="6"/>
  <c r="F4083" i="6" s="1"/>
  <c r="D4083" i="6"/>
  <c r="C4083" i="6"/>
  <c r="B4083" i="6"/>
  <c r="E4082" i="6"/>
  <c r="F4082" i="6" s="1"/>
  <c r="D4082" i="6"/>
  <c r="C4082" i="6"/>
  <c r="B4082" i="6"/>
  <c r="E4081" i="6"/>
  <c r="F4081" i="6" s="1"/>
  <c r="D4081" i="6"/>
  <c r="C4081" i="6"/>
  <c r="B4081" i="6"/>
  <c r="E4514" i="6"/>
  <c r="F4514" i="6" s="1"/>
  <c r="D4514" i="6"/>
  <c r="C4514" i="6"/>
  <c r="B4514" i="6"/>
  <c r="E4513" i="6"/>
  <c r="F4513" i="6" s="1"/>
  <c r="D4513" i="6"/>
  <c r="C4513" i="6"/>
  <c r="B4513" i="6"/>
  <c r="E4512" i="6"/>
  <c r="F4512" i="6" s="1"/>
  <c r="D4512" i="6"/>
  <c r="C4512" i="6"/>
  <c r="B4512" i="6"/>
  <c r="E4511" i="6"/>
  <c r="F4511" i="6" s="1"/>
  <c r="D4511" i="6"/>
  <c r="C4511" i="6"/>
  <c r="B4511" i="6"/>
  <c r="E4510" i="6"/>
  <c r="F4510" i="6" s="1"/>
  <c r="D4510" i="6"/>
  <c r="C4510" i="6"/>
  <c r="B4510" i="6"/>
  <c r="E4509" i="6"/>
  <c r="F4509" i="6" s="1"/>
  <c r="D4509" i="6"/>
  <c r="C4509" i="6"/>
  <c r="B4509" i="6"/>
  <c r="V4508" i="6"/>
  <c r="E4508" i="6"/>
  <c r="F4508" i="6" s="1"/>
  <c r="D4508" i="6"/>
  <c r="C4508" i="6"/>
  <c r="B4508" i="6"/>
  <c r="E4507" i="6"/>
  <c r="F4507" i="6" s="1"/>
  <c r="D4507" i="6"/>
  <c r="C4507" i="6"/>
  <c r="B4507" i="6"/>
  <c r="E4506" i="6"/>
  <c r="F4506" i="6" s="1"/>
  <c r="D4506" i="6"/>
  <c r="C4506" i="6"/>
  <c r="B4506" i="6"/>
  <c r="E4505" i="6"/>
  <c r="F4505" i="6" s="1"/>
  <c r="D4505" i="6"/>
  <c r="C4505" i="6"/>
  <c r="B4505" i="6"/>
  <c r="E4504" i="6"/>
  <c r="F4504" i="6" s="1"/>
  <c r="D4504" i="6"/>
  <c r="C4504" i="6"/>
  <c r="B4504" i="6"/>
  <c r="V4503" i="6"/>
  <c r="E4503" i="6"/>
  <c r="F4503" i="6" s="1"/>
  <c r="D4503" i="6"/>
  <c r="C4503" i="6"/>
  <c r="B4503" i="6"/>
  <c r="V4502" i="6"/>
  <c r="E4502" i="6"/>
  <c r="F4502" i="6" s="1"/>
  <c r="D4502" i="6"/>
  <c r="C4502" i="6"/>
  <c r="B4502" i="6"/>
  <c r="E4501" i="6"/>
  <c r="F4501" i="6" s="1"/>
  <c r="D4501" i="6"/>
  <c r="C4501" i="6"/>
  <c r="B4501" i="6"/>
  <c r="E4500" i="6"/>
  <c r="F4500" i="6" s="1"/>
  <c r="D4500" i="6"/>
  <c r="C4500" i="6"/>
  <c r="B4500" i="6"/>
  <c r="E4499" i="6"/>
  <c r="F4499" i="6" s="1"/>
  <c r="D4499" i="6"/>
  <c r="C4499" i="6"/>
  <c r="B4499" i="6"/>
  <c r="E4498" i="6"/>
  <c r="F4498" i="6" s="1"/>
  <c r="D4498" i="6"/>
  <c r="C4498" i="6"/>
  <c r="B4498" i="6"/>
  <c r="E4497" i="6"/>
  <c r="F4497" i="6" s="1"/>
  <c r="D4497" i="6"/>
  <c r="C4497" i="6"/>
  <c r="B4497" i="6"/>
  <c r="E4496" i="6"/>
  <c r="F4496" i="6" s="1"/>
  <c r="D4496" i="6"/>
  <c r="C4496" i="6"/>
  <c r="B4496" i="6"/>
  <c r="E4495" i="6"/>
  <c r="F4495" i="6" s="1"/>
  <c r="D4495" i="6"/>
  <c r="C4495" i="6"/>
  <c r="B4495" i="6"/>
  <c r="E4494" i="6"/>
  <c r="F4494" i="6" s="1"/>
  <c r="D4494" i="6"/>
  <c r="C4494" i="6"/>
  <c r="B4494" i="6"/>
  <c r="E4493" i="6"/>
  <c r="F4493" i="6" s="1"/>
  <c r="D4493" i="6"/>
  <c r="C4493" i="6"/>
  <c r="B4493" i="6"/>
  <c r="E4492" i="6"/>
  <c r="F4492" i="6" s="1"/>
  <c r="D4492" i="6"/>
  <c r="C4492" i="6"/>
  <c r="B4492" i="6"/>
  <c r="E4491" i="6"/>
  <c r="F4491" i="6" s="1"/>
  <c r="D4491" i="6"/>
  <c r="C4491" i="6"/>
  <c r="B4491" i="6"/>
  <c r="E4490" i="6"/>
  <c r="F4490" i="6" s="1"/>
  <c r="D4490" i="6"/>
  <c r="C4490" i="6"/>
  <c r="B4490" i="6"/>
  <c r="E4489" i="6"/>
  <c r="F4489" i="6" s="1"/>
  <c r="D4489" i="6"/>
  <c r="C4489" i="6"/>
  <c r="B4489" i="6"/>
  <c r="E4488" i="6"/>
  <c r="F4488" i="6" s="1"/>
  <c r="D4488" i="6"/>
  <c r="C4488" i="6"/>
  <c r="B4488" i="6"/>
  <c r="E4487" i="6"/>
  <c r="F4487" i="6" s="1"/>
  <c r="D4487" i="6"/>
  <c r="C4487" i="6"/>
  <c r="B4487" i="6"/>
  <c r="E4486" i="6"/>
  <c r="F4486" i="6" s="1"/>
  <c r="D4486" i="6"/>
  <c r="C4486" i="6"/>
  <c r="B4486" i="6"/>
  <c r="E4485" i="6"/>
  <c r="F4485" i="6" s="1"/>
  <c r="D4485" i="6"/>
  <c r="C4485" i="6"/>
  <c r="B4485" i="6"/>
  <c r="E4484" i="6"/>
  <c r="F4484" i="6" s="1"/>
  <c r="D4484" i="6"/>
  <c r="C4484" i="6"/>
  <c r="B4484" i="6"/>
  <c r="E4483" i="6"/>
  <c r="F4483" i="6" s="1"/>
  <c r="D4483" i="6"/>
  <c r="C4483" i="6"/>
  <c r="B4483" i="6"/>
  <c r="E4482" i="6"/>
  <c r="F4482" i="6" s="1"/>
  <c r="D4482" i="6"/>
  <c r="C4482" i="6"/>
  <c r="B4482" i="6"/>
  <c r="E4481" i="6"/>
  <c r="F4481" i="6" s="1"/>
  <c r="D4481" i="6"/>
  <c r="C4481" i="6"/>
  <c r="B4481" i="6"/>
  <c r="E4480" i="6"/>
  <c r="F4480" i="6" s="1"/>
  <c r="D4480" i="6"/>
  <c r="C4480" i="6"/>
  <c r="B4480" i="6"/>
  <c r="E4479" i="6"/>
  <c r="F4479" i="6" s="1"/>
  <c r="D4479" i="6"/>
  <c r="C4479" i="6"/>
  <c r="B4479" i="6"/>
  <c r="E4478" i="6"/>
  <c r="F4478" i="6" s="1"/>
  <c r="D4478" i="6"/>
  <c r="C4478" i="6"/>
  <c r="B4478" i="6"/>
  <c r="E4477" i="6"/>
  <c r="F4477" i="6" s="1"/>
  <c r="D4477" i="6"/>
  <c r="C4477" i="6"/>
  <c r="B4477" i="6"/>
  <c r="V4476" i="6"/>
  <c r="E4476" i="6"/>
  <c r="F4476" i="6" s="1"/>
  <c r="D4476" i="6"/>
  <c r="C4476" i="6"/>
  <c r="B4476" i="6"/>
  <c r="E4475" i="6"/>
  <c r="F4475" i="6" s="1"/>
  <c r="D4475" i="6"/>
  <c r="C4475" i="6"/>
  <c r="B4475" i="6"/>
  <c r="E4474" i="6"/>
  <c r="F4474" i="6" s="1"/>
  <c r="D4474" i="6"/>
  <c r="C4474" i="6"/>
  <c r="B4474" i="6"/>
  <c r="E4473" i="6"/>
  <c r="F4473" i="6" s="1"/>
  <c r="D4473" i="6"/>
  <c r="C4473" i="6"/>
  <c r="B4473" i="6"/>
  <c r="E4472" i="6"/>
  <c r="F4472" i="6" s="1"/>
  <c r="D4472" i="6"/>
  <c r="C4472" i="6"/>
  <c r="B4472" i="6"/>
  <c r="E4471" i="6"/>
  <c r="F4471" i="6" s="1"/>
  <c r="D4471" i="6"/>
  <c r="C4471" i="6"/>
  <c r="B4471" i="6"/>
  <c r="E4470" i="6"/>
  <c r="F4470" i="6" s="1"/>
  <c r="D4470" i="6"/>
  <c r="C4470" i="6"/>
  <c r="B4470" i="6"/>
  <c r="E4469" i="6"/>
  <c r="F4469" i="6" s="1"/>
  <c r="D4469" i="6"/>
  <c r="C4469" i="6"/>
  <c r="B4469" i="6"/>
  <c r="E4468" i="6"/>
  <c r="F4468" i="6" s="1"/>
  <c r="D4468" i="6"/>
  <c r="C4468" i="6"/>
  <c r="B4468" i="6"/>
  <c r="E4467" i="6"/>
  <c r="F4467" i="6" s="1"/>
  <c r="D4467" i="6"/>
  <c r="C4467" i="6"/>
  <c r="B4467" i="6"/>
  <c r="E4466" i="6"/>
  <c r="F4466" i="6" s="1"/>
  <c r="D4466" i="6"/>
  <c r="C4466" i="6"/>
  <c r="B4466" i="6"/>
  <c r="V4465" i="6"/>
  <c r="E4465" i="6"/>
  <c r="F4465" i="6" s="1"/>
  <c r="D4465" i="6"/>
  <c r="C4465" i="6"/>
  <c r="B4465" i="6"/>
  <c r="E4464" i="6"/>
  <c r="F4464" i="6" s="1"/>
  <c r="D4464" i="6"/>
  <c r="C4464" i="6"/>
  <c r="B4464" i="6"/>
  <c r="E4463" i="6"/>
  <c r="F4463" i="6" s="1"/>
  <c r="D4463" i="6"/>
  <c r="C4463" i="6"/>
  <c r="B4463" i="6"/>
  <c r="E4462" i="6"/>
  <c r="F4462" i="6" s="1"/>
  <c r="D4462" i="6"/>
  <c r="C4462" i="6"/>
  <c r="B4462" i="6"/>
  <c r="E4461" i="6"/>
  <c r="F4461" i="6" s="1"/>
  <c r="D4461" i="6"/>
  <c r="C4461" i="6"/>
  <c r="B4461" i="6"/>
  <c r="E4460" i="6"/>
  <c r="F4460" i="6" s="1"/>
  <c r="D4460" i="6"/>
  <c r="C4460" i="6"/>
  <c r="B4460" i="6"/>
  <c r="E4459" i="6"/>
  <c r="F4459" i="6" s="1"/>
  <c r="D4459" i="6"/>
  <c r="C4459" i="6"/>
  <c r="B4459" i="6"/>
  <c r="E4458" i="6"/>
  <c r="F4458" i="6" s="1"/>
  <c r="D4458" i="6"/>
  <c r="C4458" i="6"/>
  <c r="B4458" i="6"/>
  <c r="E4457" i="6"/>
  <c r="F4457" i="6" s="1"/>
  <c r="D4457" i="6"/>
  <c r="C4457" i="6"/>
  <c r="B4457" i="6"/>
  <c r="E4456" i="6"/>
  <c r="F4456" i="6" s="1"/>
  <c r="D4456" i="6"/>
  <c r="C4456" i="6"/>
  <c r="B4456" i="6"/>
  <c r="E4455" i="6"/>
  <c r="F4455" i="6" s="1"/>
  <c r="D4455" i="6"/>
  <c r="C4455" i="6"/>
  <c r="B4455" i="6"/>
  <c r="E4454" i="6"/>
  <c r="F4454" i="6" s="1"/>
  <c r="D4454" i="6"/>
  <c r="C4454" i="6"/>
  <c r="B4454" i="6"/>
  <c r="E4453" i="6"/>
  <c r="F4453" i="6" s="1"/>
  <c r="D4453" i="6"/>
  <c r="C4453" i="6"/>
  <c r="B4453" i="6"/>
  <c r="V4452" i="6"/>
  <c r="E4452" i="6"/>
  <c r="F4452" i="6" s="1"/>
  <c r="D4452" i="6"/>
  <c r="C4452" i="6"/>
  <c r="B4452" i="6"/>
  <c r="E4451" i="6"/>
  <c r="F4451" i="6" s="1"/>
  <c r="D4451" i="6"/>
  <c r="C4451" i="6"/>
  <c r="B4451" i="6"/>
  <c r="E4450" i="6"/>
  <c r="F4450" i="6" s="1"/>
  <c r="D4450" i="6"/>
  <c r="C4450" i="6"/>
  <c r="B4450" i="6"/>
  <c r="E4449" i="6"/>
  <c r="F4449" i="6" s="1"/>
  <c r="D4449" i="6"/>
  <c r="C4449" i="6"/>
  <c r="B4449" i="6"/>
  <c r="E4448" i="6"/>
  <c r="F4448" i="6" s="1"/>
  <c r="D4448" i="6"/>
  <c r="C4448" i="6"/>
  <c r="B4448" i="6"/>
  <c r="E4447" i="6"/>
  <c r="F4447" i="6" s="1"/>
  <c r="D4447" i="6"/>
  <c r="C4447" i="6"/>
  <c r="B4447" i="6"/>
  <c r="E4446" i="6"/>
  <c r="F4446" i="6" s="1"/>
  <c r="D4446" i="6"/>
  <c r="C4446" i="6"/>
  <c r="B4446" i="6"/>
  <c r="E4445" i="6"/>
  <c r="F4445" i="6" s="1"/>
  <c r="D4445" i="6"/>
  <c r="C4445" i="6"/>
  <c r="B4445" i="6"/>
  <c r="V4444" i="6"/>
  <c r="E4444" i="6"/>
  <c r="F4444" i="6" s="1"/>
  <c r="D4444" i="6"/>
  <c r="C4444" i="6"/>
  <c r="B4444" i="6"/>
  <c r="V4443" i="6"/>
  <c r="E4443" i="6"/>
  <c r="F4443" i="6" s="1"/>
  <c r="D4443" i="6"/>
  <c r="C4443" i="6"/>
  <c r="B4443" i="6"/>
  <c r="E4442" i="6"/>
  <c r="F4442" i="6" s="1"/>
  <c r="D4442" i="6"/>
  <c r="C4442" i="6"/>
  <c r="B4442" i="6"/>
  <c r="E4441" i="6"/>
  <c r="F4441" i="6" s="1"/>
  <c r="D4441" i="6"/>
  <c r="C4441" i="6"/>
  <c r="B4441" i="6"/>
  <c r="V4440" i="6"/>
  <c r="E4440" i="6"/>
  <c r="F4440" i="6" s="1"/>
  <c r="D4440" i="6"/>
  <c r="C4440" i="6"/>
  <c r="B4440" i="6"/>
  <c r="E4439" i="6"/>
  <c r="F4439" i="6" s="1"/>
  <c r="D4439" i="6"/>
  <c r="C4439" i="6"/>
  <c r="B4439" i="6"/>
  <c r="E4438" i="6"/>
  <c r="F4438" i="6" s="1"/>
  <c r="D4438" i="6"/>
  <c r="C4438" i="6"/>
  <c r="B4438" i="6"/>
  <c r="E4437" i="6"/>
  <c r="F4437" i="6" s="1"/>
  <c r="D4437" i="6"/>
  <c r="C4437" i="6"/>
  <c r="B4437" i="6"/>
  <c r="E4436" i="6"/>
  <c r="F4436" i="6" s="1"/>
  <c r="D4436" i="6"/>
  <c r="C4436" i="6"/>
  <c r="B4436" i="6"/>
  <c r="V4435" i="6"/>
  <c r="E4435" i="6"/>
  <c r="F4435" i="6" s="1"/>
  <c r="D4435" i="6"/>
  <c r="C4435" i="6"/>
  <c r="B4435" i="6"/>
  <c r="V4434" i="6"/>
  <c r="E4434" i="6"/>
  <c r="F4434" i="6" s="1"/>
  <c r="D4434" i="6"/>
  <c r="C4434" i="6"/>
  <c r="B4434" i="6"/>
  <c r="E4433" i="6"/>
  <c r="F4433" i="6" s="1"/>
  <c r="D4433" i="6"/>
  <c r="C4433" i="6"/>
  <c r="B4433" i="6"/>
  <c r="E4432" i="6"/>
  <c r="F4432" i="6" s="1"/>
  <c r="D4432" i="6"/>
  <c r="C4432" i="6"/>
  <c r="B4432" i="6"/>
  <c r="E4431" i="6"/>
  <c r="F4431" i="6" s="1"/>
  <c r="D4431" i="6"/>
  <c r="C4431" i="6"/>
  <c r="B4431" i="6"/>
  <c r="E4430" i="6"/>
  <c r="F4430" i="6" s="1"/>
  <c r="D4430" i="6"/>
  <c r="C4430" i="6"/>
  <c r="B4430" i="6"/>
  <c r="E4429" i="6"/>
  <c r="F4429" i="6" s="1"/>
  <c r="D4429" i="6"/>
  <c r="C4429" i="6"/>
  <c r="B4429" i="6"/>
  <c r="E4428" i="6"/>
  <c r="F4428" i="6" s="1"/>
  <c r="D4428" i="6"/>
  <c r="C4428" i="6"/>
  <c r="B4428" i="6"/>
  <c r="E4427" i="6"/>
  <c r="F4427" i="6" s="1"/>
  <c r="D4427" i="6"/>
  <c r="C4427" i="6"/>
  <c r="B4427" i="6"/>
  <c r="E4426" i="6"/>
  <c r="F4426" i="6" s="1"/>
  <c r="D4426" i="6"/>
  <c r="C4426" i="6"/>
  <c r="B4426" i="6"/>
  <c r="E4425" i="6"/>
  <c r="F4425" i="6" s="1"/>
  <c r="D4425" i="6"/>
  <c r="C4425" i="6"/>
  <c r="B4425" i="6"/>
  <c r="E4424" i="6"/>
  <c r="F4424" i="6" s="1"/>
  <c r="D4424" i="6"/>
  <c r="C4424" i="6"/>
  <c r="B4424" i="6"/>
  <c r="E4423" i="6"/>
  <c r="F4423" i="6" s="1"/>
  <c r="D4423" i="6"/>
  <c r="C4423" i="6"/>
  <c r="B4423" i="6"/>
  <c r="E4422" i="6"/>
  <c r="F4422" i="6" s="1"/>
  <c r="D4422" i="6"/>
  <c r="C4422" i="6"/>
  <c r="B4422" i="6"/>
  <c r="E4421" i="6"/>
  <c r="F4421" i="6" s="1"/>
  <c r="D4421" i="6"/>
  <c r="C4421" i="6"/>
  <c r="B4421" i="6"/>
  <c r="E4420" i="6"/>
  <c r="F4420" i="6" s="1"/>
  <c r="D4420" i="6"/>
  <c r="C4420" i="6"/>
  <c r="B4420" i="6"/>
  <c r="E4419" i="6"/>
  <c r="F4419" i="6" s="1"/>
  <c r="D4419" i="6"/>
  <c r="C4419" i="6"/>
  <c r="B4419" i="6"/>
  <c r="E4418" i="6"/>
  <c r="F4418" i="6" s="1"/>
  <c r="D4418" i="6"/>
  <c r="C4418" i="6"/>
  <c r="B4418" i="6"/>
  <c r="E4417" i="6"/>
  <c r="F4417" i="6" s="1"/>
  <c r="D4417" i="6"/>
  <c r="C4417" i="6"/>
  <c r="B4417" i="6"/>
  <c r="E4416" i="6"/>
  <c r="F4416" i="6" s="1"/>
  <c r="D4416" i="6"/>
  <c r="C4416" i="6"/>
  <c r="B4416" i="6"/>
  <c r="E4415" i="6"/>
  <c r="F4415" i="6" s="1"/>
  <c r="D4415" i="6"/>
  <c r="C4415" i="6"/>
  <c r="B4415" i="6"/>
  <c r="E4414" i="6"/>
  <c r="F4414" i="6" s="1"/>
  <c r="D4414" i="6"/>
  <c r="C4414" i="6"/>
  <c r="B4414" i="6"/>
  <c r="E4413" i="6"/>
  <c r="F4413" i="6" s="1"/>
  <c r="D4413" i="6"/>
  <c r="C4413" i="6"/>
  <c r="B4413" i="6"/>
  <c r="E4412" i="6"/>
  <c r="F4412" i="6" s="1"/>
  <c r="D4412" i="6"/>
  <c r="C4412" i="6"/>
  <c r="B4412" i="6"/>
  <c r="E4411" i="6"/>
  <c r="F4411" i="6" s="1"/>
  <c r="D4411" i="6"/>
  <c r="C4411" i="6"/>
  <c r="B4411" i="6"/>
  <c r="E4410" i="6"/>
  <c r="F4410" i="6" s="1"/>
  <c r="D4410" i="6"/>
  <c r="C4410" i="6"/>
  <c r="B4410" i="6"/>
  <c r="E4409" i="6"/>
  <c r="F4409" i="6" s="1"/>
  <c r="D4409" i="6"/>
  <c r="C4409" i="6"/>
  <c r="B4409" i="6"/>
  <c r="E4408" i="6"/>
  <c r="F4408" i="6" s="1"/>
  <c r="D4408" i="6"/>
  <c r="C4408" i="6"/>
  <c r="B4408" i="6"/>
  <c r="E4407" i="6"/>
  <c r="F4407" i="6" s="1"/>
  <c r="D4407" i="6"/>
  <c r="C4407" i="6"/>
  <c r="B4407" i="6"/>
  <c r="E4406" i="6"/>
  <c r="F4406" i="6" s="1"/>
  <c r="D4406" i="6"/>
  <c r="C4406" i="6"/>
  <c r="B4406" i="6"/>
  <c r="E4405" i="6"/>
  <c r="F4405" i="6" s="1"/>
  <c r="D4405" i="6"/>
  <c r="C4405" i="6"/>
  <c r="B4405" i="6"/>
  <c r="V4404" i="6"/>
  <c r="E4404" i="6"/>
  <c r="F4404" i="6" s="1"/>
  <c r="D4404" i="6"/>
  <c r="C4404" i="6"/>
  <c r="B4404" i="6"/>
  <c r="E4403" i="6"/>
  <c r="F4403" i="6" s="1"/>
  <c r="D4403" i="6"/>
  <c r="C4403" i="6"/>
  <c r="B4403" i="6"/>
  <c r="E4402" i="6"/>
  <c r="F4402" i="6" s="1"/>
  <c r="D4402" i="6"/>
  <c r="C4402" i="6"/>
  <c r="B4402" i="6"/>
  <c r="E4401" i="6"/>
  <c r="F4401" i="6" s="1"/>
  <c r="D4401" i="6"/>
  <c r="C4401" i="6"/>
  <c r="B4401" i="6"/>
  <c r="E4400" i="6"/>
  <c r="F4400" i="6" s="1"/>
  <c r="D4400" i="6"/>
  <c r="C4400" i="6"/>
  <c r="B4400" i="6"/>
  <c r="E4399" i="6"/>
  <c r="F4399" i="6" s="1"/>
  <c r="D4399" i="6"/>
  <c r="C4399" i="6"/>
  <c r="B4399" i="6"/>
  <c r="E4398" i="6"/>
  <c r="F4398" i="6" s="1"/>
  <c r="D4398" i="6"/>
  <c r="C4398" i="6"/>
  <c r="B4398" i="6"/>
  <c r="E4397" i="6"/>
  <c r="F4397" i="6" s="1"/>
  <c r="D4397" i="6"/>
  <c r="C4397" i="6"/>
  <c r="B4397" i="6"/>
  <c r="E4396" i="6"/>
  <c r="F4396" i="6" s="1"/>
  <c r="D4396" i="6"/>
  <c r="C4396" i="6"/>
  <c r="B4396" i="6"/>
  <c r="E4395" i="6"/>
  <c r="F4395" i="6" s="1"/>
  <c r="D4395" i="6"/>
  <c r="C4395" i="6"/>
  <c r="B4395" i="6"/>
  <c r="E4394" i="6"/>
  <c r="F4394" i="6" s="1"/>
  <c r="D4394" i="6"/>
  <c r="C4394" i="6"/>
  <c r="B4394" i="6"/>
  <c r="E4393" i="6"/>
  <c r="F4393" i="6" s="1"/>
  <c r="D4393" i="6"/>
  <c r="C4393" i="6"/>
  <c r="B4393" i="6"/>
  <c r="E4392" i="6"/>
  <c r="F4392" i="6" s="1"/>
  <c r="D4392" i="6"/>
  <c r="C4392" i="6"/>
  <c r="B4392" i="6"/>
  <c r="E4391" i="6"/>
  <c r="F4391" i="6" s="1"/>
  <c r="D4391" i="6"/>
  <c r="C4391" i="6"/>
  <c r="B4391" i="6"/>
  <c r="E4390" i="6"/>
  <c r="F4390" i="6" s="1"/>
  <c r="D4390" i="6"/>
  <c r="C4390" i="6"/>
  <c r="B4390" i="6"/>
  <c r="E4389" i="6"/>
  <c r="F4389" i="6" s="1"/>
  <c r="D4389" i="6"/>
  <c r="C4389" i="6"/>
  <c r="B4389" i="6"/>
  <c r="E4388" i="6"/>
  <c r="F4388" i="6" s="1"/>
  <c r="D4388" i="6"/>
  <c r="C4388" i="6"/>
  <c r="B4388" i="6"/>
  <c r="V4387" i="6"/>
  <c r="E4387" i="6"/>
  <c r="F4387" i="6" s="1"/>
  <c r="D4387" i="6"/>
  <c r="C4387" i="6"/>
  <c r="B4387" i="6"/>
  <c r="E4386" i="6"/>
  <c r="F4386" i="6" s="1"/>
  <c r="D4386" i="6"/>
  <c r="C4386" i="6"/>
  <c r="B4386" i="6"/>
  <c r="E4385" i="6"/>
  <c r="F4385" i="6" s="1"/>
  <c r="D4385" i="6"/>
  <c r="C4385" i="6"/>
  <c r="B4385" i="6"/>
  <c r="E4384" i="6"/>
  <c r="F4384" i="6" s="1"/>
  <c r="D4384" i="6"/>
  <c r="C4384" i="6"/>
  <c r="B4384" i="6"/>
  <c r="E4383" i="6"/>
  <c r="F4383" i="6" s="1"/>
  <c r="D4383" i="6"/>
  <c r="C4383" i="6"/>
  <c r="B4383" i="6"/>
  <c r="E4382" i="6"/>
  <c r="F4382" i="6" s="1"/>
  <c r="D4382" i="6"/>
  <c r="C4382" i="6"/>
  <c r="B4382" i="6"/>
  <c r="E4381" i="6"/>
  <c r="F4381" i="6" s="1"/>
  <c r="D4381" i="6"/>
  <c r="C4381" i="6"/>
  <c r="B4381" i="6"/>
  <c r="E4380" i="6"/>
  <c r="F4380" i="6" s="1"/>
  <c r="D4380" i="6"/>
  <c r="C4380" i="6"/>
  <c r="B4380" i="6"/>
  <c r="E4379" i="6"/>
  <c r="F4379" i="6" s="1"/>
  <c r="D4379" i="6"/>
  <c r="C4379" i="6"/>
  <c r="B4379" i="6"/>
  <c r="E4378" i="6"/>
  <c r="F4378" i="6" s="1"/>
  <c r="D4378" i="6"/>
  <c r="C4378" i="6"/>
  <c r="B4378" i="6"/>
  <c r="E4377" i="6"/>
  <c r="F4377" i="6" s="1"/>
  <c r="D4377" i="6"/>
  <c r="C4377" i="6"/>
  <c r="B4377" i="6"/>
  <c r="E4376" i="6"/>
  <c r="F4376" i="6" s="1"/>
  <c r="D4376" i="6"/>
  <c r="C4376" i="6"/>
  <c r="B4376" i="6"/>
  <c r="V4375" i="6"/>
  <c r="E4375" i="6"/>
  <c r="F4375" i="6" s="1"/>
  <c r="D4375" i="6"/>
  <c r="C4375" i="6"/>
  <c r="B4375" i="6"/>
  <c r="E4374" i="6"/>
  <c r="F4374" i="6" s="1"/>
  <c r="D4374" i="6"/>
  <c r="C4374" i="6"/>
  <c r="B4374" i="6"/>
  <c r="E4373" i="6"/>
  <c r="F4373" i="6" s="1"/>
  <c r="D4373" i="6"/>
  <c r="C4373" i="6"/>
  <c r="B4373" i="6"/>
  <c r="E4372" i="6"/>
  <c r="F4372" i="6" s="1"/>
  <c r="D4372" i="6"/>
  <c r="C4372" i="6"/>
  <c r="B4372" i="6"/>
  <c r="E4371" i="6"/>
  <c r="F4371" i="6" s="1"/>
  <c r="D4371" i="6"/>
  <c r="C4371" i="6"/>
  <c r="B4371" i="6"/>
  <c r="E4586" i="6"/>
  <c r="F4586" i="6" s="1"/>
  <c r="D4586" i="6"/>
  <c r="C4586" i="6"/>
  <c r="B4586" i="6"/>
  <c r="E4585" i="6"/>
  <c r="F4585" i="6" s="1"/>
  <c r="D4585" i="6"/>
  <c r="C4585" i="6"/>
  <c r="B4585" i="6"/>
  <c r="E4584" i="6"/>
  <c r="F4584" i="6" s="1"/>
  <c r="D4584" i="6"/>
  <c r="C4584" i="6"/>
  <c r="B4584" i="6"/>
  <c r="E4583" i="6"/>
  <c r="F4583" i="6" s="1"/>
  <c r="D4583" i="6"/>
  <c r="C4583" i="6"/>
  <c r="B4583" i="6"/>
  <c r="E4582" i="6"/>
  <c r="F4582" i="6" s="1"/>
  <c r="D4582" i="6"/>
  <c r="C4582" i="6"/>
  <c r="B4582" i="6"/>
  <c r="E4581" i="6"/>
  <c r="F4581" i="6" s="1"/>
  <c r="D4581" i="6"/>
  <c r="C4581" i="6"/>
  <c r="B4581" i="6"/>
  <c r="E4580" i="6"/>
  <c r="F4580" i="6" s="1"/>
  <c r="D4580" i="6"/>
  <c r="C4580" i="6"/>
  <c r="B4580" i="6"/>
  <c r="E4579" i="6"/>
  <c r="F4579" i="6" s="1"/>
  <c r="D4579" i="6"/>
  <c r="C4579" i="6"/>
  <c r="B4579" i="6"/>
  <c r="V4578" i="6"/>
  <c r="E4578" i="6"/>
  <c r="F4578" i="6" s="1"/>
  <c r="D4578" i="6"/>
  <c r="C4578" i="6"/>
  <c r="B4578" i="6"/>
  <c r="E4577" i="6"/>
  <c r="F4577" i="6" s="1"/>
  <c r="D4577" i="6"/>
  <c r="C4577" i="6"/>
  <c r="B4577" i="6"/>
  <c r="E4576" i="6"/>
  <c r="F4576" i="6" s="1"/>
  <c r="D4576" i="6"/>
  <c r="C4576" i="6"/>
  <c r="B4576" i="6"/>
  <c r="E4575" i="6"/>
  <c r="F4575" i="6" s="1"/>
  <c r="D4575" i="6"/>
  <c r="C4575" i="6"/>
  <c r="B4575" i="6"/>
  <c r="E4574" i="6"/>
  <c r="F4574" i="6" s="1"/>
  <c r="D4574" i="6"/>
  <c r="C4574" i="6"/>
  <c r="B4574" i="6"/>
  <c r="E4573" i="6"/>
  <c r="F4573" i="6" s="1"/>
  <c r="D4573" i="6"/>
  <c r="C4573" i="6"/>
  <c r="B4573" i="6"/>
  <c r="E4572" i="6"/>
  <c r="F4572" i="6" s="1"/>
  <c r="D4572" i="6"/>
  <c r="C4572" i="6"/>
  <c r="B4572" i="6"/>
  <c r="E4571" i="6"/>
  <c r="F4571" i="6" s="1"/>
  <c r="D4571" i="6"/>
  <c r="C4571" i="6"/>
  <c r="B4571" i="6"/>
  <c r="E4570" i="6"/>
  <c r="F4570" i="6" s="1"/>
  <c r="D4570" i="6"/>
  <c r="C4570" i="6"/>
  <c r="B4570" i="6"/>
  <c r="E4569" i="6"/>
  <c r="F4569" i="6" s="1"/>
  <c r="D4569" i="6"/>
  <c r="C4569" i="6"/>
  <c r="B4569" i="6"/>
  <c r="E4568" i="6"/>
  <c r="F4568" i="6" s="1"/>
  <c r="D4568" i="6"/>
  <c r="C4568" i="6"/>
  <c r="B4568" i="6"/>
  <c r="E4567" i="6"/>
  <c r="F4567" i="6" s="1"/>
  <c r="D4567" i="6"/>
  <c r="C4567" i="6"/>
  <c r="B4567" i="6"/>
  <c r="E4566" i="6"/>
  <c r="F4566" i="6" s="1"/>
  <c r="D4566" i="6"/>
  <c r="C4566" i="6"/>
  <c r="B4566" i="6"/>
  <c r="E4565" i="6"/>
  <c r="F4565" i="6" s="1"/>
  <c r="D4565" i="6"/>
  <c r="C4565" i="6"/>
  <c r="B4565" i="6"/>
  <c r="E4564" i="6"/>
  <c r="F4564" i="6" s="1"/>
  <c r="D4564" i="6"/>
  <c r="C4564" i="6"/>
  <c r="B4564" i="6"/>
  <c r="E4563" i="6"/>
  <c r="F4563" i="6" s="1"/>
  <c r="D4563" i="6"/>
  <c r="C4563" i="6"/>
  <c r="B4563" i="6"/>
  <c r="V4562" i="6"/>
  <c r="E4562" i="6"/>
  <c r="F4562" i="6" s="1"/>
  <c r="D4562" i="6"/>
  <c r="C4562" i="6"/>
  <c r="B4562" i="6"/>
  <c r="E4561" i="6"/>
  <c r="F4561" i="6" s="1"/>
  <c r="D4561" i="6"/>
  <c r="C4561" i="6"/>
  <c r="B4561" i="6"/>
  <c r="E4560" i="6"/>
  <c r="F4560" i="6" s="1"/>
  <c r="D4560" i="6"/>
  <c r="C4560" i="6"/>
  <c r="B4560" i="6"/>
  <c r="E4559" i="6"/>
  <c r="F4559" i="6" s="1"/>
  <c r="D4559" i="6"/>
  <c r="C4559" i="6"/>
  <c r="B4559" i="6"/>
  <c r="E4558" i="6"/>
  <c r="F4558" i="6" s="1"/>
  <c r="D4558" i="6"/>
  <c r="C4558" i="6"/>
  <c r="B4558" i="6"/>
  <c r="E4557" i="6"/>
  <c r="F4557" i="6" s="1"/>
  <c r="D4557" i="6"/>
  <c r="C4557" i="6"/>
  <c r="B4557" i="6"/>
  <c r="E4556" i="6"/>
  <c r="F4556" i="6" s="1"/>
  <c r="D4556" i="6"/>
  <c r="C4556" i="6"/>
  <c r="B4556" i="6"/>
  <c r="E4555" i="6"/>
  <c r="F4555" i="6" s="1"/>
  <c r="D4555" i="6"/>
  <c r="C4555" i="6"/>
  <c r="B4555" i="6"/>
  <c r="E4554" i="6"/>
  <c r="F4554" i="6" s="1"/>
  <c r="D4554" i="6"/>
  <c r="C4554" i="6"/>
  <c r="B4554" i="6"/>
  <c r="E4553" i="6"/>
  <c r="F4553" i="6" s="1"/>
  <c r="D4553" i="6"/>
  <c r="C4553" i="6"/>
  <c r="B4553" i="6"/>
  <c r="E4552" i="6"/>
  <c r="F4552" i="6" s="1"/>
  <c r="D4552" i="6"/>
  <c r="C4552" i="6"/>
  <c r="B4552" i="6"/>
  <c r="E4551" i="6"/>
  <c r="F4551" i="6" s="1"/>
  <c r="D4551" i="6"/>
  <c r="C4551" i="6"/>
  <c r="B4551" i="6"/>
  <c r="E4550" i="6"/>
  <c r="F4550" i="6" s="1"/>
  <c r="D4550" i="6"/>
  <c r="C4550" i="6"/>
  <c r="B4550" i="6"/>
  <c r="V4549" i="6"/>
  <c r="E4549" i="6"/>
  <c r="F4549" i="6" s="1"/>
  <c r="D4549" i="6"/>
  <c r="C4549" i="6"/>
  <c r="B4549" i="6"/>
  <c r="E4548" i="6"/>
  <c r="F4548" i="6" s="1"/>
  <c r="D4548" i="6"/>
  <c r="C4548" i="6"/>
  <c r="B4548" i="6"/>
  <c r="V4547" i="6"/>
  <c r="E4547" i="6"/>
  <c r="F4547" i="6" s="1"/>
  <c r="D4547" i="6"/>
  <c r="C4547" i="6"/>
  <c r="B4547" i="6"/>
  <c r="E4546" i="6"/>
  <c r="F4546" i="6" s="1"/>
  <c r="D4546" i="6"/>
  <c r="C4546" i="6"/>
  <c r="B4546" i="6"/>
  <c r="E4545" i="6"/>
  <c r="F4545" i="6" s="1"/>
  <c r="D4545" i="6"/>
  <c r="C4545" i="6"/>
  <c r="B4545" i="6"/>
  <c r="E4544" i="6"/>
  <c r="F4544" i="6" s="1"/>
  <c r="D4544" i="6"/>
  <c r="C4544" i="6"/>
  <c r="B4544" i="6"/>
  <c r="E4543" i="6"/>
  <c r="F4543" i="6" s="1"/>
  <c r="D4543" i="6"/>
  <c r="C4543" i="6"/>
  <c r="B4543" i="6"/>
  <c r="V4542" i="6"/>
  <c r="E4542" i="6"/>
  <c r="F4542" i="6" s="1"/>
  <c r="D4542" i="6"/>
  <c r="C4542" i="6"/>
  <c r="B4542" i="6"/>
  <c r="E4541" i="6"/>
  <c r="F4541" i="6" s="1"/>
  <c r="D4541" i="6"/>
  <c r="C4541" i="6"/>
  <c r="B4541" i="6"/>
  <c r="E4540" i="6"/>
  <c r="F4540" i="6" s="1"/>
  <c r="D4540" i="6"/>
  <c r="C4540" i="6"/>
  <c r="B4540" i="6"/>
  <c r="E4539" i="6"/>
  <c r="F4539" i="6" s="1"/>
  <c r="D4539" i="6"/>
  <c r="C4539" i="6"/>
  <c r="B4539" i="6"/>
  <c r="E4538" i="6"/>
  <c r="F4538" i="6" s="1"/>
  <c r="D4538" i="6"/>
  <c r="C4538" i="6"/>
  <c r="B4538" i="6"/>
  <c r="E4537" i="6"/>
  <c r="F4537" i="6" s="1"/>
  <c r="D4537" i="6"/>
  <c r="C4537" i="6"/>
  <c r="B4537" i="6"/>
  <c r="E4536" i="6"/>
  <c r="F4536" i="6" s="1"/>
  <c r="D4536" i="6"/>
  <c r="C4536" i="6"/>
  <c r="B4536" i="6"/>
  <c r="E4535" i="6"/>
  <c r="F4535" i="6" s="1"/>
  <c r="D4535" i="6"/>
  <c r="C4535" i="6"/>
  <c r="B4535" i="6"/>
  <c r="E4534" i="6"/>
  <c r="F4534" i="6" s="1"/>
  <c r="D4534" i="6"/>
  <c r="C4534" i="6"/>
  <c r="B4534" i="6"/>
  <c r="E4533" i="6"/>
  <c r="F4533" i="6" s="1"/>
  <c r="D4533" i="6"/>
  <c r="C4533" i="6"/>
  <c r="B4533" i="6"/>
  <c r="E4532" i="6"/>
  <c r="F4532" i="6" s="1"/>
  <c r="D4532" i="6"/>
  <c r="C4532" i="6"/>
  <c r="B4532" i="6"/>
  <c r="E4531" i="6"/>
  <c r="F4531" i="6" s="1"/>
  <c r="D4531" i="6"/>
  <c r="C4531" i="6"/>
  <c r="B4531" i="6"/>
  <c r="V4530" i="6"/>
  <c r="E4530" i="6"/>
  <c r="F4530" i="6" s="1"/>
  <c r="D4530" i="6"/>
  <c r="C4530" i="6"/>
  <c r="B4530" i="6"/>
  <c r="E4529" i="6"/>
  <c r="F4529" i="6" s="1"/>
  <c r="D4529" i="6"/>
  <c r="C4529" i="6"/>
  <c r="B4529" i="6"/>
  <c r="E4528" i="6"/>
  <c r="F4528" i="6" s="1"/>
  <c r="D4528" i="6"/>
  <c r="C4528" i="6"/>
  <c r="B4528" i="6"/>
  <c r="E4527" i="6"/>
  <c r="F4527" i="6" s="1"/>
  <c r="D4527" i="6"/>
  <c r="C4527" i="6"/>
  <c r="B4527" i="6"/>
  <c r="E4526" i="6"/>
  <c r="F4526" i="6" s="1"/>
  <c r="D4526" i="6"/>
  <c r="C4526" i="6"/>
  <c r="B4526" i="6"/>
  <c r="E4525" i="6"/>
  <c r="F4525" i="6" s="1"/>
  <c r="D4525" i="6"/>
  <c r="C4525" i="6"/>
  <c r="B4525" i="6"/>
  <c r="E4524" i="6"/>
  <c r="F4524" i="6" s="1"/>
  <c r="D4524" i="6"/>
  <c r="C4524" i="6"/>
  <c r="B4524" i="6"/>
  <c r="E4523" i="6"/>
  <c r="F4523" i="6" s="1"/>
  <c r="D4523" i="6"/>
  <c r="C4523" i="6"/>
  <c r="B4523" i="6"/>
  <c r="E4522" i="6"/>
  <c r="F4522" i="6" s="1"/>
  <c r="D4522" i="6"/>
  <c r="C4522" i="6"/>
  <c r="B4522" i="6"/>
  <c r="E4521" i="6"/>
  <c r="F4521" i="6" s="1"/>
  <c r="D4521" i="6"/>
  <c r="C4521" i="6"/>
  <c r="B4521" i="6"/>
  <c r="E4520" i="6"/>
  <c r="F4520" i="6" s="1"/>
  <c r="D4520" i="6"/>
  <c r="C4520" i="6"/>
  <c r="B4520" i="6"/>
  <c r="E4519" i="6"/>
  <c r="F4519" i="6" s="1"/>
  <c r="D4519" i="6"/>
  <c r="C4519" i="6"/>
  <c r="B4519" i="6"/>
  <c r="E4518" i="6"/>
  <c r="F4518" i="6" s="1"/>
  <c r="D4518" i="6"/>
  <c r="C4518" i="6"/>
  <c r="B4518" i="6"/>
  <c r="E4517" i="6"/>
  <c r="F4517" i="6" s="1"/>
  <c r="D4517" i="6"/>
  <c r="C4517" i="6"/>
  <c r="B4517" i="6"/>
  <c r="E4516" i="6"/>
  <c r="F4516" i="6" s="1"/>
  <c r="D4516" i="6"/>
  <c r="C4516" i="6"/>
  <c r="B4516" i="6"/>
  <c r="E4515" i="6"/>
  <c r="F4515" i="6" s="1"/>
  <c r="D4515" i="6"/>
  <c r="C4515" i="6"/>
  <c r="B4515" i="6"/>
  <c r="V4622" i="6"/>
  <c r="E4622" i="6"/>
  <c r="F4622" i="6" s="1"/>
  <c r="D4622" i="6"/>
  <c r="C4622" i="6"/>
  <c r="B4622" i="6"/>
  <c r="E4621" i="6"/>
  <c r="F4621" i="6" s="1"/>
  <c r="D4621" i="6"/>
  <c r="C4621" i="6"/>
  <c r="B4621" i="6"/>
  <c r="E4620" i="6"/>
  <c r="F4620" i="6" s="1"/>
  <c r="D4620" i="6"/>
  <c r="C4620" i="6"/>
  <c r="B4620" i="6"/>
  <c r="E4619" i="6"/>
  <c r="F4619" i="6" s="1"/>
  <c r="D4619" i="6"/>
  <c r="C4619" i="6"/>
  <c r="B4619" i="6"/>
  <c r="V4618" i="6"/>
  <c r="E4618" i="6"/>
  <c r="F4618" i="6" s="1"/>
  <c r="D4618" i="6"/>
  <c r="C4618" i="6"/>
  <c r="B4618" i="6"/>
  <c r="V4617" i="6"/>
  <c r="E4617" i="6"/>
  <c r="F4617" i="6" s="1"/>
  <c r="D4617" i="6"/>
  <c r="C4617" i="6"/>
  <c r="B4617" i="6"/>
  <c r="E4616" i="6"/>
  <c r="F4616" i="6" s="1"/>
  <c r="D4616" i="6"/>
  <c r="C4616" i="6"/>
  <c r="B4616" i="6"/>
  <c r="E4615" i="6"/>
  <c r="F4615" i="6" s="1"/>
  <c r="D4615" i="6"/>
  <c r="C4615" i="6"/>
  <c r="B4615" i="6"/>
  <c r="E4614" i="6"/>
  <c r="F4614" i="6" s="1"/>
  <c r="D4614" i="6"/>
  <c r="C4614" i="6"/>
  <c r="B4614" i="6"/>
  <c r="E4613" i="6"/>
  <c r="F4613" i="6" s="1"/>
  <c r="D4613" i="6"/>
  <c r="C4613" i="6"/>
  <c r="B4613" i="6"/>
  <c r="E4612" i="6"/>
  <c r="F4612" i="6" s="1"/>
  <c r="D4612" i="6"/>
  <c r="C4612" i="6"/>
  <c r="B4612" i="6"/>
  <c r="E4611" i="6"/>
  <c r="F4611" i="6" s="1"/>
  <c r="D4611" i="6"/>
  <c r="C4611" i="6"/>
  <c r="B4611" i="6"/>
  <c r="E4610" i="6"/>
  <c r="F4610" i="6" s="1"/>
  <c r="D4610" i="6"/>
  <c r="C4610" i="6"/>
  <c r="B4610" i="6"/>
  <c r="E4609" i="6"/>
  <c r="F4609" i="6" s="1"/>
  <c r="D4609" i="6"/>
  <c r="C4609" i="6"/>
  <c r="B4609" i="6"/>
  <c r="E4608" i="6"/>
  <c r="F4608" i="6" s="1"/>
  <c r="D4608" i="6"/>
  <c r="C4608" i="6"/>
  <c r="B4608" i="6"/>
  <c r="E4607" i="6"/>
  <c r="F4607" i="6" s="1"/>
  <c r="D4607" i="6"/>
  <c r="C4607" i="6"/>
  <c r="B4607" i="6"/>
  <c r="E4606" i="6"/>
  <c r="F4606" i="6" s="1"/>
  <c r="D4606" i="6"/>
  <c r="C4606" i="6"/>
  <c r="B4606" i="6"/>
  <c r="V4605" i="6"/>
  <c r="E4605" i="6"/>
  <c r="F4605" i="6" s="1"/>
  <c r="D4605" i="6"/>
  <c r="C4605" i="6"/>
  <c r="B4605" i="6"/>
  <c r="V4604" i="6"/>
  <c r="E4604" i="6"/>
  <c r="F4604" i="6" s="1"/>
  <c r="D4604" i="6"/>
  <c r="C4604" i="6"/>
  <c r="B4604" i="6"/>
  <c r="V4603" i="6"/>
  <c r="E4603" i="6"/>
  <c r="F4603" i="6" s="1"/>
  <c r="D4603" i="6"/>
  <c r="C4603" i="6"/>
  <c r="B4603" i="6"/>
  <c r="V4602" i="6"/>
  <c r="E4602" i="6"/>
  <c r="F4602" i="6" s="1"/>
  <c r="D4602" i="6"/>
  <c r="C4602" i="6"/>
  <c r="B4602" i="6"/>
  <c r="E4601" i="6"/>
  <c r="F4601" i="6" s="1"/>
  <c r="D4601" i="6"/>
  <c r="C4601" i="6"/>
  <c r="B4601" i="6"/>
  <c r="V4600" i="6"/>
  <c r="E4600" i="6"/>
  <c r="F4600" i="6" s="1"/>
  <c r="D4600" i="6"/>
  <c r="C4600" i="6"/>
  <c r="B4600" i="6"/>
  <c r="V4599" i="6"/>
  <c r="E4599" i="6"/>
  <c r="F4599" i="6" s="1"/>
  <c r="D4599" i="6"/>
  <c r="C4599" i="6"/>
  <c r="B4599" i="6"/>
  <c r="E4598" i="6"/>
  <c r="F4598" i="6" s="1"/>
  <c r="D4598" i="6"/>
  <c r="C4598" i="6"/>
  <c r="B4598" i="6"/>
  <c r="E4597" i="6"/>
  <c r="F4597" i="6" s="1"/>
  <c r="D4597" i="6"/>
  <c r="C4597" i="6"/>
  <c r="B4597" i="6"/>
  <c r="E4596" i="6"/>
  <c r="F4596" i="6" s="1"/>
  <c r="D4596" i="6"/>
  <c r="C4596" i="6"/>
  <c r="B4596" i="6"/>
  <c r="E4595" i="6"/>
  <c r="F4595" i="6" s="1"/>
  <c r="D4595" i="6"/>
  <c r="C4595" i="6"/>
  <c r="B4595" i="6"/>
  <c r="E4594" i="6"/>
  <c r="F4594" i="6" s="1"/>
  <c r="D4594" i="6"/>
  <c r="C4594" i="6"/>
  <c r="B4594" i="6"/>
  <c r="E4593" i="6"/>
  <c r="F4593" i="6" s="1"/>
  <c r="D4593" i="6"/>
  <c r="C4593" i="6"/>
  <c r="B4593" i="6"/>
  <c r="E4592" i="6"/>
  <c r="F4592" i="6" s="1"/>
  <c r="D4592" i="6"/>
  <c r="C4592" i="6"/>
  <c r="B4592" i="6"/>
  <c r="V4591" i="6"/>
  <c r="E4591" i="6"/>
  <c r="F4591" i="6" s="1"/>
  <c r="D4591" i="6"/>
  <c r="C4591" i="6"/>
  <c r="B4591" i="6"/>
  <c r="E4590" i="6"/>
  <c r="F4590" i="6" s="1"/>
  <c r="D4590" i="6"/>
  <c r="C4590" i="6"/>
  <c r="B4590" i="6"/>
  <c r="E4589" i="6"/>
  <c r="F4589" i="6" s="1"/>
  <c r="D4589" i="6"/>
  <c r="C4589" i="6"/>
  <c r="B4589" i="6"/>
  <c r="E4588" i="6"/>
  <c r="F4588" i="6" s="1"/>
  <c r="D4588" i="6"/>
  <c r="C4588" i="6"/>
  <c r="B4588" i="6"/>
  <c r="E4587" i="6"/>
  <c r="F4587" i="6" s="1"/>
  <c r="D4587" i="6"/>
  <c r="C4587" i="6"/>
  <c r="B4587" i="6"/>
  <c r="V4640" i="6"/>
  <c r="E4640" i="6"/>
  <c r="F4640" i="6" s="1"/>
  <c r="D4640" i="6"/>
  <c r="C4640" i="6"/>
  <c r="B4640" i="6"/>
  <c r="E4639" i="6"/>
  <c r="F4639" i="6" s="1"/>
  <c r="D4639" i="6"/>
  <c r="C4639" i="6"/>
  <c r="B4639" i="6"/>
  <c r="V4638" i="6"/>
  <c r="E4638" i="6"/>
  <c r="F4638" i="6" s="1"/>
  <c r="D4638" i="6"/>
  <c r="C4638" i="6"/>
  <c r="B4638" i="6"/>
  <c r="V4637" i="6"/>
  <c r="E4637" i="6"/>
  <c r="F4637" i="6" s="1"/>
  <c r="D4637" i="6"/>
  <c r="C4637" i="6"/>
  <c r="B4637" i="6"/>
  <c r="E4636" i="6"/>
  <c r="F4636" i="6" s="1"/>
  <c r="D4636" i="6"/>
  <c r="C4636" i="6"/>
  <c r="B4636" i="6"/>
  <c r="E4635" i="6"/>
  <c r="F4635" i="6" s="1"/>
  <c r="D4635" i="6"/>
  <c r="C4635" i="6"/>
  <c r="B4635" i="6"/>
  <c r="E4634" i="6"/>
  <c r="F4634" i="6" s="1"/>
  <c r="D4634" i="6"/>
  <c r="C4634" i="6"/>
  <c r="B4634" i="6"/>
  <c r="E4633" i="6"/>
  <c r="F4633" i="6" s="1"/>
  <c r="D4633" i="6"/>
  <c r="C4633" i="6"/>
  <c r="B4633" i="6"/>
  <c r="E4632" i="6"/>
  <c r="F4632" i="6" s="1"/>
  <c r="D4632" i="6"/>
  <c r="C4632" i="6"/>
  <c r="B4632" i="6"/>
  <c r="E4631" i="6"/>
  <c r="F4631" i="6" s="1"/>
  <c r="D4631" i="6"/>
  <c r="C4631" i="6"/>
  <c r="B4631" i="6"/>
  <c r="E4630" i="6"/>
  <c r="F4630" i="6" s="1"/>
  <c r="D4630" i="6"/>
  <c r="C4630" i="6"/>
  <c r="B4630" i="6"/>
  <c r="E4629" i="6"/>
  <c r="F4629" i="6" s="1"/>
  <c r="D4629" i="6"/>
  <c r="C4629" i="6"/>
  <c r="B4629" i="6"/>
  <c r="E4628" i="6"/>
  <c r="F4628" i="6" s="1"/>
  <c r="D4628" i="6"/>
  <c r="C4628" i="6"/>
  <c r="B4628" i="6"/>
  <c r="E4627" i="6"/>
  <c r="F4627" i="6" s="1"/>
  <c r="D4627" i="6"/>
  <c r="C4627" i="6"/>
  <c r="B4627" i="6"/>
  <c r="E4626" i="6"/>
  <c r="F4626" i="6" s="1"/>
  <c r="D4626" i="6"/>
  <c r="C4626" i="6"/>
  <c r="B4626" i="6"/>
  <c r="E4625" i="6"/>
  <c r="F4625" i="6" s="1"/>
  <c r="D4625" i="6"/>
  <c r="C4625" i="6"/>
  <c r="B4625" i="6"/>
  <c r="E4624" i="6"/>
  <c r="F4624" i="6" s="1"/>
  <c r="D4624" i="6"/>
  <c r="C4624" i="6"/>
  <c r="B4624" i="6"/>
  <c r="E4623" i="6"/>
  <c r="F4623" i="6" s="1"/>
  <c r="D4623" i="6"/>
  <c r="C4623" i="6"/>
  <c r="B4623" i="6"/>
  <c r="E5176" i="6"/>
  <c r="F5176" i="6" s="1"/>
  <c r="D5176" i="6"/>
  <c r="C5176" i="6"/>
  <c r="B5176" i="6"/>
  <c r="E5175" i="6"/>
  <c r="F5175" i="6" s="1"/>
  <c r="D5175" i="6"/>
  <c r="C5175" i="6"/>
  <c r="B5175" i="6"/>
  <c r="E5174" i="6"/>
  <c r="F5174" i="6" s="1"/>
  <c r="D5174" i="6"/>
  <c r="C5174" i="6"/>
  <c r="B5174" i="6"/>
  <c r="E5173" i="6"/>
  <c r="F5173" i="6" s="1"/>
  <c r="D5173" i="6"/>
  <c r="C5173" i="6"/>
  <c r="B5173" i="6"/>
  <c r="E5172" i="6"/>
  <c r="F5172" i="6" s="1"/>
  <c r="D5172" i="6"/>
  <c r="C5172" i="6"/>
  <c r="B5172" i="6"/>
  <c r="E5171" i="6"/>
  <c r="F5171" i="6" s="1"/>
  <c r="D5171" i="6"/>
  <c r="C5171" i="6"/>
  <c r="B5171" i="6"/>
  <c r="V5170" i="6"/>
  <c r="E5170" i="6"/>
  <c r="F5170" i="6" s="1"/>
  <c r="D5170" i="6"/>
  <c r="C5170" i="6"/>
  <c r="B5170" i="6"/>
  <c r="V5169" i="6"/>
  <c r="E5169" i="6"/>
  <c r="F5169" i="6" s="1"/>
  <c r="D5169" i="6"/>
  <c r="C5169" i="6"/>
  <c r="B5169" i="6"/>
  <c r="E4641" i="6"/>
  <c r="F4641" i="6" s="1"/>
  <c r="D4641" i="6"/>
  <c r="C4641" i="6"/>
  <c r="B4641" i="6"/>
  <c r="E4043" i="6"/>
  <c r="F4043" i="6" s="1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D5654" i="6"/>
  <c r="D5655" i="6"/>
  <c r="V3961" i="6"/>
  <c r="E3961" i="6"/>
  <c r="F3961" i="6" s="1"/>
  <c r="C3961" i="6"/>
  <c r="B3961" i="6"/>
  <c r="V3960" i="6"/>
  <c r="E3960" i="6"/>
  <c r="F3960" i="6" s="1"/>
  <c r="C3960" i="6"/>
  <c r="B3960" i="6"/>
  <c r="V3959" i="6"/>
  <c r="E3959" i="6"/>
  <c r="F3959" i="6" s="1"/>
  <c r="C3959" i="6"/>
  <c r="B3959" i="6"/>
  <c r="V3958" i="6"/>
  <c r="E3958" i="6"/>
  <c r="F3958" i="6" s="1"/>
  <c r="C3958" i="6"/>
  <c r="B3958" i="6"/>
  <c r="V3957" i="6"/>
  <c r="E3957" i="6"/>
  <c r="F3957" i="6" s="1"/>
  <c r="C3957" i="6"/>
  <c r="B3957" i="6"/>
  <c r="E3956" i="6"/>
  <c r="F3956" i="6" s="1"/>
  <c r="C3956" i="6"/>
  <c r="B3956" i="6"/>
  <c r="E3955" i="6"/>
  <c r="F3955" i="6" s="1"/>
  <c r="C3955" i="6"/>
  <c r="B3955" i="6"/>
  <c r="E3954" i="6"/>
  <c r="F3954" i="6" s="1"/>
  <c r="C3954" i="6"/>
  <c r="B3954" i="6"/>
  <c r="V3953" i="6"/>
  <c r="E3953" i="6"/>
  <c r="F3953" i="6" s="1"/>
  <c r="C3953" i="6"/>
  <c r="B3953" i="6"/>
  <c r="V3952" i="6"/>
  <c r="E3952" i="6"/>
  <c r="F3952" i="6" s="1"/>
  <c r="C3952" i="6"/>
  <c r="B3952" i="6"/>
  <c r="V3951" i="6"/>
  <c r="E3951" i="6"/>
  <c r="F3951" i="6" s="1"/>
  <c r="C3951" i="6"/>
  <c r="B3951" i="6"/>
  <c r="V3950" i="6"/>
  <c r="E3950" i="6"/>
  <c r="F3950" i="6" s="1"/>
  <c r="C3950" i="6"/>
  <c r="B3950" i="6"/>
  <c r="V3949" i="6"/>
  <c r="E3949" i="6"/>
  <c r="F3949" i="6" s="1"/>
  <c r="C3949" i="6"/>
  <c r="B3949" i="6"/>
  <c r="V3948" i="6"/>
  <c r="E3948" i="6"/>
  <c r="F3948" i="6" s="1"/>
  <c r="C3948" i="6"/>
  <c r="B3948" i="6"/>
  <c r="E3947" i="6"/>
  <c r="F3947" i="6" s="1"/>
  <c r="C3947" i="6"/>
  <c r="B3947" i="6"/>
  <c r="E3946" i="6"/>
  <c r="F3946" i="6" s="1"/>
  <c r="C3946" i="6"/>
  <c r="B3946" i="6"/>
  <c r="E3945" i="6"/>
  <c r="F3945" i="6" s="1"/>
  <c r="C3945" i="6"/>
  <c r="B3945" i="6"/>
  <c r="E3944" i="6"/>
  <c r="F3944" i="6" s="1"/>
  <c r="C3944" i="6"/>
  <c r="B3944" i="6"/>
  <c r="E3943" i="6"/>
  <c r="F3943" i="6" s="1"/>
  <c r="C3943" i="6"/>
  <c r="B3943" i="6"/>
  <c r="E3942" i="6"/>
  <c r="F3942" i="6" s="1"/>
  <c r="C3942" i="6"/>
  <c r="B3942" i="6"/>
  <c r="E3941" i="6"/>
  <c r="F3941" i="6" s="1"/>
  <c r="C3941" i="6"/>
  <c r="B3941" i="6"/>
  <c r="E3940" i="6"/>
  <c r="F3940" i="6" s="1"/>
  <c r="C3940" i="6"/>
  <c r="B3940" i="6"/>
  <c r="E3939" i="6"/>
  <c r="F3939" i="6" s="1"/>
  <c r="C3939" i="6"/>
  <c r="B3939" i="6"/>
  <c r="E3938" i="6"/>
  <c r="F3938" i="6" s="1"/>
  <c r="C3938" i="6"/>
  <c r="B3938" i="6"/>
  <c r="E3937" i="6"/>
  <c r="F3937" i="6" s="1"/>
  <c r="C3937" i="6"/>
  <c r="B3937" i="6"/>
  <c r="E3936" i="6"/>
  <c r="F3936" i="6" s="1"/>
  <c r="C3936" i="6"/>
  <c r="B3936" i="6"/>
  <c r="E3935" i="6"/>
  <c r="F3935" i="6" s="1"/>
  <c r="C3935" i="6"/>
  <c r="B3935" i="6"/>
  <c r="E3934" i="6"/>
  <c r="F3934" i="6" s="1"/>
  <c r="C3934" i="6"/>
  <c r="B3934" i="6"/>
  <c r="E3933" i="6"/>
  <c r="F3933" i="6" s="1"/>
  <c r="C3933" i="6"/>
  <c r="B3933" i="6"/>
  <c r="V3932" i="6"/>
  <c r="E3932" i="6"/>
  <c r="F3932" i="6" s="1"/>
  <c r="C3932" i="6"/>
  <c r="B3932" i="6"/>
  <c r="E3931" i="6"/>
  <c r="F3931" i="6" s="1"/>
  <c r="C3931" i="6"/>
  <c r="B3931" i="6"/>
  <c r="E3930" i="6"/>
  <c r="F3930" i="6" s="1"/>
  <c r="C3930" i="6"/>
  <c r="B3930" i="6"/>
  <c r="E3929" i="6"/>
  <c r="F3929" i="6" s="1"/>
  <c r="C3929" i="6"/>
  <c r="B3929" i="6"/>
  <c r="E3928" i="6"/>
  <c r="F3928" i="6" s="1"/>
  <c r="C3928" i="6"/>
  <c r="B3928" i="6"/>
  <c r="E3927" i="6"/>
  <c r="F3927" i="6" s="1"/>
  <c r="C3927" i="6"/>
  <c r="B3927" i="6"/>
  <c r="E3926" i="6"/>
  <c r="F3926" i="6" s="1"/>
  <c r="C3926" i="6"/>
  <c r="B3926" i="6"/>
  <c r="E3925" i="6"/>
  <c r="F3925" i="6" s="1"/>
  <c r="C3925" i="6"/>
  <c r="B3925" i="6"/>
  <c r="E3924" i="6"/>
  <c r="F3924" i="6" s="1"/>
  <c r="C3924" i="6"/>
  <c r="B3924" i="6"/>
  <c r="E3923" i="6"/>
  <c r="F3923" i="6" s="1"/>
  <c r="C3923" i="6"/>
  <c r="B3923" i="6"/>
  <c r="E3922" i="6"/>
  <c r="F3922" i="6" s="1"/>
  <c r="C3922" i="6"/>
  <c r="B3922" i="6"/>
  <c r="E3921" i="6"/>
  <c r="F3921" i="6" s="1"/>
  <c r="C3921" i="6"/>
  <c r="B3921" i="6"/>
  <c r="E3920" i="6"/>
  <c r="F3920" i="6" s="1"/>
  <c r="C3920" i="6"/>
  <c r="B3920" i="6"/>
  <c r="E3919" i="6"/>
  <c r="F3919" i="6" s="1"/>
  <c r="C3919" i="6"/>
  <c r="B3919" i="6"/>
  <c r="E3918" i="6"/>
  <c r="F3918" i="6" s="1"/>
  <c r="C3918" i="6"/>
  <c r="B3918" i="6"/>
  <c r="E3917" i="6"/>
  <c r="F3917" i="6" s="1"/>
  <c r="C3917" i="6"/>
  <c r="B3917" i="6"/>
  <c r="E3916" i="6"/>
  <c r="F3916" i="6" s="1"/>
  <c r="C3916" i="6"/>
  <c r="B3916" i="6"/>
  <c r="E3915" i="6"/>
  <c r="F3915" i="6" s="1"/>
  <c r="C3915" i="6"/>
  <c r="B3915" i="6"/>
  <c r="V3914" i="6"/>
  <c r="E3914" i="6"/>
  <c r="F3914" i="6" s="1"/>
  <c r="C3914" i="6"/>
  <c r="B3914" i="6"/>
  <c r="E3913" i="6"/>
  <c r="F3913" i="6" s="1"/>
  <c r="C3913" i="6"/>
  <c r="B3913" i="6"/>
  <c r="E3912" i="6"/>
  <c r="F3912" i="6" s="1"/>
  <c r="C3912" i="6"/>
  <c r="B3912" i="6"/>
  <c r="E3911" i="6"/>
  <c r="F3911" i="6" s="1"/>
  <c r="C3911" i="6"/>
  <c r="B3911" i="6"/>
  <c r="E3910" i="6"/>
  <c r="F3910" i="6" s="1"/>
  <c r="C3910" i="6"/>
  <c r="B3910" i="6"/>
  <c r="E3909" i="6"/>
  <c r="F3909" i="6" s="1"/>
  <c r="C3909" i="6"/>
  <c r="B3909" i="6"/>
  <c r="E3908" i="6"/>
  <c r="F3908" i="6" s="1"/>
  <c r="C3908" i="6"/>
  <c r="B3908" i="6"/>
  <c r="E3907" i="6"/>
  <c r="F3907" i="6" s="1"/>
  <c r="C3907" i="6"/>
  <c r="B3907" i="6"/>
  <c r="E3906" i="6"/>
  <c r="F3906" i="6" s="1"/>
  <c r="C3906" i="6"/>
  <c r="B3906" i="6"/>
  <c r="E3905" i="6"/>
  <c r="F3905" i="6" s="1"/>
  <c r="C3905" i="6"/>
  <c r="B3905" i="6"/>
  <c r="E3904" i="6"/>
  <c r="F3904" i="6" s="1"/>
  <c r="C3904" i="6"/>
  <c r="B3904" i="6"/>
  <c r="E3903" i="6"/>
  <c r="F3903" i="6" s="1"/>
  <c r="C3903" i="6"/>
  <c r="B3903" i="6"/>
  <c r="V3902" i="6"/>
  <c r="E3902" i="6"/>
  <c r="F3902" i="6" s="1"/>
  <c r="C3902" i="6"/>
  <c r="B3902" i="6"/>
  <c r="V3901" i="6"/>
  <c r="E3901" i="6"/>
  <c r="F3901" i="6" s="1"/>
  <c r="C3901" i="6"/>
  <c r="B3901" i="6"/>
  <c r="E3900" i="6"/>
  <c r="F3900" i="6" s="1"/>
  <c r="C3900" i="6"/>
  <c r="B3900" i="6"/>
  <c r="E3899" i="6"/>
  <c r="F3899" i="6" s="1"/>
  <c r="C3899" i="6"/>
  <c r="B3899" i="6"/>
  <c r="E3898" i="6"/>
  <c r="F3898" i="6" s="1"/>
  <c r="C3898" i="6"/>
  <c r="B3898" i="6"/>
  <c r="E3897" i="6"/>
  <c r="F3897" i="6" s="1"/>
  <c r="C3897" i="6"/>
  <c r="B3897" i="6"/>
  <c r="E3896" i="6"/>
  <c r="F3896" i="6" s="1"/>
  <c r="C3896" i="6"/>
  <c r="B3896" i="6"/>
  <c r="E3895" i="6"/>
  <c r="F3895" i="6" s="1"/>
  <c r="C3895" i="6"/>
  <c r="B3895" i="6"/>
  <c r="V3894" i="6"/>
  <c r="E3894" i="6"/>
  <c r="F3894" i="6" s="1"/>
  <c r="C3894" i="6"/>
  <c r="B3894" i="6"/>
  <c r="V3893" i="6"/>
  <c r="E3893" i="6"/>
  <c r="F3893" i="6" s="1"/>
  <c r="C3893" i="6"/>
  <c r="B3893" i="6"/>
  <c r="V3892" i="6"/>
  <c r="E3892" i="6"/>
  <c r="F3892" i="6" s="1"/>
  <c r="C3892" i="6"/>
  <c r="B3892" i="6"/>
  <c r="V3891" i="6"/>
  <c r="E3891" i="6"/>
  <c r="F3891" i="6" s="1"/>
  <c r="C3891" i="6"/>
  <c r="B3891" i="6"/>
  <c r="E3890" i="6"/>
  <c r="F3890" i="6" s="1"/>
  <c r="C3890" i="6"/>
  <c r="B3890" i="6"/>
  <c r="E3889" i="6"/>
  <c r="F3889" i="6" s="1"/>
  <c r="C3889" i="6"/>
  <c r="B3889" i="6"/>
  <c r="V3888" i="6"/>
  <c r="E3888" i="6"/>
  <c r="F3888" i="6" s="1"/>
  <c r="C3888" i="6"/>
  <c r="B3888" i="6"/>
  <c r="E3887" i="6"/>
  <c r="F3887" i="6" s="1"/>
  <c r="C3887" i="6"/>
  <c r="B3887" i="6"/>
  <c r="V3886" i="6"/>
  <c r="E3886" i="6"/>
  <c r="F3886" i="6" s="1"/>
  <c r="C3886" i="6"/>
  <c r="B3886" i="6"/>
  <c r="E3885" i="6"/>
  <c r="F3885" i="6" s="1"/>
  <c r="C3885" i="6"/>
  <c r="B3885" i="6"/>
  <c r="V3884" i="6"/>
  <c r="E3884" i="6"/>
  <c r="F3884" i="6" s="1"/>
  <c r="C3884" i="6"/>
  <c r="B3884" i="6"/>
  <c r="E3883" i="6"/>
  <c r="F3883" i="6" s="1"/>
  <c r="C3883" i="6"/>
  <c r="B3883" i="6"/>
  <c r="E3882" i="6"/>
  <c r="F3882" i="6" s="1"/>
  <c r="C3882" i="6"/>
  <c r="B3882" i="6"/>
  <c r="E3881" i="6"/>
  <c r="F3881" i="6" s="1"/>
  <c r="C3881" i="6"/>
  <c r="B3881" i="6"/>
  <c r="V3880" i="6"/>
  <c r="E3880" i="6"/>
  <c r="F3880" i="6" s="1"/>
  <c r="C3880" i="6"/>
  <c r="B3880" i="6"/>
  <c r="E3879" i="6"/>
  <c r="F3879" i="6" s="1"/>
  <c r="C3879" i="6"/>
  <c r="B3879" i="6"/>
  <c r="E3878" i="6"/>
  <c r="F3878" i="6" s="1"/>
  <c r="C3878" i="6"/>
  <c r="B3878" i="6"/>
  <c r="V3877" i="6"/>
  <c r="E3877" i="6"/>
  <c r="F3877" i="6" s="1"/>
  <c r="C3877" i="6"/>
  <c r="B3877" i="6"/>
  <c r="V3876" i="6"/>
  <c r="E3876" i="6"/>
  <c r="F3876" i="6" s="1"/>
  <c r="C3876" i="6"/>
  <c r="B3876" i="6"/>
  <c r="V3875" i="6"/>
  <c r="E3875" i="6"/>
  <c r="F3875" i="6" s="1"/>
  <c r="C3875" i="6"/>
  <c r="B3875" i="6"/>
  <c r="V3874" i="6"/>
  <c r="E3874" i="6"/>
  <c r="F3874" i="6" s="1"/>
  <c r="C3874" i="6"/>
  <c r="B3874" i="6"/>
  <c r="E3873" i="6"/>
  <c r="F3873" i="6" s="1"/>
  <c r="C3873" i="6"/>
  <c r="B3873" i="6"/>
  <c r="E3872" i="6"/>
  <c r="F3872" i="6" s="1"/>
  <c r="C3872" i="6"/>
  <c r="B3872" i="6"/>
  <c r="E3871" i="6"/>
  <c r="F3871" i="6" s="1"/>
  <c r="C3871" i="6"/>
  <c r="B3871" i="6"/>
  <c r="E3870" i="6"/>
  <c r="F3870" i="6" s="1"/>
  <c r="C3870" i="6"/>
  <c r="B3870" i="6"/>
  <c r="E3869" i="6"/>
  <c r="F3869" i="6" s="1"/>
  <c r="C3869" i="6"/>
  <c r="B3869" i="6"/>
  <c r="E3868" i="6"/>
  <c r="F3868" i="6" s="1"/>
  <c r="C3868" i="6"/>
  <c r="B3868" i="6"/>
  <c r="E3867" i="6"/>
  <c r="F3867" i="6" s="1"/>
  <c r="C3867" i="6"/>
  <c r="B3867" i="6"/>
  <c r="E3866" i="6"/>
  <c r="F3866" i="6" s="1"/>
  <c r="C3866" i="6"/>
  <c r="B3866" i="6"/>
  <c r="E3865" i="6"/>
  <c r="F3865" i="6" s="1"/>
  <c r="C3865" i="6"/>
  <c r="B3865" i="6"/>
  <c r="E3864" i="6"/>
  <c r="F3864" i="6" s="1"/>
  <c r="C3864" i="6"/>
  <c r="B3864" i="6"/>
  <c r="E3863" i="6"/>
  <c r="F3863" i="6" s="1"/>
  <c r="C3863" i="6"/>
  <c r="B3863" i="6"/>
  <c r="E3862" i="6"/>
  <c r="F3862" i="6" s="1"/>
  <c r="C3862" i="6"/>
  <c r="B3862" i="6"/>
  <c r="E3861" i="6"/>
  <c r="F3861" i="6" s="1"/>
  <c r="C3861" i="6"/>
  <c r="B3861" i="6"/>
  <c r="E3860" i="6"/>
  <c r="F3860" i="6" s="1"/>
  <c r="C3860" i="6"/>
  <c r="B3860" i="6"/>
  <c r="E3859" i="6"/>
  <c r="F3859" i="6" s="1"/>
  <c r="C3859" i="6"/>
  <c r="B3859" i="6"/>
  <c r="E3858" i="6"/>
  <c r="F3858" i="6" s="1"/>
  <c r="C3858" i="6"/>
  <c r="B3858" i="6"/>
  <c r="E3857" i="6"/>
  <c r="F3857" i="6" s="1"/>
  <c r="C3857" i="6"/>
  <c r="B3857" i="6"/>
  <c r="V3856" i="6"/>
  <c r="E3856" i="6"/>
  <c r="F3856" i="6" s="1"/>
  <c r="C3856" i="6"/>
  <c r="B3856" i="6"/>
  <c r="E3855" i="6"/>
  <c r="F3855" i="6" s="1"/>
  <c r="C3855" i="6"/>
  <c r="B3855" i="6"/>
  <c r="E3854" i="6"/>
  <c r="F3854" i="6" s="1"/>
  <c r="C3854" i="6"/>
  <c r="B3854" i="6"/>
  <c r="E3853" i="6"/>
  <c r="F3853" i="6" s="1"/>
  <c r="C3853" i="6"/>
  <c r="B3853" i="6"/>
  <c r="E3852" i="6"/>
  <c r="F3852" i="6" s="1"/>
  <c r="C3852" i="6"/>
  <c r="B3852" i="6"/>
  <c r="E3851" i="6"/>
  <c r="F3851" i="6" s="1"/>
  <c r="C3851" i="6"/>
  <c r="B3851" i="6"/>
  <c r="E3850" i="6"/>
  <c r="F3850" i="6" s="1"/>
  <c r="C3850" i="6"/>
  <c r="B3850" i="6"/>
  <c r="V3849" i="6"/>
  <c r="E3849" i="6"/>
  <c r="F3849" i="6" s="1"/>
  <c r="C3849" i="6"/>
  <c r="B3849" i="6"/>
  <c r="E3848" i="6"/>
  <c r="F3848" i="6" s="1"/>
  <c r="C3848" i="6"/>
  <c r="B3848" i="6"/>
  <c r="E3847" i="6"/>
  <c r="F3847" i="6" s="1"/>
  <c r="C3847" i="6"/>
  <c r="B3847" i="6"/>
  <c r="E3846" i="6"/>
  <c r="F3846" i="6" s="1"/>
  <c r="C3846" i="6"/>
  <c r="B3846" i="6"/>
  <c r="E3845" i="6"/>
  <c r="F3845" i="6" s="1"/>
  <c r="C3845" i="6"/>
  <c r="B3845" i="6"/>
  <c r="E3844" i="6"/>
  <c r="F3844" i="6" s="1"/>
  <c r="C3844" i="6"/>
  <c r="B3844" i="6"/>
  <c r="E3843" i="6"/>
  <c r="F3843" i="6" s="1"/>
  <c r="C3843" i="6"/>
  <c r="B3843" i="6"/>
  <c r="E3842" i="6"/>
  <c r="F3842" i="6" s="1"/>
  <c r="C3842" i="6"/>
  <c r="B3842" i="6"/>
  <c r="E3841" i="6"/>
  <c r="F3841" i="6" s="1"/>
  <c r="C3841" i="6"/>
  <c r="B3841" i="6"/>
  <c r="E3840" i="6"/>
  <c r="F3840" i="6" s="1"/>
  <c r="C3840" i="6"/>
  <c r="B3840" i="6"/>
  <c r="E3839" i="6"/>
  <c r="F3839" i="6" s="1"/>
  <c r="C3839" i="6"/>
  <c r="B3839" i="6"/>
  <c r="E3838" i="6"/>
  <c r="F3838" i="6" s="1"/>
  <c r="C3838" i="6"/>
  <c r="B3838" i="6"/>
  <c r="E3837" i="6"/>
  <c r="F3837" i="6" s="1"/>
  <c r="C3837" i="6"/>
  <c r="B3837" i="6"/>
  <c r="E3836" i="6"/>
  <c r="F3836" i="6" s="1"/>
  <c r="C3836" i="6"/>
  <c r="B3836" i="6"/>
  <c r="E3835" i="6"/>
  <c r="F3835" i="6" s="1"/>
  <c r="C3835" i="6"/>
  <c r="B3835" i="6"/>
  <c r="V3834" i="6"/>
  <c r="E3834" i="6"/>
  <c r="F3834" i="6" s="1"/>
  <c r="C3834" i="6"/>
  <c r="B3834" i="6"/>
  <c r="E4024" i="6"/>
  <c r="F4024" i="6" s="1"/>
  <c r="C4024" i="6"/>
  <c r="B4024" i="6"/>
  <c r="E4023" i="6"/>
  <c r="F4023" i="6" s="1"/>
  <c r="C4023" i="6"/>
  <c r="B4023" i="6"/>
  <c r="E4022" i="6"/>
  <c r="F4022" i="6" s="1"/>
  <c r="C4022" i="6"/>
  <c r="B4022" i="6"/>
  <c r="E4021" i="6"/>
  <c r="F4021" i="6" s="1"/>
  <c r="C4021" i="6"/>
  <c r="B4021" i="6"/>
  <c r="E4020" i="6"/>
  <c r="F4020" i="6" s="1"/>
  <c r="C4020" i="6"/>
  <c r="B4020" i="6"/>
  <c r="E4019" i="6"/>
  <c r="F4019" i="6" s="1"/>
  <c r="C4019" i="6"/>
  <c r="B4019" i="6"/>
  <c r="E4018" i="6"/>
  <c r="F4018" i="6" s="1"/>
  <c r="C4018" i="6"/>
  <c r="B4018" i="6"/>
  <c r="E4017" i="6"/>
  <c r="F4017" i="6" s="1"/>
  <c r="C4017" i="6"/>
  <c r="B4017" i="6"/>
  <c r="E4016" i="6"/>
  <c r="F4016" i="6" s="1"/>
  <c r="C4016" i="6"/>
  <c r="B4016" i="6"/>
  <c r="E4015" i="6"/>
  <c r="F4015" i="6" s="1"/>
  <c r="C4015" i="6"/>
  <c r="B4015" i="6"/>
  <c r="E4014" i="6"/>
  <c r="F4014" i="6" s="1"/>
  <c r="C4014" i="6"/>
  <c r="B4014" i="6"/>
  <c r="E4013" i="6"/>
  <c r="F4013" i="6" s="1"/>
  <c r="C4013" i="6"/>
  <c r="B4013" i="6"/>
  <c r="E4012" i="6"/>
  <c r="F4012" i="6" s="1"/>
  <c r="C4012" i="6"/>
  <c r="B4012" i="6"/>
  <c r="E4011" i="6"/>
  <c r="F4011" i="6" s="1"/>
  <c r="C4011" i="6"/>
  <c r="B4011" i="6"/>
  <c r="E4010" i="6"/>
  <c r="F4010" i="6" s="1"/>
  <c r="C4010" i="6"/>
  <c r="B4010" i="6"/>
  <c r="E4009" i="6"/>
  <c r="F4009" i="6" s="1"/>
  <c r="C4009" i="6"/>
  <c r="B4009" i="6"/>
  <c r="E4008" i="6"/>
  <c r="F4008" i="6" s="1"/>
  <c r="C4008" i="6"/>
  <c r="B4008" i="6"/>
  <c r="E4007" i="6"/>
  <c r="F4007" i="6" s="1"/>
  <c r="C4007" i="6"/>
  <c r="B4007" i="6"/>
  <c r="E4006" i="6"/>
  <c r="F4006" i="6" s="1"/>
  <c r="C4006" i="6"/>
  <c r="B4006" i="6"/>
  <c r="E4005" i="6"/>
  <c r="F4005" i="6" s="1"/>
  <c r="C4005" i="6"/>
  <c r="B4005" i="6"/>
  <c r="E4004" i="6"/>
  <c r="F4004" i="6" s="1"/>
  <c r="C4004" i="6"/>
  <c r="B4004" i="6"/>
  <c r="E4003" i="6"/>
  <c r="F4003" i="6" s="1"/>
  <c r="C4003" i="6"/>
  <c r="B4003" i="6"/>
  <c r="E4002" i="6"/>
  <c r="F4002" i="6" s="1"/>
  <c r="C4002" i="6"/>
  <c r="B4002" i="6"/>
  <c r="E4001" i="6"/>
  <c r="F4001" i="6" s="1"/>
  <c r="C4001" i="6"/>
  <c r="B4001" i="6"/>
  <c r="E4000" i="6"/>
  <c r="F4000" i="6" s="1"/>
  <c r="C4000" i="6"/>
  <c r="B4000" i="6"/>
  <c r="E3999" i="6"/>
  <c r="F3999" i="6" s="1"/>
  <c r="C3999" i="6"/>
  <c r="B3999" i="6"/>
  <c r="E3998" i="6"/>
  <c r="F3998" i="6" s="1"/>
  <c r="C3998" i="6"/>
  <c r="B3998" i="6"/>
  <c r="E3997" i="6"/>
  <c r="F3997" i="6" s="1"/>
  <c r="C3997" i="6"/>
  <c r="B3997" i="6"/>
  <c r="E3996" i="6"/>
  <c r="F3996" i="6" s="1"/>
  <c r="C3996" i="6"/>
  <c r="B3996" i="6"/>
  <c r="E3995" i="6"/>
  <c r="F3995" i="6" s="1"/>
  <c r="C3995" i="6"/>
  <c r="B3995" i="6"/>
  <c r="E3994" i="6"/>
  <c r="F3994" i="6" s="1"/>
  <c r="C3994" i="6"/>
  <c r="B3994" i="6"/>
  <c r="E3993" i="6"/>
  <c r="F3993" i="6" s="1"/>
  <c r="C3993" i="6"/>
  <c r="B3993" i="6"/>
  <c r="E3992" i="6"/>
  <c r="F3992" i="6" s="1"/>
  <c r="C3992" i="6"/>
  <c r="B3992" i="6"/>
  <c r="E3991" i="6"/>
  <c r="F3991" i="6" s="1"/>
  <c r="C3991" i="6"/>
  <c r="B3991" i="6"/>
  <c r="E3990" i="6"/>
  <c r="F3990" i="6" s="1"/>
  <c r="C3990" i="6"/>
  <c r="B3990" i="6"/>
  <c r="E3989" i="6"/>
  <c r="F3989" i="6" s="1"/>
  <c r="C3989" i="6"/>
  <c r="B3989" i="6"/>
  <c r="E3988" i="6"/>
  <c r="F3988" i="6" s="1"/>
  <c r="C3988" i="6"/>
  <c r="B3988" i="6"/>
  <c r="E3987" i="6"/>
  <c r="F3987" i="6" s="1"/>
  <c r="C3987" i="6"/>
  <c r="B3987" i="6"/>
  <c r="E3986" i="6"/>
  <c r="F3986" i="6" s="1"/>
  <c r="C3986" i="6"/>
  <c r="B3986" i="6"/>
  <c r="E3985" i="6"/>
  <c r="F3985" i="6" s="1"/>
  <c r="C3985" i="6"/>
  <c r="B3985" i="6"/>
  <c r="E3984" i="6"/>
  <c r="F3984" i="6" s="1"/>
  <c r="C3984" i="6"/>
  <c r="B3984" i="6"/>
  <c r="E3983" i="6"/>
  <c r="F3983" i="6" s="1"/>
  <c r="C3983" i="6"/>
  <c r="B3983" i="6"/>
  <c r="E3982" i="6"/>
  <c r="F3982" i="6" s="1"/>
  <c r="C3982" i="6"/>
  <c r="B3982" i="6"/>
  <c r="E3981" i="6"/>
  <c r="F3981" i="6" s="1"/>
  <c r="C3981" i="6"/>
  <c r="B3981" i="6"/>
  <c r="V3980" i="6"/>
  <c r="E3980" i="6"/>
  <c r="F3980" i="6" s="1"/>
  <c r="C3980" i="6"/>
  <c r="B3980" i="6"/>
  <c r="E3979" i="6"/>
  <c r="F3979" i="6" s="1"/>
  <c r="C3979" i="6"/>
  <c r="B3979" i="6"/>
  <c r="E3978" i="6"/>
  <c r="F3978" i="6" s="1"/>
  <c r="C3978" i="6"/>
  <c r="B3978" i="6"/>
  <c r="E3977" i="6"/>
  <c r="F3977" i="6" s="1"/>
  <c r="C3977" i="6"/>
  <c r="B3977" i="6"/>
  <c r="E3976" i="6"/>
  <c r="F3976" i="6" s="1"/>
  <c r="C3976" i="6"/>
  <c r="B3976" i="6"/>
  <c r="E3975" i="6"/>
  <c r="F3975" i="6" s="1"/>
  <c r="C3975" i="6"/>
  <c r="B3975" i="6"/>
  <c r="E3974" i="6"/>
  <c r="F3974" i="6" s="1"/>
  <c r="C3974" i="6"/>
  <c r="B3974" i="6"/>
  <c r="E3973" i="6"/>
  <c r="F3973" i="6" s="1"/>
  <c r="C3973" i="6"/>
  <c r="B3973" i="6"/>
  <c r="E3972" i="6"/>
  <c r="F3972" i="6" s="1"/>
  <c r="C3972" i="6"/>
  <c r="B3972" i="6"/>
  <c r="E3971" i="6"/>
  <c r="F3971" i="6" s="1"/>
  <c r="C3971" i="6"/>
  <c r="B3971" i="6"/>
  <c r="E3970" i="6"/>
  <c r="F3970" i="6" s="1"/>
  <c r="C3970" i="6"/>
  <c r="B3970" i="6"/>
  <c r="E3969" i="6"/>
  <c r="F3969" i="6" s="1"/>
  <c r="C3969" i="6"/>
  <c r="B3969" i="6"/>
  <c r="E3968" i="6"/>
  <c r="F3968" i="6" s="1"/>
  <c r="C3968" i="6"/>
  <c r="B3968" i="6"/>
  <c r="E3967" i="6"/>
  <c r="F3967" i="6" s="1"/>
  <c r="C3967" i="6"/>
  <c r="B3967" i="6"/>
  <c r="E3966" i="6"/>
  <c r="F3966" i="6" s="1"/>
  <c r="C3966" i="6"/>
  <c r="B3966" i="6"/>
  <c r="E3965" i="6"/>
  <c r="F3965" i="6" s="1"/>
  <c r="C3965" i="6"/>
  <c r="B3965" i="6"/>
  <c r="E3964" i="6"/>
  <c r="F3964" i="6" s="1"/>
  <c r="C3964" i="6"/>
  <c r="B3964" i="6"/>
  <c r="E3963" i="6"/>
  <c r="F3963" i="6" s="1"/>
  <c r="C3963" i="6"/>
  <c r="B3963" i="6"/>
  <c r="E3962" i="6"/>
  <c r="F3962" i="6" s="1"/>
  <c r="C3962" i="6"/>
  <c r="B3962" i="6"/>
  <c r="V4057" i="6"/>
  <c r="E4057" i="6"/>
  <c r="F4057" i="6" s="1"/>
  <c r="C4057" i="6"/>
  <c r="B4057" i="6"/>
  <c r="V4056" i="6"/>
  <c r="E4056" i="6"/>
  <c r="F4056" i="6" s="1"/>
  <c r="C4056" i="6"/>
  <c r="B4056" i="6"/>
  <c r="E4055" i="6"/>
  <c r="F4055" i="6" s="1"/>
  <c r="C4055" i="6"/>
  <c r="B4055" i="6"/>
  <c r="E4054" i="6"/>
  <c r="F4054" i="6" s="1"/>
  <c r="C4054" i="6"/>
  <c r="B4054" i="6"/>
  <c r="E4053" i="6"/>
  <c r="F4053" i="6" s="1"/>
  <c r="C4053" i="6"/>
  <c r="B4053" i="6"/>
  <c r="E4052" i="6"/>
  <c r="F4052" i="6" s="1"/>
  <c r="C4052" i="6"/>
  <c r="B4052" i="6"/>
  <c r="E4051" i="6"/>
  <c r="F4051" i="6" s="1"/>
  <c r="C4051" i="6"/>
  <c r="B4051" i="6"/>
  <c r="E4050" i="6"/>
  <c r="F4050" i="6" s="1"/>
  <c r="C4050" i="6"/>
  <c r="B4050" i="6"/>
  <c r="E4049" i="6"/>
  <c r="F4049" i="6" s="1"/>
  <c r="C4049" i="6"/>
  <c r="B4049" i="6"/>
  <c r="E4048" i="6"/>
  <c r="F4048" i="6" s="1"/>
  <c r="C4048" i="6"/>
  <c r="B4048" i="6"/>
  <c r="E4047" i="6"/>
  <c r="F4047" i="6" s="1"/>
  <c r="C4047" i="6"/>
  <c r="B4047" i="6"/>
  <c r="E4046" i="6"/>
  <c r="F4046" i="6" s="1"/>
  <c r="C4046" i="6"/>
  <c r="B4046" i="6"/>
  <c r="V4045" i="6"/>
  <c r="E4045" i="6"/>
  <c r="F4045" i="6" s="1"/>
  <c r="C4045" i="6"/>
  <c r="B4045" i="6"/>
  <c r="V4044" i="6"/>
  <c r="E4044" i="6"/>
  <c r="F4044" i="6" s="1"/>
  <c r="C4044" i="6"/>
  <c r="B4044" i="6"/>
  <c r="V4042" i="6"/>
  <c r="E4042" i="6"/>
  <c r="F4042" i="6" s="1"/>
  <c r="C4042" i="6"/>
  <c r="B4042" i="6"/>
  <c r="V4041" i="6"/>
  <c r="E4041" i="6"/>
  <c r="F4041" i="6" s="1"/>
  <c r="C4041" i="6"/>
  <c r="B4041" i="6"/>
  <c r="V4040" i="6"/>
  <c r="E4040" i="6"/>
  <c r="F4040" i="6" s="1"/>
  <c r="C4040" i="6"/>
  <c r="B4040" i="6"/>
  <c r="V4039" i="6"/>
  <c r="E4039" i="6"/>
  <c r="F4039" i="6" s="1"/>
  <c r="C4039" i="6"/>
  <c r="B4039" i="6"/>
  <c r="E4038" i="6"/>
  <c r="F4038" i="6" s="1"/>
  <c r="C4038" i="6"/>
  <c r="B4038" i="6"/>
  <c r="E4037" i="6"/>
  <c r="F4037" i="6" s="1"/>
  <c r="C4037" i="6"/>
  <c r="B4037" i="6"/>
  <c r="E4036" i="6"/>
  <c r="F4036" i="6" s="1"/>
  <c r="C4036" i="6"/>
  <c r="B4036" i="6"/>
  <c r="E4035" i="6"/>
  <c r="F4035" i="6" s="1"/>
  <c r="C4035" i="6"/>
  <c r="B4035" i="6"/>
  <c r="E4034" i="6"/>
  <c r="F4034" i="6" s="1"/>
  <c r="C4034" i="6"/>
  <c r="B4034" i="6"/>
  <c r="E4033" i="6"/>
  <c r="F4033" i="6" s="1"/>
  <c r="C4033" i="6"/>
  <c r="B4033" i="6"/>
  <c r="E4032" i="6"/>
  <c r="F4032" i="6" s="1"/>
  <c r="C4032" i="6"/>
  <c r="B4032" i="6"/>
  <c r="E4031" i="6"/>
  <c r="F4031" i="6" s="1"/>
  <c r="C4031" i="6"/>
  <c r="B4031" i="6"/>
  <c r="E4030" i="6"/>
  <c r="F4030" i="6" s="1"/>
  <c r="C4030" i="6"/>
  <c r="B4030" i="6"/>
  <c r="E4029" i="6"/>
  <c r="F4029" i="6" s="1"/>
  <c r="C4029" i="6"/>
  <c r="B4029" i="6"/>
  <c r="E4028" i="6"/>
  <c r="F4028" i="6" s="1"/>
  <c r="C4028" i="6"/>
  <c r="B4028" i="6"/>
  <c r="V4027" i="6"/>
  <c r="E4027" i="6"/>
  <c r="F4027" i="6" s="1"/>
  <c r="C4027" i="6"/>
  <c r="B4027" i="6"/>
  <c r="E4026" i="6"/>
  <c r="F4026" i="6" s="1"/>
  <c r="C4026" i="6"/>
  <c r="B4026" i="6"/>
  <c r="E4025" i="6"/>
  <c r="F4025" i="6" s="1"/>
  <c r="C4025" i="6"/>
  <c r="B4025" i="6"/>
  <c r="E4073" i="6"/>
  <c r="F4073" i="6" s="1"/>
  <c r="C4073" i="6"/>
  <c r="B4073" i="6"/>
  <c r="E4072" i="6"/>
  <c r="F4072" i="6" s="1"/>
  <c r="C4072" i="6"/>
  <c r="B4072" i="6"/>
  <c r="E4071" i="6"/>
  <c r="F4071" i="6" s="1"/>
  <c r="C4071" i="6"/>
  <c r="B4071" i="6"/>
  <c r="E4070" i="6"/>
  <c r="F4070" i="6" s="1"/>
  <c r="C4070" i="6"/>
  <c r="B4070" i="6"/>
  <c r="V4069" i="6"/>
  <c r="E4069" i="6"/>
  <c r="F4069" i="6" s="1"/>
  <c r="C4069" i="6"/>
  <c r="B4069" i="6"/>
  <c r="E4068" i="6"/>
  <c r="F4068" i="6" s="1"/>
  <c r="C4068" i="6"/>
  <c r="B4068" i="6"/>
  <c r="E4067" i="6"/>
  <c r="F4067" i="6" s="1"/>
  <c r="C4067" i="6"/>
  <c r="B4067" i="6"/>
  <c r="E4066" i="6"/>
  <c r="F4066" i="6" s="1"/>
  <c r="C4066" i="6"/>
  <c r="B4066" i="6"/>
  <c r="E4065" i="6"/>
  <c r="F4065" i="6" s="1"/>
  <c r="C4065" i="6"/>
  <c r="B4065" i="6"/>
  <c r="E4064" i="6"/>
  <c r="F4064" i="6" s="1"/>
  <c r="C4064" i="6"/>
  <c r="B4064" i="6"/>
  <c r="E4063" i="6"/>
  <c r="F4063" i="6" s="1"/>
  <c r="C4063" i="6"/>
  <c r="B4063" i="6"/>
  <c r="E4062" i="6"/>
  <c r="F4062" i="6" s="1"/>
  <c r="C4062" i="6"/>
  <c r="B4062" i="6"/>
  <c r="E4061" i="6"/>
  <c r="F4061" i="6" s="1"/>
  <c r="C4061" i="6"/>
  <c r="B4061" i="6"/>
  <c r="E4060" i="6"/>
  <c r="F4060" i="6" s="1"/>
  <c r="C4060" i="6"/>
  <c r="B4060" i="6"/>
  <c r="E4059" i="6"/>
  <c r="F4059" i="6" s="1"/>
  <c r="C4059" i="6"/>
  <c r="B4059" i="6"/>
  <c r="E4058" i="6"/>
  <c r="F4058" i="6" s="1"/>
  <c r="C4058" i="6"/>
  <c r="B4058" i="6"/>
  <c r="I3676" i="6"/>
  <c r="E3676" i="6"/>
  <c r="F3676" i="6" s="1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E3332" i="6"/>
  <c r="F3332" i="6" s="1"/>
  <c r="B3416" i="6"/>
  <c r="C3416" i="6"/>
  <c r="E3416" i="6"/>
  <c r="F3416" i="6" s="1"/>
  <c r="E3225" i="6"/>
  <c r="F3225" i="6" s="1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E3338" i="6"/>
  <c r="F3338" i="6" s="1"/>
  <c r="C3338" i="6"/>
  <c r="B3338" i="6"/>
  <c r="I3334" i="6"/>
  <c r="H3334" i="6"/>
  <c r="E3334" i="6"/>
  <c r="F3334" i="6" s="1"/>
  <c r="C3334" i="6"/>
  <c r="B3334" i="6"/>
  <c r="I3215" i="6"/>
  <c r="H3215" i="6"/>
  <c r="E3215" i="6"/>
  <c r="F3215" i="6" s="1"/>
  <c r="C3215" i="6"/>
  <c r="B3215" i="6"/>
  <c r="I3207" i="6"/>
  <c r="H3207" i="6"/>
  <c r="E3207" i="6"/>
  <c r="F3207" i="6" s="1"/>
  <c r="C3207" i="6"/>
  <c r="B3207" i="6"/>
  <c r="E3201" i="6"/>
  <c r="F3201" i="6" s="1"/>
  <c r="C3201" i="6"/>
  <c r="B3201" i="6"/>
  <c r="E3197" i="6"/>
  <c r="F3197" i="6" s="1"/>
  <c r="C3197" i="6"/>
  <c r="B3197" i="6"/>
  <c r="E3198" i="6"/>
  <c r="F3198" i="6" s="1"/>
  <c r="C3198" i="6"/>
  <c r="B3198" i="6"/>
  <c r="E3191" i="6"/>
  <c r="F3191" i="6" s="1"/>
  <c r="C3191" i="6"/>
  <c r="B3191" i="6"/>
  <c r="E3193" i="6"/>
  <c r="F3193" i="6" s="1"/>
  <c r="C3193" i="6"/>
  <c r="B3193" i="6"/>
  <c r="E3192" i="6"/>
  <c r="F3192" i="6" s="1"/>
  <c r="C3192" i="6"/>
  <c r="B3192" i="6"/>
  <c r="E3194" i="6"/>
  <c r="F3194" i="6" s="1"/>
  <c r="C3194" i="6"/>
  <c r="B3194" i="6"/>
  <c r="V3189" i="6"/>
  <c r="I3189" i="6"/>
  <c r="H3189" i="6"/>
  <c r="E3189" i="6"/>
  <c r="F3189" i="6" s="1"/>
  <c r="C3189" i="6"/>
  <c r="B3189" i="6"/>
  <c r="I3185" i="6"/>
  <c r="H3185" i="6"/>
  <c r="E3185" i="6"/>
  <c r="F3185" i="6" s="1"/>
  <c r="C3185" i="6"/>
  <c r="B3185" i="6"/>
  <c r="E3145" i="6"/>
  <c r="F3145" i="6" s="1"/>
  <c r="C3145" i="6"/>
  <c r="B3145" i="6"/>
  <c r="I3142" i="6"/>
  <c r="H3142" i="6"/>
  <c r="E3142" i="6"/>
  <c r="F3142" i="6" s="1"/>
  <c r="C3142" i="6"/>
  <c r="B3142" i="6"/>
  <c r="I3143" i="6"/>
  <c r="H3143" i="6"/>
  <c r="E3143" i="6"/>
  <c r="F3143" i="6" s="1"/>
  <c r="C3143" i="6"/>
  <c r="B3143" i="6"/>
  <c r="E3140" i="6"/>
  <c r="F3140" i="6" s="1"/>
  <c r="C3140" i="6"/>
  <c r="B3140" i="6"/>
  <c r="E3136" i="6"/>
  <c r="F3136" i="6" s="1"/>
  <c r="C3136" i="6"/>
  <c r="B3136" i="6"/>
  <c r="E3133" i="6"/>
  <c r="F3133" i="6" s="1"/>
  <c r="C3133" i="6"/>
  <c r="B3133" i="6"/>
  <c r="E3134" i="6"/>
  <c r="F3134" i="6" s="1"/>
  <c r="C3134" i="6"/>
  <c r="B3134" i="6"/>
  <c r="E3126" i="6"/>
  <c r="F3126" i="6" s="1"/>
  <c r="C3126" i="6"/>
  <c r="B3126" i="6"/>
  <c r="E3123" i="6"/>
  <c r="F3123" i="6" s="1"/>
  <c r="C3123" i="6"/>
  <c r="B3123" i="6"/>
  <c r="E3119" i="6"/>
  <c r="F3119" i="6" s="1"/>
  <c r="C3119" i="6"/>
  <c r="B3119" i="6"/>
  <c r="I3116" i="6"/>
  <c r="H3116" i="6"/>
  <c r="E3116" i="6"/>
  <c r="F3116" i="6" s="1"/>
  <c r="C3116" i="6"/>
  <c r="B3116" i="6"/>
  <c r="E3114" i="6"/>
  <c r="F3114" i="6" s="1"/>
  <c r="C3114" i="6"/>
  <c r="B3114" i="6"/>
  <c r="E3112" i="6"/>
  <c r="F3112" i="6" s="1"/>
  <c r="C3112" i="6"/>
  <c r="B3112" i="6"/>
  <c r="E3107" i="6"/>
  <c r="F3107" i="6" s="1"/>
  <c r="C3107" i="6"/>
  <c r="B3107" i="6"/>
  <c r="I3102" i="6"/>
  <c r="H3102" i="6"/>
  <c r="E3102" i="6"/>
  <c r="F3102" i="6" s="1"/>
  <c r="C3102" i="6"/>
  <c r="B3102" i="6"/>
  <c r="I3099" i="6"/>
  <c r="H3099" i="6"/>
  <c r="E3099" i="6"/>
  <c r="F3099" i="6" s="1"/>
  <c r="C3099" i="6"/>
  <c r="B3099" i="6"/>
  <c r="I3095" i="6"/>
  <c r="H3095" i="6"/>
  <c r="E3095" i="6"/>
  <c r="F3095" i="6" s="1"/>
  <c r="C3095" i="6"/>
  <c r="B3095" i="6"/>
  <c r="E3092" i="6"/>
  <c r="F3092" i="6" s="1"/>
  <c r="C3092" i="6"/>
  <c r="B3092" i="6"/>
  <c r="E3085" i="6"/>
  <c r="F3085" i="6" s="1"/>
  <c r="C3085" i="6"/>
  <c r="B3085" i="6"/>
  <c r="E3078" i="6"/>
  <c r="F3078" i="6" s="1"/>
  <c r="C3078" i="6"/>
  <c r="B3078" i="6"/>
  <c r="I3075" i="6"/>
  <c r="H3075" i="6"/>
  <c r="E3075" i="6"/>
  <c r="F3075" i="6" s="1"/>
  <c r="C3075" i="6"/>
  <c r="B3075" i="6"/>
  <c r="I3057" i="6"/>
  <c r="H3057" i="6"/>
  <c r="E3057" i="6"/>
  <c r="F3057" i="6" s="1"/>
  <c r="C3057" i="6"/>
  <c r="B3057" i="6"/>
  <c r="E3051" i="6"/>
  <c r="F3051" i="6" s="1"/>
  <c r="C3051" i="6"/>
  <c r="B3051" i="6"/>
  <c r="E3053" i="6"/>
  <c r="F3053" i="6" s="1"/>
  <c r="C3053" i="6"/>
  <c r="B3053" i="6"/>
  <c r="E3052" i="6"/>
  <c r="F3052" i="6" s="1"/>
  <c r="C3052" i="6"/>
  <c r="B3052" i="6"/>
  <c r="E3054" i="6"/>
  <c r="F3054" i="6" s="1"/>
  <c r="C3054" i="6"/>
  <c r="B3054" i="6"/>
  <c r="E3042" i="6"/>
  <c r="F3042" i="6" s="1"/>
  <c r="C3042" i="6"/>
  <c r="B3042" i="6"/>
  <c r="I3040" i="6"/>
  <c r="H3040" i="6"/>
  <c r="E3040" i="6"/>
  <c r="F3040" i="6" s="1"/>
  <c r="C3040" i="6"/>
  <c r="B3040" i="6"/>
  <c r="I3036" i="6"/>
  <c r="H3036" i="6"/>
  <c r="E3036" i="6"/>
  <c r="F3036" i="6" s="1"/>
  <c r="C3036" i="6"/>
  <c r="B3036" i="6"/>
  <c r="E3023" i="6"/>
  <c r="F3023" i="6" s="1"/>
  <c r="C3023" i="6"/>
  <c r="B3023" i="6"/>
  <c r="I3011" i="6"/>
  <c r="H3011" i="6"/>
  <c r="E3011" i="6"/>
  <c r="F3011" i="6" s="1"/>
  <c r="C3011" i="6"/>
  <c r="B3011" i="6"/>
  <c r="V3003" i="6"/>
  <c r="I3003" i="6"/>
  <c r="H3003" i="6"/>
  <c r="E3003" i="6"/>
  <c r="F3003" i="6" s="1"/>
  <c r="C3003" i="6"/>
  <c r="B3003" i="6"/>
  <c r="V3006" i="6"/>
  <c r="I3006" i="6"/>
  <c r="H3006" i="6"/>
  <c r="E3006" i="6"/>
  <c r="F3006" i="6" s="1"/>
  <c r="C3006" i="6"/>
  <c r="B3006" i="6"/>
  <c r="I3001" i="6"/>
  <c r="H3001" i="6"/>
  <c r="E3001" i="6"/>
  <c r="F3001" i="6" s="1"/>
  <c r="C3001" i="6"/>
  <c r="B3001" i="6"/>
  <c r="I2813" i="6"/>
  <c r="H2813" i="6"/>
  <c r="E2813" i="6"/>
  <c r="F2813" i="6" s="1"/>
  <c r="C2813" i="6"/>
  <c r="B2813" i="6"/>
  <c r="E2904" i="6"/>
  <c r="F2904" i="6" s="1"/>
  <c r="C2904" i="6"/>
  <c r="B2904" i="6"/>
  <c r="I2898" i="6"/>
  <c r="H2898" i="6"/>
  <c r="E2898" i="6"/>
  <c r="F2898" i="6" s="1"/>
  <c r="C2898" i="6"/>
  <c r="B2898" i="6"/>
  <c r="I2894" i="6"/>
  <c r="H2894" i="6"/>
  <c r="E2894" i="6"/>
  <c r="F2894" i="6" s="1"/>
  <c r="C2894" i="6"/>
  <c r="B2894" i="6"/>
  <c r="I2892" i="6"/>
  <c r="H2892" i="6"/>
  <c r="E2892" i="6"/>
  <c r="F2892" i="6" s="1"/>
  <c r="C2892" i="6"/>
  <c r="B2892" i="6"/>
  <c r="E2890" i="6"/>
  <c r="F2890" i="6" s="1"/>
  <c r="C2890" i="6"/>
  <c r="B2890" i="6"/>
  <c r="I2881" i="6"/>
  <c r="H2881" i="6"/>
  <c r="E2881" i="6"/>
  <c r="F2881" i="6" s="1"/>
  <c r="C2881" i="6"/>
  <c r="B2881" i="6"/>
  <c r="E2879" i="6"/>
  <c r="F2879" i="6" s="1"/>
  <c r="C2879" i="6"/>
  <c r="B2879" i="6"/>
  <c r="E2876" i="6"/>
  <c r="F2876" i="6" s="1"/>
  <c r="C2876" i="6"/>
  <c r="B2876" i="6"/>
  <c r="E2873" i="6"/>
  <c r="F2873" i="6" s="1"/>
  <c r="C2873" i="6"/>
  <c r="B2873" i="6"/>
  <c r="E2874" i="6"/>
  <c r="F2874" i="6" s="1"/>
  <c r="C2874" i="6"/>
  <c r="B2874" i="6"/>
  <c r="E2868" i="6"/>
  <c r="F2868" i="6" s="1"/>
  <c r="C2868" i="6"/>
  <c r="B2868" i="6"/>
  <c r="E2862" i="6"/>
  <c r="F2862" i="6" s="1"/>
  <c r="C2862" i="6"/>
  <c r="B2862" i="6"/>
  <c r="E2864" i="6"/>
  <c r="F2864" i="6" s="1"/>
  <c r="C2864" i="6"/>
  <c r="B2864" i="6"/>
  <c r="E2863" i="6"/>
  <c r="F2863" i="6" s="1"/>
  <c r="C2863" i="6"/>
  <c r="B2863" i="6"/>
  <c r="E2865" i="6"/>
  <c r="F2865" i="6" s="1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E3371" i="6"/>
  <c r="F3371" i="6" s="1"/>
  <c r="C3371" i="6"/>
  <c r="B3371" i="6"/>
  <c r="V3370" i="6"/>
  <c r="I3370" i="6"/>
  <c r="H3370" i="6"/>
  <c r="E3370" i="6"/>
  <c r="F3370" i="6" s="1"/>
  <c r="C3370" i="6"/>
  <c r="B3370" i="6"/>
  <c r="I3369" i="6"/>
  <c r="H3369" i="6"/>
  <c r="E3369" i="6"/>
  <c r="F3369" i="6" s="1"/>
  <c r="C3369" i="6"/>
  <c r="B3369" i="6"/>
  <c r="I3368" i="6"/>
  <c r="H3368" i="6"/>
  <c r="E3368" i="6"/>
  <c r="F3368" i="6" s="1"/>
  <c r="C3368" i="6"/>
  <c r="B3368" i="6"/>
  <c r="I3367" i="6"/>
  <c r="H3367" i="6"/>
  <c r="E3367" i="6"/>
  <c r="F3367" i="6" s="1"/>
  <c r="C3367" i="6"/>
  <c r="B3367" i="6"/>
  <c r="I3366" i="6"/>
  <c r="H3366" i="6"/>
  <c r="E3366" i="6"/>
  <c r="F3366" i="6" s="1"/>
  <c r="C3366" i="6"/>
  <c r="B3366" i="6"/>
  <c r="I3365" i="6"/>
  <c r="H3365" i="6"/>
  <c r="E3365" i="6"/>
  <c r="F3365" i="6" s="1"/>
  <c r="C3365" i="6"/>
  <c r="B3365" i="6"/>
  <c r="E3364" i="6"/>
  <c r="F3364" i="6" s="1"/>
  <c r="C3364" i="6"/>
  <c r="B3364" i="6"/>
  <c r="E3363" i="6"/>
  <c r="F3363" i="6" s="1"/>
  <c r="C3363" i="6"/>
  <c r="B3363" i="6"/>
  <c r="E3362" i="6"/>
  <c r="F3362" i="6" s="1"/>
  <c r="C3362" i="6"/>
  <c r="B3362" i="6"/>
  <c r="I3361" i="6"/>
  <c r="H3361" i="6"/>
  <c r="E3361" i="6"/>
  <c r="F3361" i="6" s="1"/>
  <c r="C3361" i="6"/>
  <c r="B3361" i="6"/>
  <c r="I3360" i="6"/>
  <c r="E3360" i="6"/>
  <c r="F3360" i="6" s="1"/>
  <c r="C3360" i="6"/>
  <c r="B3360" i="6"/>
  <c r="I3359" i="6"/>
  <c r="H3359" i="6"/>
  <c r="E3359" i="6"/>
  <c r="F3359" i="6" s="1"/>
  <c r="C3359" i="6"/>
  <c r="B3359" i="6"/>
  <c r="E3358" i="6"/>
  <c r="F3358" i="6" s="1"/>
  <c r="C3358" i="6"/>
  <c r="B3358" i="6"/>
  <c r="V3357" i="6"/>
  <c r="I3357" i="6"/>
  <c r="H3357" i="6"/>
  <c r="E3357" i="6"/>
  <c r="F3357" i="6" s="1"/>
  <c r="C3357" i="6"/>
  <c r="B3357" i="6"/>
  <c r="I3356" i="6"/>
  <c r="H3356" i="6"/>
  <c r="E3356" i="6"/>
  <c r="F3356" i="6" s="1"/>
  <c r="C3356" i="6"/>
  <c r="B3356" i="6"/>
  <c r="I3355" i="6"/>
  <c r="H3355" i="6"/>
  <c r="E3355" i="6"/>
  <c r="F3355" i="6" s="1"/>
  <c r="C3355" i="6"/>
  <c r="B3355" i="6"/>
  <c r="I3354" i="6"/>
  <c r="H3354" i="6"/>
  <c r="E3354" i="6"/>
  <c r="F3354" i="6" s="1"/>
  <c r="C3354" i="6"/>
  <c r="B3354" i="6"/>
  <c r="I3353" i="6"/>
  <c r="H3353" i="6"/>
  <c r="E3353" i="6"/>
  <c r="F3353" i="6" s="1"/>
  <c r="C3353" i="6"/>
  <c r="B3353" i="6"/>
  <c r="I3352" i="6"/>
  <c r="H3352" i="6"/>
  <c r="E3352" i="6"/>
  <c r="F3352" i="6" s="1"/>
  <c r="C3352" i="6"/>
  <c r="B3352" i="6"/>
  <c r="I3351" i="6"/>
  <c r="H3351" i="6"/>
  <c r="E3351" i="6"/>
  <c r="F3351" i="6" s="1"/>
  <c r="C3351" i="6"/>
  <c r="B3351" i="6"/>
  <c r="I3350" i="6"/>
  <c r="H3350" i="6"/>
  <c r="E3350" i="6"/>
  <c r="F3350" i="6" s="1"/>
  <c r="C3350" i="6"/>
  <c r="B3350" i="6"/>
  <c r="V3349" i="6"/>
  <c r="I3349" i="6"/>
  <c r="H3349" i="6"/>
  <c r="E3349" i="6"/>
  <c r="F3349" i="6" s="1"/>
  <c r="C3349" i="6"/>
  <c r="B3349" i="6"/>
  <c r="I3348" i="6"/>
  <c r="H3348" i="6"/>
  <c r="E3348" i="6"/>
  <c r="F3348" i="6" s="1"/>
  <c r="C3348" i="6"/>
  <c r="B3348" i="6"/>
  <c r="V3347" i="6"/>
  <c r="I3347" i="6"/>
  <c r="H3347" i="6"/>
  <c r="E3347" i="6"/>
  <c r="F3347" i="6" s="1"/>
  <c r="C3347" i="6"/>
  <c r="B3347" i="6"/>
  <c r="I3346" i="6"/>
  <c r="H3346" i="6"/>
  <c r="E3346" i="6"/>
  <c r="F3346" i="6" s="1"/>
  <c r="C3346" i="6"/>
  <c r="B3346" i="6"/>
  <c r="V3345" i="6"/>
  <c r="I3345" i="6"/>
  <c r="H3345" i="6"/>
  <c r="E3345" i="6"/>
  <c r="F3345" i="6" s="1"/>
  <c r="C3345" i="6"/>
  <c r="B3345" i="6"/>
  <c r="V3344" i="6"/>
  <c r="I3344" i="6"/>
  <c r="H3344" i="6"/>
  <c r="E3344" i="6"/>
  <c r="F3344" i="6" s="1"/>
  <c r="C3344" i="6"/>
  <c r="B3344" i="6"/>
  <c r="V3343" i="6"/>
  <c r="I3343" i="6"/>
  <c r="H3343" i="6"/>
  <c r="E3343" i="6"/>
  <c r="F3343" i="6" s="1"/>
  <c r="C3343" i="6"/>
  <c r="B3343" i="6"/>
  <c r="V3342" i="6"/>
  <c r="I3342" i="6"/>
  <c r="H3342" i="6"/>
  <c r="E3342" i="6"/>
  <c r="F3342" i="6" s="1"/>
  <c r="C3342" i="6"/>
  <c r="B3342" i="6"/>
  <c r="V3341" i="6"/>
  <c r="I3341" i="6"/>
  <c r="H3341" i="6"/>
  <c r="E3341" i="6"/>
  <c r="F3341" i="6" s="1"/>
  <c r="C3341" i="6"/>
  <c r="B3341" i="6"/>
  <c r="V3340" i="6"/>
  <c r="I3340" i="6"/>
  <c r="H3340" i="6"/>
  <c r="E3340" i="6"/>
  <c r="F3340" i="6" s="1"/>
  <c r="C3340" i="6"/>
  <c r="B3340" i="6"/>
  <c r="V3339" i="6"/>
  <c r="I3339" i="6"/>
  <c r="H3339" i="6"/>
  <c r="E3339" i="6"/>
  <c r="F3339" i="6" s="1"/>
  <c r="C3339" i="6"/>
  <c r="B3339" i="6"/>
  <c r="V3337" i="6"/>
  <c r="I3337" i="6"/>
  <c r="H3337" i="6"/>
  <c r="E3337" i="6"/>
  <c r="F3337" i="6" s="1"/>
  <c r="C3337" i="6"/>
  <c r="B3337" i="6"/>
  <c r="I3336" i="6"/>
  <c r="H3336" i="6"/>
  <c r="E3336" i="6"/>
  <c r="F3336" i="6" s="1"/>
  <c r="C3336" i="6"/>
  <c r="B3336" i="6"/>
  <c r="V3335" i="6"/>
  <c r="I3335" i="6"/>
  <c r="H3335" i="6"/>
  <c r="E3335" i="6"/>
  <c r="F3335" i="6" s="1"/>
  <c r="C3335" i="6"/>
  <c r="B3335" i="6"/>
  <c r="E3333" i="6"/>
  <c r="F3333" i="6" s="1"/>
  <c r="C3333" i="6"/>
  <c r="B3333" i="6"/>
  <c r="E3331" i="6"/>
  <c r="F3331" i="6" s="1"/>
  <c r="C3331" i="6"/>
  <c r="B3331" i="6"/>
  <c r="E3330" i="6"/>
  <c r="F3330" i="6" s="1"/>
  <c r="C3330" i="6"/>
  <c r="B3330" i="6"/>
  <c r="E3329" i="6"/>
  <c r="F3329" i="6" s="1"/>
  <c r="C3329" i="6"/>
  <c r="B3329" i="6"/>
  <c r="E3328" i="6"/>
  <c r="F3328" i="6" s="1"/>
  <c r="C3328" i="6"/>
  <c r="B3328" i="6"/>
  <c r="E3327" i="6"/>
  <c r="F3327" i="6" s="1"/>
  <c r="C3327" i="6"/>
  <c r="B3327" i="6"/>
  <c r="I3326" i="6"/>
  <c r="H3326" i="6"/>
  <c r="E3326" i="6"/>
  <c r="F3326" i="6" s="1"/>
  <c r="C3326" i="6"/>
  <c r="B3326" i="6"/>
  <c r="V3325" i="6"/>
  <c r="E3325" i="6"/>
  <c r="F3325" i="6" s="1"/>
  <c r="C3325" i="6"/>
  <c r="B3325" i="6"/>
  <c r="E3324" i="6"/>
  <c r="F3324" i="6" s="1"/>
  <c r="C3324" i="6"/>
  <c r="B3324" i="6"/>
  <c r="E3323" i="6"/>
  <c r="F3323" i="6" s="1"/>
  <c r="C3323" i="6"/>
  <c r="B3323" i="6"/>
  <c r="E3322" i="6"/>
  <c r="F3322" i="6" s="1"/>
  <c r="C3322" i="6"/>
  <c r="B3322" i="6"/>
  <c r="E3321" i="6"/>
  <c r="F3321" i="6" s="1"/>
  <c r="C3321" i="6"/>
  <c r="B3321" i="6"/>
  <c r="E3320" i="6"/>
  <c r="F3320" i="6" s="1"/>
  <c r="C3320" i="6"/>
  <c r="B3320" i="6"/>
  <c r="I3319" i="6"/>
  <c r="H3319" i="6"/>
  <c r="E3319" i="6"/>
  <c r="F3319" i="6" s="1"/>
  <c r="C3319" i="6"/>
  <c r="B3319" i="6"/>
  <c r="I3318" i="6"/>
  <c r="H3318" i="6"/>
  <c r="E3318" i="6"/>
  <c r="F3318" i="6" s="1"/>
  <c r="C3318" i="6"/>
  <c r="B3318" i="6"/>
  <c r="I3317" i="6"/>
  <c r="H3317" i="6"/>
  <c r="E3317" i="6"/>
  <c r="F3317" i="6" s="1"/>
  <c r="C3317" i="6"/>
  <c r="B3317" i="6"/>
  <c r="E3316" i="6"/>
  <c r="F3316" i="6" s="1"/>
  <c r="C3316" i="6"/>
  <c r="B3316" i="6"/>
  <c r="E3315" i="6"/>
  <c r="F3315" i="6" s="1"/>
  <c r="C3315" i="6"/>
  <c r="B3315" i="6"/>
  <c r="E3314" i="6"/>
  <c r="F3314" i="6" s="1"/>
  <c r="C3314" i="6"/>
  <c r="B3314" i="6"/>
  <c r="V3313" i="6"/>
  <c r="I3313" i="6"/>
  <c r="H3313" i="6"/>
  <c r="E3313" i="6"/>
  <c r="F3313" i="6" s="1"/>
  <c r="C3313" i="6"/>
  <c r="B3313" i="6"/>
  <c r="E3312" i="6"/>
  <c r="F3312" i="6" s="1"/>
  <c r="C3312" i="6"/>
  <c r="B3312" i="6"/>
  <c r="E3311" i="6"/>
  <c r="F3311" i="6" s="1"/>
  <c r="C3311" i="6"/>
  <c r="B3311" i="6"/>
  <c r="I3310" i="6"/>
  <c r="H3310" i="6"/>
  <c r="E3310" i="6"/>
  <c r="F3310" i="6" s="1"/>
  <c r="C3310" i="6"/>
  <c r="B3310" i="6"/>
  <c r="E3309" i="6"/>
  <c r="F3309" i="6" s="1"/>
  <c r="C3309" i="6"/>
  <c r="B3309" i="6"/>
  <c r="E3308" i="6"/>
  <c r="F3308" i="6" s="1"/>
  <c r="C3308" i="6"/>
  <c r="B3308" i="6"/>
  <c r="E3307" i="6"/>
  <c r="F3307" i="6" s="1"/>
  <c r="C3307" i="6"/>
  <c r="B3307" i="6"/>
  <c r="E3306" i="6"/>
  <c r="F3306" i="6" s="1"/>
  <c r="C3306" i="6"/>
  <c r="B3306" i="6"/>
  <c r="E3305" i="6"/>
  <c r="F3305" i="6" s="1"/>
  <c r="C3305" i="6"/>
  <c r="B3305" i="6"/>
  <c r="E3304" i="6"/>
  <c r="F3304" i="6" s="1"/>
  <c r="C3304" i="6"/>
  <c r="B3304" i="6"/>
  <c r="E3303" i="6"/>
  <c r="F3303" i="6" s="1"/>
  <c r="C3303" i="6"/>
  <c r="B3303" i="6"/>
  <c r="E3302" i="6"/>
  <c r="F3302" i="6" s="1"/>
  <c r="C3302" i="6"/>
  <c r="B3302" i="6"/>
  <c r="E3301" i="6"/>
  <c r="F3301" i="6" s="1"/>
  <c r="C3301" i="6"/>
  <c r="B3301" i="6"/>
  <c r="E3300" i="6"/>
  <c r="F3300" i="6" s="1"/>
  <c r="C3300" i="6"/>
  <c r="B3300" i="6"/>
  <c r="E3299" i="6"/>
  <c r="F3299" i="6" s="1"/>
  <c r="C3299" i="6"/>
  <c r="B3299" i="6"/>
  <c r="V3298" i="6"/>
  <c r="I3298" i="6"/>
  <c r="H3298" i="6"/>
  <c r="E3298" i="6"/>
  <c r="F3298" i="6" s="1"/>
  <c r="C3298" i="6"/>
  <c r="B3298" i="6"/>
  <c r="V3297" i="6"/>
  <c r="I3297" i="6"/>
  <c r="H3297" i="6"/>
  <c r="E3297" i="6"/>
  <c r="F3297" i="6" s="1"/>
  <c r="C3297" i="6"/>
  <c r="B3297" i="6"/>
  <c r="V3296" i="6"/>
  <c r="I3296" i="6"/>
  <c r="H3296" i="6"/>
  <c r="E3296" i="6"/>
  <c r="F3296" i="6" s="1"/>
  <c r="C3296" i="6"/>
  <c r="B3296" i="6"/>
  <c r="V3295" i="6"/>
  <c r="E3295" i="6"/>
  <c r="F3295" i="6" s="1"/>
  <c r="C3295" i="6"/>
  <c r="B3295" i="6"/>
  <c r="V3294" i="6"/>
  <c r="I3294" i="6"/>
  <c r="H3294" i="6"/>
  <c r="E3294" i="6"/>
  <c r="F3294" i="6" s="1"/>
  <c r="C3294" i="6"/>
  <c r="B3294" i="6"/>
  <c r="E3293" i="6"/>
  <c r="F3293" i="6" s="1"/>
  <c r="C3293" i="6"/>
  <c r="B3293" i="6"/>
  <c r="I3292" i="6"/>
  <c r="H3292" i="6"/>
  <c r="E3292" i="6"/>
  <c r="F3292" i="6" s="1"/>
  <c r="C3292" i="6"/>
  <c r="B3292" i="6"/>
  <c r="E3291" i="6"/>
  <c r="F3291" i="6" s="1"/>
  <c r="C3291" i="6"/>
  <c r="B3291" i="6"/>
  <c r="V3290" i="6"/>
  <c r="I3290" i="6"/>
  <c r="H3290" i="6"/>
  <c r="E3290" i="6"/>
  <c r="F3290" i="6" s="1"/>
  <c r="C3290" i="6"/>
  <c r="B3290" i="6"/>
  <c r="I3289" i="6"/>
  <c r="H3289" i="6"/>
  <c r="E3289" i="6"/>
  <c r="F3289" i="6" s="1"/>
  <c r="C3289" i="6"/>
  <c r="B3289" i="6"/>
  <c r="I3288" i="6"/>
  <c r="H3288" i="6"/>
  <c r="E3288" i="6"/>
  <c r="F3288" i="6" s="1"/>
  <c r="C3288" i="6"/>
  <c r="B3288" i="6"/>
  <c r="V3287" i="6"/>
  <c r="I3287" i="6"/>
  <c r="H3287" i="6"/>
  <c r="E3287" i="6"/>
  <c r="F3287" i="6" s="1"/>
  <c r="C3287" i="6"/>
  <c r="B3287" i="6"/>
  <c r="E3286" i="6"/>
  <c r="F3286" i="6" s="1"/>
  <c r="C3286" i="6"/>
  <c r="B3286" i="6"/>
  <c r="E3285" i="6"/>
  <c r="F3285" i="6" s="1"/>
  <c r="C3285" i="6"/>
  <c r="B3285" i="6"/>
  <c r="E3284" i="6"/>
  <c r="F3284" i="6" s="1"/>
  <c r="C3284" i="6"/>
  <c r="B3284" i="6"/>
  <c r="E3283" i="6"/>
  <c r="F3283" i="6" s="1"/>
  <c r="C3283" i="6"/>
  <c r="B3283" i="6"/>
  <c r="V3282" i="6"/>
  <c r="I3282" i="6"/>
  <c r="H3282" i="6"/>
  <c r="E3282" i="6"/>
  <c r="F3282" i="6" s="1"/>
  <c r="C3282" i="6"/>
  <c r="B3282" i="6"/>
  <c r="E3281" i="6"/>
  <c r="F3281" i="6" s="1"/>
  <c r="C3281" i="6"/>
  <c r="B3281" i="6"/>
  <c r="E3280" i="6"/>
  <c r="F3280" i="6" s="1"/>
  <c r="C3280" i="6"/>
  <c r="B3280" i="6"/>
  <c r="I3279" i="6"/>
  <c r="H3279" i="6"/>
  <c r="E3279" i="6"/>
  <c r="F3279" i="6" s="1"/>
  <c r="C3279" i="6"/>
  <c r="B3279" i="6"/>
  <c r="I3278" i="6"/>
  <c r="H3278" i="6"/>
  <c r="E3278" i="6"/>
  <c r="F3278" i="6" s="1"/>
  <c r="C3278" i="6"/>
  <c r="B3278" i="6"/>
  <c r="V3277" i="6"/>
  <c r="I3277" i="6"/>
  <c r="H3277" i="6"/>
  <c r="E3277" i="6"/>
  <c r="F3277" i="6" s="1"/>
  <c r="C3277" i="6"/>
  <c r="B3277" i="6"/>
  <c r="E3276" i="6"/>
  <c r="F3276" i="6" s="1"/>
  <c r="C3276" i="6"/>
  <c r="B3276" i="6"/>
  <c r="V3275" i="6"/>
  <c r="I3275" i="6"/>
  <c r="H3275" i="6"/>
  <c r="E3275" i="6"/>
  <c r="F3275" i="6" s="1"/>
  <c r="C3275" i="6"/>
  <c r="B3275" i="6"/>
  <c r="I3274" i="6"/>
  <c r="H3274" i="6"/>
  <c r="E3274" i="6"/>
  <c r="F3274" i="6" s="1"/>
  <c r="C3274" i="6"/>
  <c r="B3274" i="6"/>
  <c r="V3273" i="6"/>
  <c r="I3273" i="6"/>
  <c r="H3273" i="6"/>
  <c r="E3273" i="6"/>
  <c r="F3273" i="6" s="1"/>
  <c r="C3273" i="6"/>
  <c r="B3273" i="6"/>
  <c r="I3272" i="6"/>
  <c r="H3272" i="6"/>
  <c r="E3272" i="6"/>
  <c r="F3272" i="6" s="1"/>
  <c r="C3272" i="6"/>
  <c r="B3272" i="6"/>
  <c r="I3271" i="6"/>
  <c r="H3271" i="6"/>
  <c r="E3271" i="6"/>
  <c r="F3271" i="6" s="1"/>
  <c r="C3271" i="6"/>
  <c r="B3271" i="6"/>
  <c r="E3270" i="6"/>
  <c r="F3270" i="6" s="1"/>
  <c r="C3270" i="6"/>
  <c r="B3270" i="6"/>
  <c r="E3269" i="6"/>
  <c r="F3269" i="6" s="1"/>
  <c r="C3269" i="6"/>
  <c r="B3269" i="6"/>
  <c r="E3268" i="6"/>
  <c r="F3268" i="6" s="1"/>
  <c r="C3268" i="6"/>
  <c r="B3268" i="6"/>
  <c r="E3267" i="6"/>
  <c r="F3267" i="6" s="1"/>
  <c r="C3267" i="6"/>
  <c r="B3267" i="6"/>
  <c r="E3266" i="6"/>
  <c r="F3266" i="6" s="1"/>
  <c r="C3266" i="6"/>
  <c r="B3266" i="6"/>
  <c r="E3265" i="6"/>
  <c r="F3265" i="6" s="1"/>
  <c r="C3265" i="6"/>
  <c r="B3265" i="6"/>
  <c r="I3264" i="6"/>
  <c r="H3264" i="6"/>
  <c r="E3264" i="6"/>
  <c r="F3264" i="6" s="1"/>
  <c r="C3264" i="6"/>
  <c r="B3264" i="6"/>
  <c r="E3263" i="6"/>
  <c r="F3263" i="6" s="1"/>
  <c r="C3263" i="6"/>
  <c r="B3263" i="6"/>
  <c r="E3262" i="6"/>
  <c r="F3262" i="6" s="1"/>
  <c r="C3262" i="6"/>
  <c r="B3262" i="6"/>
  <c r="I3261" i="6"/>
  <c r="H3261" i="6"/>
  <c r="E3261" i="6"/>
  <c r="F3261" i="6" s="1"/>
  <c r="C3261" i="6"/>
  <c r="B3261" i="6"/>
  <c r="E3260" i="6"/>
  <c r="F3260" i="6" s="1"/>
  <c r="C3260" i="6"/>
  <c r="B3260" i="6"/>
  <c r="E3259" i="6"/>
  <c r="F3259" i="6" s="1"/>
  <c r="C3259" i="6"/>
  <c r="B3259" i="6"/>
  <c r="E3258" i="6"/>
  <c r="F3258" i="6" s="1"/>
  <c r="C3258" i="6"/>
  <c r="B3258" i="6"/>
  <c r="I3257" i="6"/>
  <c r="H3257" i="6"/>
  <c r="E3257" i="6"/>
  <c r="F3257" i="6" s="1"/>
  <c r="C3257" i="6"/>
  <c r="B3257" i="6"/>
  <c r="E3256" i="6"/>
  <c r="F3256" i="6" s="1"/>
  <c r="C3256" i="6"/>
  <c r="B3256" i="6"/>
  <c r="E3255" i="6"/>
  <c r="F3255" i="6" s="1"/>
  <c r="C3255" i="6"/>
  <c r="B3255" i="6"/>
  <c r="V3254" i="6"/>
  <c r="I3254" i="6"/>
  <c r="H3254" i="6"/>
  <c r="E3254" i="6"/>
  <c r="F3254" i="6" s="1"/>
  <c r="C3254" i="6"/>
  <c r="B3254" i="6"/>
  <c r="E3253" i="6"/>
  <c r="F3253" i="6" s="1"/>
  <c r="C3253" i="6"/>
  <c r="B3253" i="6"/>
  <c r="E3252" i="6"/>
  <c r="F3252" i="6" s="1"/>
  <c r="C3252" i="6"/>
  <c r="B3252" i="6"/>
  <c r="I3251" i="6"/>
  <c r="H3251" i="6"/>
  <c r="E3251" i="6"/>
  <c r="F3251" i="6" s="1"/>
  <c r="C3251" i="6"/>
  <c r="B3251" i="6"/>
  <c r="E3250" i="6"/>
  <c r="F3250" i="6" s="1"/>
  <c r="C3250" i="6"/>
  <c r="B3250" i="6"/>
  <c r="E3249" i="6"/>
  <c r="F3249" i="6" s="1"/>
  <c r="C3249" i="6"/>
  <c r="B3249" i="6"/>
  <c r="I3248" i="6"/>
  <c r="H3248" i="6"/>
  <c r="E3248" i="6"/>
  <c r="F3248" i="6" s="1"/>
  <c r="C3248" i="6"/>
  <c r="B3248" i="6"/>
  <c r="I3247" i="6"/>
  <c r="H3247" i="6"/>
  <c r="E3247" i="6"/>
  <c r="F3247" i="6" s="1"/>
  <c r="C3247" i="6"/>
  <c r="B3247" i="6"/>
  <c r="I3246" i="6"/>
  <c r="H3246" i="6"/>
  <c r="E3246" i="6"/>
  <c r="F3246" i="6" s="1"/>
  <c r="C3246" i="6"/>
  <c r="B3246" i="6"/>
  <c r="E3245" i="6"/>
  <c r="F3245" i="6" s="1"/>
  <c r="C3245" i="6"/>
  <c r="B3245" i="6"/>
  <c r="E3244" i="6"/>
  <c r="F3244" i="6" s="1"/>
  <c r="C3244" i="6"/>
  <c r="B3244" i="6"/>
  <c r="E3243" i="6"/>
  <c r="F3243" i="6" s="1"/>
  <c r="C3243" i="6"/>
  <c r="B3243" i="6"/>
  <c r="E3242" i="6"/>
  <c r="F3242" i="6" s="1"/>
  <c r="C3242" i="6"/>
  <c r="B3242" i="6"/>
  <c r="I3241" i="6"/>
  <c r="H3241" i="6"/>
  <c r="E3241" i="6"/>
  <c r="F3241" i="6" s="1"/>
  <c r="C3241" i="6"/>
  <c r="B3241" i="6"/>
  <c r="E3240" i="6"/>
  <c r="F3240" i="6" s="1"/>
  <c r="C3240" i="6"/>
  <c r="B3240" i="6"/>
  <c r="I3239" i="6"/>
  <c r="H3239" i="6"/>
  <c r="E3239" i="6"/>
  <c r="F3239" i="6" s="1"/>
  <c r="C3239" i="6"/>
  <c r="B3239" i="6"/>
  <c r="E3238" i="6"/>
  <c r="F3238" i="6" s="1"/>
  <c r="C3238" i="6"/>
  <c r="B3238" i="6"/>
  <c r="E3237" i="6"/>
  <c r="F3237" i="6" s="1"/>
  <c r="C3237" i="6"/>
  <c r="B3237" i="6"/>
  <c r="E3236" i="6"/>
  <c r="F3236" i="6" s="1"/>
  <c r="C3236" i="6"/>
  <c r="B3236" i="6"/>
  <c r="E3235" i="6"/>
  <c r="F3235" i="6" s="1"/>
  <c r="C3235" i="6"/>
  <c r="B3235" i="6"/>
  <c r="E3234" i="6"/>
  <c r="F3234" i="6" s="1"/>
  <c r="C3234" i="6"/>
  <c r="B3234" i="6"/>
  <c r="E3233" i="6"/>
  <c r="F3233" i="6" s="1"/>
  <c r="C3233" i="6"/>
  <c r="B3233" i="6"/>
  <c r="E3232" i="6"/>
  <c r="F3232" i="6" s="1"/>
  <c r="C3232" i="6"/>
  <c r="B3232" i="6"/>
  <c r="I3231" i="6"/>
  <c r="H3231" i="6"/>
  <c r="E3231" i="6"/>
  <c r="F3231" i="6" s="1"/>
  <c r="C3231" i="6"/>
  <c r="B3231" i="6"/>
  <c r="I3230" i="6"/>
  <c r="H3230" i="6"/>
  <c r="E3230" i="6"/>
  <c r="F3230" i="6" s="1"/>
  <c r="C3230" i="6"/>
  <c r="B3230" i="6"/>
  <c r="I3229" i="6"/>
  <c r="H3229" i="6"/>
  <c r="E3229" i="6"/>
  <c r="F3229" i="6" s="1"/>
  <c r="C3229" i="6"/>
  <c r="B3229" i="6"/>
  <c r="I3228" i="6"/>
  <c r="H3228" i="6"/>
  <c r="E3228" i="6"/>
  <c r="F3228" i="6" s="1"/>
  <c r="C3228" i="6"/>
  <c r="B3228" i="6"/>
  <c r="I3227" i="6"/>
  <c r="H3227" i="6"/>
  <c r="E3227" i="6"/>
  <c r="F3227" i="6" s="1"/>
  <c r="C3227" i="6"/>
  <c r="B3227" i="6"/>
  <c r="V3226" i="6"/>
  <c r="E3226" i="6"/>
  <c r="F3226" i="6" s="1"/>
  <c r="C3226" i="6"/>
  <c r="B3226" i="6"/>
  <c r="E3224" i="6"/>
  <c r="F3224" i="6" s="1"/>
  <c r="C3224" i="6"/>
  <c r="B3224" i="6"/>
  <c r="E3223" i="6"/>
  <c r="F3223" i="6" s="1"/>
  <c r="C3223" i="6"/>
  <c r="B3223" i="6"/>
  <c r="E3222" i="6"/>
  <c r="F3222" i="6" s="1"/>
  <c r="C3222" i="6"/>
  <c r="B3222" i="6"/>
  <c r="I3221" i="6"/>
  <c r="H3221" i="6"/>
  <c r="E3221" i="6"/>
  <c r="F3221" i="6" s="1"/>
  <c r="C3221" i="6"/>
  <c r="B3221" i="6"/>
  <c r="I3220" i="6"/>
  <c r="H3220" i="6"/>
  <c r="E3220" i="6"/>
  <c r="F3220" i="6" s="1"/>
  <c r="C3220" i="6"/>
  <c r="B3220" i="6"/>
  <c r="I3219" i="6"/>
  <c r="H3219" i="6"/>
  <c r="E3219" i="6"/>
  <c r="F3219" i="6" s="1"/>
  <c r="C3219" i="6"/>
  <c r="B3219" i="6"/>
  <c r="I3218" i="6"/>
  <c r="H3218" i="6"/>
  <c r="E3218" i="6"/>
  <c r="F3218" i="6" s="1"/>
  <c r="C3218" i="6"/>
  <c r="B3218" i="6"/>
  <c r="I3217" i="6"/>
  <c r="H3217" i="6"/>
  <c r="E3217" i="6"/>
  <c r="F3217" i="6" s="1"/>
  <c r="C3217" i="6"/>
  <c r="B3217" i="6"/>
  <c r="I3216" i="6"/>
  <c r="H3216" i="6"/>
  <c r="E3216" i="6"/>
  <c r="F3216" i="6" s="1"/>
  <c r="C3216" i="6"/>
  <c r="B3216" i="6"/>
  <c r="I3214" i="6"/>
  <c r="H3214" i="6"/>
  <c r="E3214" i="6"/>
  <c r="F3214" i="6" s="1"/>
  <c r="C3214" i="6"/>
  <c r="B3214" i="6"/>
  <c r="E3213" i="6"/>
  <c r="F3213" i="6" s="1"/>
  <c r="C3213" i="6"/>
  <c r="B3213" i="6"/>
  <c r="I3212" i="6"/>
  <c r="H3212" i="6"/>
  <c r="E3212" i="6"/>
  <c r="F3212" i="6" s="1"/>
  <c r="C3212" i="6"/>
  <c r="B3212" i="6"/>
  <c r="I3211" i="6"/>
  <c r="H3211" i="6"/>
  <c r="E3211" i="6"/>
  <c r="F3211" i="6" s="1"/>
  <c r="C3211" i="6"/>
  <c r="B3211" i="6"/>
  <c r="V3210" i="6"/>
  <c r="I3210" i="6"/>
  <c r="H3210" i="6"/>
  <c r="E3210" i="6"/>
  <c r="F3210" i="6" s="1"/>
  <c r="C3210" i="6"/>
  <c r="B3210" i="6"/>
  <c r="V3209" i="6"/>
  <c r="I3209" i="6"/>
  <c r="H3209" i="6"/>
  <c r="E3209" i="6"/>
  <c r="F3209" i="6" s="1"/>
  <c r="C3209" i="6"/>
  <c r="B3209" i="6"/>
  <c r="V3208" i="6"/>
  <c r="I3208" i="6"/>
  <c r="H3208" i="6"/>
  <c r="E3208" i="6"/>
  <c r="F3208" i="6" s="1"/>
  <c r="C3208" i="6"/>
  <c r="B3208" i="6"/>
  <c r="V3206" i="6"/>
  <c r="I3206" i="6"/>
  <c r="H3206" i="6"/>
  <c r="E3206" i="6"/>
  <c r="F3206" i="6" s="1"/>
  <c r="C3206" i="6"/>
  <c r="B3206" i="6"/>
  <c r="E3205" i="6"/>
  <c r="F3205" i="6" s="1"/>
  <c r="C3205" i="6"/>
  <c r="B3205" i="6"/>
  <c r="E3204" i="6"/>
  <c r="F3204" i="6" s="1"/>
  <c r="C3204" i="6"/>
  <c r="B3204" i="6"/>
  <c r="E3203" i="6"/>
  <c r="F3203" i="6" s="1"/>
  <c r="C3203" i="6"/>
  <c r="B3203" i="6"/>
  <c r="E3202" i="6"/>
  <c r="F3202" i="6" s="1"/>
  <c r="C3202" i="6"/>
  <c r="B3202" i="6"/>
  <c r="E3200" i="6"/>
  <c r="F3200" i="6" s="1"/>
  <c r="C3200" i="6"/>
  <c r="B3200" i="6"/>
  <c r="E3199" i="6"/>
  <c r="F3199" i="6" s="1"/>
  <c r="C3199" i="6"/>
  <c r="B3199" i="6"/>
  <c r="E3196" i="6"/>
  <c r="F3196" i="6" s="1"/>
  <c r="C3196" i="6"/>
  <c r="B3196" i="6"/>
  <c r="E3195" i="6"/>
  <c r="F3195" i="6" s="1"/>
  <c r="C3195" i="6"/>
  <c r="B3195" i="6"/>
  <c r="V3190" i="6"/>
  <c r="I3190" i="6"/>
  <c r="H3190" i="6"/>
  <c r="E3190" i="6"/>
  <c r="F3190" i="6" s="1"/>
  <c r="C3190" i="6"/>
  <c r="B3190" i="6"/>
  <c r="V3188" i="6"/>
  <c r="I3188" i="6"/>
  <c r="H3188" i="6"/>
  <c r="E3188" i="6"/>
  <c r="F3188" i="6" s="1"/>
  <c r="C3188" i="6"/>
  <c r="B3188" i="6"/>
  <c r="E3187" i="6"/>
  <c r="F3187" i="6" s="1"/>
  <c r="C3187" i="6"/>
  <c r="B3187" i="6"/>
  <c r="I3186" i="6"/>
  <c r="H3186" i="6"/>
  <c r="E3186" i="6"/>
  <c r="F3186" i="6" s="1"/>
  <c r="C3186" i="6"/>
  <c r="B3186" i="6"/>
  <c r="V3184" i="6"/>
  <c r="I3184" i="6"/>
  <c r="H3184" i="6"/>
  <c r="E3184" i="6"/>
  <c r="F3184" i="6" s="1"/>
  <c r="C3184" i="6"/>
  <c r="B3184" i="6"/>
  <c r="V3183" i="6"/>
  <c r="I3183" i="6"/>
  <c r="H3183" i="6"/>
  <c r="E3183" i="6"/>
  <c r="F3183" i="6" s="1"/>
  <c r="C3183" i="6"/>
  <c r="B3183" i="6"/>
  <c r="I3182" i="6"/>
  <c r="H3182" i="6"/>
  <c r="E3182" i="6"/>
  <c r="F3182" i="6" s="1"/>
  <c r="C3182" i="6"/>
  <c r="B3182" i="6"/>
  <c r="I3181" i="6"/>
  <c r="H3181" i="6"/>
  <c r="E3181" i="6"/>
  <c r="F3181" i="6" s="1"/>
  <c r="C3181" i="6"/>
  <c r="B3181" i="6"/>
  <c r="V3180" i="6"/>
  <c r="I3180" i="6"/>
  <c r="H3180" i="6"/>
  <c r="E3180" i="6"/>
  <c r="F3180" i="6" s="1"/>
  <c r="C3180" i="6"/>
  <c r="B3180" i="6"/>
  <c r="V3179" i="6"/>
  <c r="I3179" i="6"/>
  <c r="H3179" i="6"/>
  <c r="E3179" i="6"/>
  <c r="F3179" i="6" s="1"/>
  <c r="C3179" i="6"/>
  <c r="B3179" i="6"/>
  <c r="V3178" i="6"/>
  <c r="I3178" i="6"/>
  <c r="H3178" i="6"/>
  <c r="E3178" i="6"/>
  <c r="F3178" i="6" s="1"/>
  <c r="C3178" i="6"/>
  <c r="B3178" i="6"/>
  <c r="V3177" i="6"/>
  <c r="I3177" i="6"/>
  <c r="H3177" i="6"/>
  <c r="E3177" i="6"/>
  <c r="F3177" i="6" s="1"/>
  <c r="C3177" i="6"/>
  <c r="B3177" i="6"/>
  <c r="V3176" i="6"/>
  <c r="I3176" i="6"/>
  <c r="H3176" i="6"/>
  <c r="E3176" i="6"/>
  <c r="F3176" i="6" s="1"/>
  <c r="C3176" i="6"/>
  <c r="B3176" i="6"/>
  <c r="V3175" i="6"/>
  <c r="I3175" i="6"/>
  <c r="H3175" i="6"/>
  <c r="E3175" i="6"/>
  <c r="F3175" i="6" s="1"/>
  <c r="C3175" i="6"/>
  <c r="B3175" i="6"/>
  <c r="V3174" i="6"/>
  <c r="I3174" i="6"/>
  <c r="H3174" i="6"/>
  <c r="E3174" i="6"/>
  <c r="F3174" i="6" s="1"/>
  <c r="C3174" i="6"/>
  <c r="B3174" i="6"/>
  <c r="V3173" i="6"/>
  <c r="I3173" i="6"/>
  <c r="H3173" i="6"/>
  <c r="E3173" i="6"/>
  <c r="F3173" i="6" s="1"/>
  <c r="C3173" i="6"/>
  <c r="B3173" i="6"/>
  <c r="V3172" i="6"/>
  <c r="I3172" i="6"/>
  <c r="H3172" i="6"/>
  <c r="E3172" i="6"/>
  <c r="F3172" i="6" s="1"/>
  <c r="C3172" i="6"/>
  <c r="B3172" i="6"/>
  <c r="V3171" i="6"/>
  <c r="I3171" i="6"/>
  <c r="H3171" i="6"/>
  <c r="E3171" i="6"/>
  <c r="F3171" i="6" s="1"/>
  <c r="C3171" i="6"/>
  <c r="B3171" i="6"/>
  <c r="V3170" i="6"/>
  <c r="I3170" i="6"/>
  <c r="H3170" i="6"/>
  <c r="E3170" i="6"/>
  <c r="F3170" i="6" s="1"/>
  <c r="C3170" i="6"/>
  <c r="B3170" i="6"/>
  <c r="I3169" i="6"/>
  <c r="H3169" i="6"/>
  <c r="E3169" i="6"/>
  <c r="F3169" i="6" s="1"/>
  <c r="C3169" i="6"/>
  <c r="B3169" i="6"/>
  <c r="I3168" i="6"/>
  <c r="H3168" i="6"/>
  <c r="E3168" i="6"/>
  <c r="F3168" i="6" s="1"/>
  <c r="C3168" i="6"/>
  <c r="B3168" i="6"/>
  <c r="I3167" i="6"/>
  <c r="H3167" i="6"/>
  <c r="E3167" i="6"/>
  <c r="F3167" i="6" s="1"/>
  <c r="C3167" i="6"/>
  <c r="B3167" i="6"/>
  <c r="I3166" i="6"/>
  <c r="H3166" i="6"/>
  <c r="E3166" i="6"/>
  <c r="F3166" i="6" s="1"/>
  <c r="C3166" i="6"/>
  <c r="B3166" i="6"/>
  <c r="I3165" i="6"/>
  <c r="H3165" i="6"/>
  <c r="E3165" i="6"/>
  <c r="F3165" i="6" s="1"/>
  <c r="C3165" i="6"/>
  <c r="B3165" i="6"/>
  <c r="I3164" i="6"/>
  <c r="H3164" i="6"/>
  <c r="E3164" i="6"/>
  <c r="F3164" i="6" s="1"/>
  <c r="C3164" i="6"/>
  <c r="B3164" i="6"/>
  <c r="E3163" i="6"/>
  <c r="F3163" i="6" s="1"/>
  <c r="C3163" i="6"/>
  <c r="B3163" i="6"/>
  <c r="E3162" i="6"/>
  <c r="F3162" i="6" s="1"/>
  <c r="C3162" i="6"/>
  <c r="B3162" i="6"/>
  <c r="V3161" i="6"/>
  <c r="I3161" i="6"/>
  <c r="H3161" i="6"/>
  <c r="E3161" i="6"/>
  <c r="F3161" i="6" s="1"/>
  <c r="C3161" i="6"/>
  <c r="B3161" i="6"/>
  <c r="V3160" i="6"/>
  <c r="I3160" i="6"/>
  <c r="H3160" i="6"/>
  <c r="E3160" i="6"/>
  <c r="F3160" i="6" s="1"/>
  <c r="C3160" i="6"/>
  <c r="B3160" i="6"/>
  <c r="V3159" i="6"/>
  <c r="I3159" i="6"/>
  <c r="H3159" i="6"/>
  <c r="E3159" i="6"/>
  <c r="F3159" i="6" s="1"/>
  <c r="C3159" i="6"/>
  <c r="B3159" i="6"/>
  <c r="I3158" i="6"/>
  <c r="H3158" i="6"/>
  <c r="E3158" i="6"/>
  <c r="F3158" i="6" s="1"/>
  <c r="C3158" i="6"/>
  <c r="B3158" i="6"/>
  <c r="V3157" i="6"/>
  <c r="I3157" i="6"/>
  <c r="H3157" i="6"/>
  <c r="E3157" i="6"/>
  <c r="F3157" i="6" s="1"/>
  <c r="C3157" i="6"/>
  <c r="B3157" i="6"/>
  <c r="V3156" i="6"/>
  <c r="I3156" i="6"/>
  <c r="H3156" i="6"/>
  <c r="E3156" i="6"/>
  <c r="F3156" i="6" s="1"/>
  <c r="C3156" i="6"/>
  <c r="B3156" i="6"/>
  <c r="V3155" i="6"/>
  <c r="I3155" i="6"/>
  <c r="H3155" i="6"/>
  <c r="E3155" i="6"/>
  <c r="F3155" i="6" s="1"/>
  <c r="C3155" i="6"/>
  <c r="B3155" i="6"/>
  <c r="I3154" i="6"/>
  <c r="H3154" i="6"/>
  <c r="E3154" i="6"/>
  <c r="F3154" i="6" s="1"/>
  <c r="C3154" i="6"/>
  <c r="B3154" i="6"/>
  <c r="E3153" i="6"/>
  <c r="F3153" i="6" s="1"/>
  <c r="C3153" i="6"/>
  <c r="B3153" i="6"/>
  <c r="E3152" i="6"/>
  <c r="F3152" i="6" s="1"/>
  <c r="C3152" i="6"/>
  <c r="B3152" i="6"/>
  <c r="E3151" i="6"/>
  <c r="F3151" i="6" s="1"/>
  <c r="C3151" i="6"/>
  <c r="B3151" i="6"/>
  <c r="E3150" i="6"/>
  <c r="F3150" i="6" s="1"/>
  <c r="C3150" i="6"/>
  <c r="B3150" i="6"/>
  <c r="I3149" i="6"/>
  <c r="H3149" i="6"/>
  <c r="E3149" i="6"/>
  <c r="F3149" i="6" s="1"/>
  <c r="C3149" i="6"/>
  <c r="B3149" i="6"/>
  <c r="V3148" i="6"/>
  <c r="I3148" i="6"/>
  <c r="H3148" i="6"/>
  <c r="E3148" i="6"/>
  <c r="F3148" i="6" s="1"/>
  <c r="C3148" i="6"/>
  <c r="B3148" i="6"/>
  <c r="I3147" i="6"/>
  <c r="H3147" i="6"/>
  <c r="E3147" i="6"/>
  <c r="F3147" i="6" s="1"/>
  <c r="C3147" i="6"/>
  <c r="B3147" i="6"/>
  <c r="E3146" i="6"/>
  <c r="F3146" i="6" s="1"/>
  <c r="C3146" i="6"/>
  <c r="B3146" i="6"/>
  <c r="I3144" i="6"/>
  <c r="H3144" i="6"/>
  <c r="E3144" i="6"/>
  <c r="F3144" i="6" s="1"/>
  <c r="C3144" i="6"/>
  <c r="B3144" i="6"/>
  <c r="E3141" i="6"/>
  <c r="F3141" i="6" s="1"/>
  <c r="C3141" i="6"/>
  <c r="B3141" i="6"/>
  <c r="I3139" i="6"/>
  <c r="H3139" i="6"/>
  <c r="E3139" i="6"/>
  <c r="F3139" i="6" s="1"/>
  <c r="C3139" i="6"/>
  <c r="B3139" i="6"/>
  <c r="E3138" i="6"/>
  <c r="F3138" i="6" s="1"/>
  <c r="C3138" i="6"/>
  <c r="B3138" i="6"/>
  <c r="E3137" i="6"/>
  <c r="F3137" i="6" s="1"/>
  <c r="C3137" i="6"/>
  <c r="B3137" i="6"/>
  <c r="E3135" i="6"/>
  <c r="F3135" i="6" s="1"/>
  <c r="C3135" i="6"/>
  <c r="B3135" i="6"/>
  <c r="E3132" i="6"/>
  <c r="F3132" i="6" s="1"/>
  <c r="C3132" i="6"/>
  <c r="B3132" i="6"/>
  <c r="E3131" i="6"/>
  <c r="F3131" i="6" s="1"/>
  <c r="C3131" i="6"/>
  <c r="B3131" i="6"/>
  <c r="E3130" i="6"/>
  <c r="F3130" i="6" s="1"/>
  <c r="C3130" i="6"/>
  <c r="B3130" i="6"/>
  <c r="I3129" i="6"/>
  <c r="H3129" i="6"/>
  <c r="E3129" i="6"/>
  <c r="F3129" i="6" s="1"/>
  <c r="C3129" i="6"/>
  <c r="B3129" i="6"/>
  <c r="E3128" i="6"/>
  <c r="F3128" i="6" s="1"/>
  <c r="C3128" i="6"/>
  <c r="B3128" i="6"/>
  <c r="E3127" i="6"/>
  <c r="F3127" i="6" s="1"/>
  <c r="C3127" i="6"/>
  <c r="B3127" i="6"/>
  <c r="I3125" i="6"/>
  <c r="H3125" i="6"/>
  <c r="E3125" i="6"/>
  <c r="F3125" i="6" s="1"/>
  <c r="C3125" i="6"/>
  <c r="B3125" i="6"/>
  <c r="E3124" i="6"/>
  <c r="F3124" i="6" s="1"/>
  <c r="C3124" i="6"/>
  <c r="B3124" i="6"/>
  <c r="E3122" i="6"/>
  <c r="F3122" i="6" s="1"/>
  <c r="C3122" i="6"/>
  <c r="B3122" i="6"/>
  <c r="I3121" i="6"/>
  <c r="H3121" i="6"/>
  <c r="E3121" i="6"/>
  <c r="F3121" i="6" s="1"/>
  <c r="C3121" i="6"/>
  <c r="B3121" i="6"/>
  <c r="E3120" i="6"/>
  <c r="F3120" i="6" s="1"/>
  <c r="C3120" i="6"/>
  <c r="B3120" i="6"/>
  <c r="V3118" i="6"/>
  <c r="I3118" i="6"/>
  <c r="H3118" i="6"/>
  <c r="E3118" i="6"/>
  <c r="F3118" i="6" s="1"/>
  <c r="C3118" i="6"/>
  <c r="B3118" i="6"/>
  <c r="I3117" i="6"/>
  <c r="H3117" i="6"/>
  <c r="E3117" i="6"/>
  <c r="F3117" i="6" s="1"/>
  <c r="C3117" i="6"/>
  <c r="B3117" i="6"/>
  <c r="E3115" i="6"/>
  <c r="F3115" i="6" s="1"/>
  <c r="C3115" i="6"/>
  <c r="B3115" i="6"/>
  <c r="E3113" i="6"/>
  <c r="F3113" i="6" s="1"/>
  <c r="C3113" i="6"/>
  <c r="B3113" i="6"/>
  <c r="I3111" i="6"/>
  <c r="H3111" i="6"/>
  <c r="E3111" i="6"/>
  <c r="F3111" i="6" s="1"/>
  <c r="C3111" i="6"/>
  <c r="B3111" i="6"/>
  <c r="I3110" i="6"/>
  <c r="H3110" i="6"/>
  <c r="E3110" i="6"/>
  <c r="F3110" i="6" s="1"/>
  <c r="C3110" i="6"/>
  <c r="B3110" i="6"/>
  <c r="E3109" i="6"/>
  <c r="F3109" i="6" s="1"/>
  <c r="C3109" i="6"/>
  <c r="B3109" i="6"/>
  <c r="E3108" i="6"/>
  <c r="F3108" i="6" s="1"/>
  <c r="C3108" i="6"/>
  <c r="B3108" i="6"/>
  <c r="I3106" i="6"/>
  <c r="H3106" i="6"/>
  <c r="E3106" i="6"/>
  <c r="F3106" i="6" s="1"/>
  <c r="C3106" i="6"/>
  <c r="B3106" i="6"/>
  <c r="I3105" i="6"/>
  <c r="H3105" i="6"/>
  <c r="E3105" i="6"/>
  <c r="F3105" i="6" s="1"/>
  <c r="C3105" i="6"/>
  <c r="B3105" i="6"/>
  <c r="I3104" i="6"/>
  <c r="H3104" i="6"/>
  <c r="E3104" i="6"/>
  <c r="F3104" i="6" s="1"/>
  <c r="C3104" i="6"/>
  <c r="B3104" i="6"/>
  <c r="I3103" i="6"/>
  <c r="H3103" i="6"/>
  <c r="E3103" i="6"/>
  <c r="F3103" i="6" s="1"/>
  <c r="C3103" i="6"/>
  <c r="B3103" i="6"/>
  <c r="V3101" i="6"/>
  <c r="I3101" i="6"/>
  <c r="H3101" i="6"/>
  <c r="E3101" i="6"/>
  <c r="F3101" i="6" s="1"/>
  <c r="C3101" i="6"/>
  <c r="B3101" i="6"/>
  <c r="I3100" i="6"/>
  <c r="H3100" i="6"/>
  <c r="E3100" i="6"/>
  <c r="F3100" i="6" s="1"/>
  <c r="C3100" i="6"/>
  <c r="B3100" i="6"/>
  <c r="E3098" i="6"/>
  <c r="F3098" i="6" s="1"/>
  <c r="C3098" i="6"/>
  <c r="B3098" i="6"/>
  <c r="I3097" i="6"/>
  <c r="H3097" i="6"/>
  <c r="E3097" i="6"/>
  <c r="F3097" i="6" s="1"/>
  <c r="C3097" i="6"/>
  <c r="B3097" i="6"/>
  <c r="I3096" i="6"/>
  <c r="H3096" i="6"/>
  <c r="E3096" i="6"/>
  <c r="F3096" i="6" s="1"/>
  <c r="C3096" i="6"/>
  <c r="B3096" i="6"/>
  <c r="E3094" i="6"/>
  <c r="F3094" i="6" s="1"/>
  <c r="C3094" i="6"/>
  <c r="B3094" i="6"/>
  <c r="E3093" i="6"/>
  <c r="F3093" i="6" s="1"/>
  <c r="C3093" i="6"/>
  <c r="B3093" i="6"/>
  <c r="I3091" i="6"/>
  <c r="H3091" i="6"/>
  <c r="E3091" i="6"/>
  <c r="F3091" i="6" s="1"/>
  <c r="C3091" i="6"/>
  <c r="B3091" i="6"/>
  <c r="V3090" i="6"/>
  <c r="I3090" i="6"/>
  <c r="H3090" i="6"/>
  <c r="E3090" i="6"/>
  <c r="F3090" i="6" s="1"/>
  <c r="C3090" i="6"/>
  <c r="B3090" i="6"/>
  <c r="I3089" i="6"/>
  <c r="H3089" i="6"/>
  <c r="E3089" i="6"/>
  <c r="F3089" i="6" s="1"/>
  <c r="C3089" i="6"/>
  <c r="B3089" i="6"/>
  <c r="E3088" i="6"/>
  <c r="F3088" i="6" s="1"/>
  <c r="C3088" i="6"/>
  <c r="B3088" i="6"/>
  <c r="E3087" i="6"/>
  <c r="F3087" i="6" s="1"/>
  <c r="C3087" i="6"/>
  <c r="B3087" i="6"/>
  <c r="E3086" i="6"/>
  <c r="F3086" i="6" s="1"/>
  <c r="C3086" i="6"/>
  <c r="B3086" i="6"/>
  <c r="I3084" i="6"/>
  <c r="H3084" i="6"/>
  <c r="E3084" i="6"/>
  <c r="F3084" i="6" s="1"/>
  <c r="C3084" i="6"/>
  <c r="B3084" i="6"/>
  <c r="I3083" i="6"/>
  <c r="H3083" i="6"/>
  <c r="E3083" i="6"/>
  <c r="F3083" i="6" s="1"/>
  <c r="C3083" i="6"/>
  <c r="B3083" i="6"/>
  <c r="I3082" i="6"/>
  <c r="H3082" i="6"/>
  <c r="E3082" i="6"/>
  <c r="F3082" i="6" s="1"/>
  <c r="C3082" i="6"/>
  <c r="B3082" i="6"/>
  <c r="I3081" i="6"/>
  <c r="H3081" i="6"/>
  <c r="E3081" i="6"/>
  <c r="F3081" i="6" s="1"/>
  <c r="C3081" i="6"/>
  <c r="B3081" i="6"/>
  <c r="I3080" i="6"/>
  <c r="H3080" i="6"/>
  <c r="E3080" i="6"/>
  <c r="F3080" i="6" s="1"/>
  <c r="C3080" i="6"/>
  <c r="B3080" i="6"/>
  <c r="E3079" i="6"/>
  <c r="F3079" i="6" s="1"/>
  <c r="C3079" i="6"/>
  <c r="B3079" i="6"/>
  <c r="V3077" i="6"/>
  <c r="I3077" i="6"/>
  <c r="H3077" i="6"/>
  <c r="E3077" i="6"/>
  <c r="F3077" i="6" s="1"/>
  <c r="C3077" i="6"/>
  <c r="B3077" i="6"/>
  <c r="I3076" i="6"/>
  <c r="H3076" i="6"/>
  <c r="E3076" i="6"/>
  <c r="F3076" i="6" s="1"/>
  <c r="C3076" i="6"/>
  <c r="B3076" i="6"/>
  <c r="I3074" i="6"/>
  <c r="H3074" i="6"/>
  <c r="E3074" i="6"/>
  <c r="F3074" i="6" s="1"/>
  <c r="C3074" i="6"/>
  <c r="B3074" i="6"/>
  <c r="I3073" i="6"/>
  <c r="H3073" i="6"/>
  <c r="E3073" i="6"/>
  <c r="F3073" i="6" s="1"/>
  <c r="C3073" i="6"/>
  <c r="B3073" i="6"/>
  <c r="I3072" i="6"/>
  <c r="H3072" i="6"/>
  <c r="E3072" i="6"/>
  <c r="F3072" i="6" s="1"/>
  <c r="C3072" i="6"/>
  <c r="B3072" i="6"/>
  <c r="I3071" i="6"/>
  <c r="H3071" i="6"/>
  <c r="E3071" i="6"/>
  <c r="F3071" i="6" s="1"/>
  <c r="C3071" i="6"/>
  <c r="B3071" i="6"/>
  <c r="I3070" i="6"/>
  <c r="H3070" i="6"/>
  <c r="E3070" i="6"/>
  <c r="F3070" i="6" s="1"/>
  <c r="C3070" i="6"/>
  <c r="B3070" i="6"/>
  <c r="I3069" i="6"/>
  <c r="H3069" i="6"/>
  <c r="E3069" i="6"/>
  <c r="F3069" i="6" s="1"/>
  <c r="C3069" i="6"/>
  <c r="B3069" i="6"/>
  <c r="I3068" i="6"/>
  <c r="H3068" i="6"/>
  <c r="E3068" i="6"/>
  <c r="F3068" i="6" s="1"/>
  <c r="C3068" i="6"/>
  <c r="B3068" i="6"/>
  <c r="I3067" i="6"/>
  <c r="H3067" i="6"/>
  <c r="E3067" i="6"/>
  <c r="F3067" i="6" s="1"/>
  <c r="C3067" i="6"/>
  <c r="B3067" i="6"/>
  <c r="I3066" i="6"/>
  <c r="H3066" i="6"/>
  <c r="E3066" i="6"/>
  <c r="F3066" i="6" s="1"/>
  <c r="C3066" i="6"/>
  <c r="B3066" i="6"/>
  <c r="I3065" i="6"/>
  <c r="H3065" i="6"/>
  <c r="E3065" i="6"/>
  <c r="F3065" i="6" s="1"/>
  <c r="C3065" i="6"/>
  <c r="B3065" i="6"/>
  <c r="E3064" i="6"/>
  <c r="F3064" i="6" s="1"/>
  <c r="C3064" i="6"/>
  <c r="B3064" i="6"/>
  <c r="E3063" i="6"/>
  <c r="F3063" i="6" s="1"/>
  <c r="C3063" i="6"/>
  <c r="B3063" i="6"/>
  <c r="E3062" i="6"/>
  <c r="F3062" i="6" s="1"/>
  <c r="C3062" i="6"/>
  <c r="B3062" i="6"/>
  <c r="I3061" i="6"/>
  <c r="H3061" i="6"/>
  <c r="E3061" i="6"/>
  <c r="F3061" i="6" s="1"/>
  <c r="C3061" i="6"/>
  <c r="B3061" i="6"/>
  <c r="E3060" i="6"/>
  <c r="F3060" i="6" s="1"/>
  <c r="C3060" i="6"/>
  <c r="B3060" i="6"/>
  <c r="E3059" i="6"/>
  <c r="F3059" i="6" s="1"/>
  <c r="C3059" i="6"/>
  <c r="B3059" i="6"/>
  <c r="I3058" i="6"/>
  <c r="H3058" i="6"/>
  <c r="E3058" i="6"/>
  <c r="F3058" i="6" s="1"/>
  <c r="C3058" i="6"/>
  <c r="B3058" i="6"/>
  <c r="E3056" i="6"/>
  <c r="F3056" i="6" s="1"/>
  <c r="C3056" i="6"/>
  <c r="B3056" i="6"/>
  <c r="E3055" i="6"/>
  <c r="F3055" i="6" s="1"/>
  <c r="C3055" i="6"/>
  <c r="B3055" i="6"/>
  <c r="E3050" i="6"/>
  <c r="F3050" i="6" s="1"/>
  <c r="C3050" i="6"/>
  <c r="B3050" i="6"/>
  <c r="E3049" i="6"/>
  <c r="F3049" i="6" s="1"/>
  <c r="C3049" i="6"/>
  <c r="B3049" i="6"/>
  <c r="E3048" i="6"/>
  <c r="F3048" i="6" s="1"/>
  <c r="C3048" i="6"/>
  <c r="B3048" i="6"/>
  <c r="E3047" i="6"/>
  <c r="F3047" i="6" s="1"/>
  <c r="C3047" i="6"/>
  <c r="B3047" i="6"/>
  <c r="E3046" i="6"/>
  <c r="F3046" i="6" s="1"/>
  <c r="C3046" i="6"/>
  <c r="B3046" i="6"/>
  <c r="E3045" i="6"/>
  <c r="F3045" i="6" s="1"/>
  <c r="C3045" i="6"/>
  <c r="B3045" i="6"/>
  <c r="I3044" i="6"/>
  <c r="H3044" i="6"/>
  <c r="E3044" i="6"/>
  <c r="F3044" i="6" s="1"/>
  <c r="C3044" i="6"/>
  <c r="B3044" i="6"/>
  <c r="E3043" i="6"/>
  <c r="F3043" i="6" s="1"/>
  <c r="C3043" i="6"/>
  <c r="B3043" i="6"/>
  <c r="I3041" i="6"/>
  <c r="H3041" i="6"/>
  <c r="E3041" i="6"/>
  <c r="F3041" i="6" s="1"/>
  <c r="C3041" i="6"/>
  <c r="B3041" i="6"/>
  <c r="E3039" i="6"/>
  <c r="F3039" i="6" s="1"/>
  <c r="C3039" i="6"/>
  <c r="B3039" i="6"/>
  <c r="I3038" i="6"/>
  <c r="H3038" i="6"/>
  <c r="E3038" i="6"/>
  <c r="F3038" i="6" s="1"/>
  <c r="C3038" i="6"/>
  <c r="B3038" i="6"/>
  <c r="I3037" i="6"/>
  <c r="H3037" i="6"/>
  <c r="E3037" i="6"/>
  <c r="F3037" i="6" s="1"/>
  <c r="C3037" i="6"/>
  <c r="B3037" i="6"/>
  <c r="I3035" i="6"/>
  <c r="H3035" i="6"/>
  <c r="E3035" i="6"/>
  <c r="F3035" i="6" s="1"/>
  <c r="C3035" i="6"/>
  <c r="B3035" i="6"/>
  <c r="V3034" i="6"/>
  <c r="I3034" i="6"/>
  <c r="H3034" i="6"/>
  <c r="E3034" i="6"/>
  <c r="F3034" i="6" s="1"/>
  <c r="C3034" i="6"/>
  <c r="B3034" i="6"/>
  <c r="I3033" i="6"/>
  <c r="H3033" i="6"/>
  <c r="E3033" i="6"/>
  <c r="F3033" i="6" s="1"/>
  <c r="C3033" i="6"/>
  <c r="B3033" i="6"/>
  <c r="I3032" i="6"/>
  <c r="H3032" i="6"/>
  <c r="E3032" i="6"/>
  <c r="F3032" i="6" s="1"/>
  <c r="C3032" i="6"/>
  <c r="B3032" i="6"/>
  <c r="E3031" i="6"/>
  <c r="F3031" i="6" s="1"/>
  <c r="C3031" i="6"/>
  <c r="B3031" i="6"/>
  <c r="V3030" i="6"/>
  <c r="I3030" i="6"/>
  <c r="H3030" i="6"/>
  <c r="E3030" i="6"/>
  <c r="F3030" i="6" s="1"/>
  <c r="C3030" i="6"/>
  <c r="B3030" i="6"/>
  <c r="V3029" i="6"/>
  <c r="E3029" i="6"/>
  <c r="F3029" i="6" s="1"/>
  <c r="C3029" i="6"/>
  <c r="B3029" i="6"/>
  <c r="E3028" i="6"/>
  <c r="F3028" i="6" s="1"/>
  <c r="C3028" i="6"/>
  <c r="B3028" i="6"/>
  <c r="E3027" i="6"/>
  <c r="F3027" i="6" s="1"/>
  <c r="C3027" i="6"/>
  <c r="B3027" i="6"/>
  <c r="E3026" i="6"/>
  <c r="F3026" i="6" s="1"/>
  <c r="C3026" i="6"/>
  <c r="B3026" i="6"/>
  <c r="V3025" i="6"/>
  <c r="I3025" i="6"/>
  <c r="H3025" i="6"/>
  <c r="E3025" i="6"/>
  <c r="F3025" i="6" s="1"/>
  <c r="C3025" i="6"/>
  <c r="B3025" i="6"/>
  <c r="E3024" i="6"/>
  <c r="F3024" i="6" s="1"/>
  <c r="C3024" i="6"/>
  <c r="B3024" i="6"/>
  <c r="I3022" i="6"/>
  <c r="H3022" i="6"/>
  <c r="E3022" i="6"/>
  <c r="F3022" i="6" s="1"/>
  <c r="C3022" i="6"/>
  <c r="B3022" i="6"/>
  <c r="V3021" i="6"/>
  <c r="I3021" i="6"/>
  <c r="H3021" i="6"/>
  <c r="E3021" i="6"/>
  <c r="F3021" i="6" s="1"/>
  <c r="C3021" i="6"/>
  <c r="B3021" i="6"/>
  <c r="V3020" i="6"/>
  <c r="I3020" i="6"/>
  <c r="H3020" i="6"/>
  <c r="E3020" i="6"/>
  <c r="F3020" i="6" s="1"/>
  <c r="C3020" i="6"/>
  <c r="B3020" i="6"/>
  <c r="I3019" i="6"/>
  <c r="H3019" i="6"/>
  <c r="E3019" i="6"/>
  <c r="F3019" i="6" s="1"/>
  <c r="C3019" i="6"/>
  <c r="B3019" i="6"/>
  <c r="V3018" i="6"/>
  <c r="I3018" i="6"/>
  <c r="H3018" i="6"/>
  <c r="E3018" i="6"/>
  <c r="F3018" i="6" s="1"/>
  <c r="C3018" i="6"/>
  <c r="B3018" i="6"/>
  <c r="V3017" i="6"/>
  <c r="I3017" i="6"/>
  <c r="H3017" i="6"/>
  <c r="E3017" i="6"/>
  <c r="F3017" i="6" s="1"/>
  <c r="C3017" i="6"/>
  <c r="B3017" i="6"/>
  <c r="V3016" i="6"/>
  <c r="I3016" i="6"/>
  <c r="H3016" i="6"/>
  <c r="E3016" i="6"/>
  <c r="F3016" i="6" s="1"/>
  <c r="C3016" i="6"/>
  <c r="B3016" i="6"/>
  <c r="I3015" i="6"/>
  <c r="H3015" i="6"/>
  <c r="E3015" i="6"/>
  <c r="F3015" i="6" s="1"/>
  <c r="C3015" i="6"/>
  <c r="B3015" i="6"/>
  <c r="I3014" i="6"/>
  <c r="H3014" i="6"/>
  <c r="E3014" i="6"/>
  <c r="F3014" i="6" s="1"/>
  <c r="C3014" i="6"/>
  <c r="B3014" i="6"/>
  <c r="I3013" i="6"/>
  <c r="H3013" i="6"/>
  <c r="E3013" i="6"/>
  <c r="F3013" i="6" s="1"/>
  <c r="C3013" i="6"/>
  <c r="B3013" i="6"/>
  <c r="I3012" i="6"/>
  <c r="H3012" i="6"/>
  <c r="E3012" i="6"/>
  <c r="F3012" i="6" s="1"/>
  <c r="C3012" i="6"/>
  <c r="B3012" i="6"/>
  <c r="I3010" i="6"/>
  <c r="H3010" i="6"/>
  <c r="E3010" i="6"/>
  <c r="F3010" i="6" s="1"/>
  <c r="C3010" i="6"/>
  <c r="B3010" i="6"/>
  <c r="V3009" i="6"/>
  <c r="I3009" i="6"/>
  <c r="H3009" i="6"/>
  <c r="E3009" i="6"/>
  <c r="F3009" i="6" s="1"/>
  <c r="C3009" i="6"/>
  <c r="B3009" i="6"/>
  <c r="V3008" i="6"/>
  <c r="I3008" i="6"/>
  <c r="H3008" i="6"/>
  <c r="E3008" i="6"/>
  <c r="F3008" i="6" s="1"/>
  <c r="C3008" i="6"/>
  <c r="B3008" i="6"/>
  <c r="I3007" i="6"/>
  <c r="H3007" i="6"/>
  <c r="E3007" i="6"/>
  <c r="F3007" i="6" s="1"/>
  <c r="C3007" i="6"/>
  <c r="B3007" i="6"/>
  <c r="I3005" i="6"/>
  <c r="H3005" i="6"/>
  <c r="E3005" i="6"/>
  <c r="F3005" i="6" s="1"/>
  <c r="C3005" i="6"/>
  <c r="B3005" i="6"/>
  <c r="I3004" i="6"/>
  <c r="H3004" i="6"/>
  <c r="E3004" i="6"/>
  <c r="F3004" i="6" s="1"/>
  <c r="C3004" i="6"/>
  <c r="B3004" i="6"/>
  <c r="I3002" i="6"/>
  <c r="H3002" i="6"/>
  <c r="E3002" i="6"/>
  <c r="F3002" i="6" s="1"/>
  <c r="C3002" i="6"/>
  <c r="B3002" i="6"/>
  <c r="I3000" i="6"/>
  <c r="H3000" i="6"/>
  <c r="E3000" i="6"/>
  <c r="F3000" i="6" s="1"/>
  <c r="C3000" i="6"/>
  <c r="B3000" i="6"/>
  <c r="V2999" i="6"/>
  <c r="I2999" i="6"/>
  <c r="H2999" i="6"/>
  <c r="E2999" i="6"/>
  <c r="F2999" i="6" s="1"/>
  <c r="C2999" i="6"/>
  <c r="B2999" i="6"/>
  <c r="I2998" i="6"/>
  <c r="H2998" i="6"/>
  <c r="E2998" i="6"/>
  <c r="F2998" i="6" s="1"/>
  <c r="C2998" i="6"/>
  <c r="B2998" i="6"/>
  <c r="I2997" i="6"/>
  <c r="H2997" i="6"/>
  <c r="E2997" i="6"/>
  <c r="F2997" i="6" s="1"/>
  <c r="C2997" i="6"/>
  <c r="B2997" i="6"/>
  <c r="I2996" i="6"/>
  <c r="H2996" i="6"/>
  <c r="E2996" i="6"/>
  <c r="F2996" i="6" s="1"/>
  <c r="C2996" i="6"/>
  <c r="B2996" i="6"/>
  <c r="I2995" i="6"/>
  <c r="H2995" i="6"/>
  <c r="E2995" i="6"/>
  <c r="F2995" i="6" s="1"/>
  <c r="C2995" i="6"/>
  <c r="B2995" i="6"/>
  <c r="I2994" i="6"/>
  <c r="H2994" i="6"/>
  <c r="E2994" i="6"/>
  <c r="F2994" i="6" s="1"/>
  <c r="C2994" i="6"/>
  <c r="B2994" i="6"/>
  <c r="I2993" i="6"/>
  <c r="H2993" i="6"/>
  <c r="E2993" i="6"/>
  <c r="F2993" i="6" s="1"/>
  <c r="C2993" i="6"/>
  <c r="B2993" i="6"/>
  <c r="I2992" i="6"/>
  <c r="H2992" i="6"/>
  <c r="E2992" i="6"/>
  <c r="F2992" i="6" s="1"/>
  <c r="C2992" i="6"/>
  <c r="B2992" i="6"/>
  <c r="I2991" i="6"/>
  <c r="H2991" i="6"/>
  <c r="E2991" i="6"/>
  <c r="F2991" i="6" s="1"/>
  <c r="C2991" i="6"/>
  <c r="B2991" i="6"/>
  <c r="I2990" i="6"/>
  <c r="H2990" i="6"/>
  <c r="E2990" i="6"/>
  <c r="F2990" i="6" s="1"/>
  <c r="C2990" i="6"/>
  <c r="B2990" i="6"/>
  <c r="I2989" i="6"/>
  <c r="H2989" i="6"/>
  <c r="E2989" i="6"/>
  <c r="F2989" i="6" s="1"/>
  <c r="C2989" i="6"/>
  <c r="B2989" i="6"/>
  <c r="I2988" i="6"/>
  <c r="H2988" i="6"/>
  <c r="E2988" i="6"/>
  <c r="F2988" i="6" s="1"/>
  <c r="C2988" i="6"/>
  <c r="B2988" i="6"/>
  <c r="I2987" i="6"/>
  <c r="H2987" i="6"/>
  <c r="E2987" i="6"/>
  <c r="F2987" i="6" s="1"/>
  <c r="C2987" i="6"/>
  <c r="B2987" i="6"/>
  <c r="V2986" i="6"/>
  <c r="I2986" i="6"/>
  <c r="H2986" i="6"/>
  <c r="E2986" i="6"/>
  <c r="F2986" i="6" s="1"/>
  <c r="C2986" i="6"/>
  <c r="B2986" i="6"/>
  <c r="I2985" i="6"/>
  <c r="H2985" i="6"/>
  <c r="E2985" i="6"/>
  <c r="F2985" i="6" s="1"/>
  <c r="C2985" i="6"/>
  <c r="B2985" i="6"/>
  <c r="I2984" i="6"/>
  <c r="H2984" i="6"/>
  <c r="E2984" i="6"/>
  <c r="F2984" i="6" s="1"/>
  <c r="C2984" i="6"/>
  <c r="B2984" i="6"/>
  <c r="V2983" i="6"/>
  <c r="E2983" i="6"/>
  <c r="F2983" i="6" s="1"/>
  <c r="C2983" i="6"/>
  <c r="B2983" i="6"/>
  <c r="E2982" i="6"/>
  <c r="F2982" i="6" s="1"/>
  <c r="C2982" i="6"/>
  <c r="B2982" i="6"/>
  <c r="I2981" i="6"/>
  <c r="H2981" i="6"/>
  <c r="E2981" i="6"/>
  <c r="F2981" i="6" s="1"/>
  <c r="C2981" i="6"/>
  <c r="B2981" i="6"/>
  <c r="I2980" i="6"/>
  <c r="H2980" i="6"/>
  <c r="E2980" i="6"/>
  <c r="F2980" i="6" s="1"/>
  <c r="C2980" i="6"/>
  <c r="B2980" i="6"/>
  <c r="I2979" i="6"/>
  <c r="H2979" i="6"/>
  <c r="E2979" i="6"/>
  <c r="F2979" i="6" s="1"/>
  <c r="C2979" i="6"/>
  <c r="B2979" i="6"/>
  <c r="V2978" i="6"/>
  <c r="I2978" i="6"/>
  <c r="H2978" i="6"/>
  <c r="E2978" i="6"/>
  <c r="F2978" i="6" s="1"/>
  <c r="C2978" i="6"/>
  <c r="B2978" i="6"/>
  <c r="I2977" i="6"/>
  <c r="H2977" i="6"/>
  <c r="E2977" i="6"/>
  <c r="F2977" i="6" s="1"/>
  <c r="C2977" i="6"/>
  <c r="B2977" i="6"/>
  <c r="I2976" i="6"/>
  <c r="H2976" i="6"/>
  <c r="E2976" i="6"/>
  <c r="F2976" i="6" s="1"/>
  <c r="C2976" i="6"/>
  <c r="B2976" i="6"/>
  <c r="I2975" i="6"/>
  <c r="H2975" i="6"/>
  <c r="E2975" i="6"/>
  <c r="F2975" i="6" s="1"/>
  <c r="C2975" i="6"/>
  <c r="B2975" i="6"/>
  <c r="I2974" i="6"/>
  <c r="H2974" i="6"/>
  <c r="E2974" i="6"/>
  <c r="F2974" i="6" s="1"/>
  <c r="C2974" i="6"/>
  <c r="B2974" i="6"/>
  <c r="I2973" i="6"/>
  <c r="H2973" i="6"/>
  <c r="E2973" i="6"/>
  <c r="F2973" i="6" s="1"/>
  <c r="C2973" i="6"/>
  <c r="B2973" i="6"/>
  <c r="I2972" i="6"/>
  <c r="H2972" i="6"/>
  <c r="E2972" i="6"/>
  <c r="F2972" i="6" s="1"/>
  <c r="C2972" i="6"/>
  <c r="B2972" i="6"/>
  <c r="I2971" i="6"/>
  <c r="H2971" i="6"/>
  <c r="E2971" i="6"/>
  <c r="F2971" i="6" s="1"/>
  <c r="C2971" i="6"/>
  <c r="B2971" i="6"/>
  <c r="I2970" i="6"/>
  <c r="H2970" i="6"/>
  <c r="E2970" i="6"/>
  <c r="F2970" i="6" s="1"/>
  <c r="C2970" i="6"/>
  <c r="B2970" i="6"/>
  <c r="I2969" i="6"/>
  <c r="H2969" i="6"/>
  <c r="E2969" i="6"/>
  <c r="F2969" i="6" s="1"/>
  <c r="C2969" i="6"/>
  <c r="B2969" i="6"/>
  <c r="I2968" i="6"/>
  <c r="E2968" i="6"/>
  <c r="F2968" i="6" s="1"/>
  <c r="C2968" i="6"/>
  <c r="B2968" i="6"/>
  <c r="I2967" i="6"/>
  <c r="H2967" i="6"/>
  <c r="E2967" i="6"/>
  <c r="F2967" i="6" s="1"/>
  <c r="C2967" i="6"/>
  <c r="B2967" i="6"/>
  <c r="E2966" i="6"/>
  <c r="F2966" i="6" s="1"/>
  <c r="C2966" i="6"/>
  <c r="B2966" i="6"/>
  <c r="E2965" i="6"/>
  <c r="F2965" i="6" s="1"/>
  <c r="C2965" i="6"/>
  <c r="B2965" i="6"/>
  <c r="E2964" i="6"/>
  <c r="F2964" i="6" s="1"/>
  <c r="C2964" i="6"/>
  <c r="B2964" i="6"/>
  <c r="V2963" i="6"/>
  <c r="I2963" i="6"/>
  <c r="H2963" i="6"/>
  <c r="E2963" i="6"/>
  <c r="F2963" i="6" s="1"/>
  <c r="C2963" i="6"/>
  <c r="B2963" i="6"/>
  <c r="E2962" i="6"/>
  <c r="F2962" i="6" s="1"/>
  <c r="C2962" i="6"/>
  <c r="B2962" i="6"/>
  <c r="E2961" i="6"/>
  <c r="F2961" i="6" s="1"/>
  <c r="C2961" i="6"/>
  <c r="B2961" i="6"/>
  <c r="E2960" i="6"/>
  <c r="F2960" i="6" s="1"/>
  <c r="C2960" i="6"/>
  <c r="B2960" i="6"/>
  <c r="E2959" i="6"/>
  <c r="F2959" i="6" s="1"/>
  <c r="C2959" i="6"/>
  <c r="B2959" i="6"/>
  <c r="E2958" i="6"/>
  <c r="F2958" i="6" s="1"/>
  <c r="C2958" i="6"/>
  <c r="B2958" i="6"/>
  <c r="I2957" i="6"/>
  <c r="H2957" i="6"/>
  <c r="E2957" i="6"/>
  <c r="F2957" i="6" s="1"/>
  <c r="C2957" i="6"/>
  <c r="B2957" i="6"/>
  <c r="I2956" i="6"/>
  <c r="H2956" i="6"/>
  <c r="E2956" i="6"/>
  <c r="F2956" i="6" s="1"/>
  <c r="C2956" i="6"/>
  <c r="B2956" i="6"/>
  <c r="V2955" i="6"/>
  <c r="I2955" i="6"/>
  <c r="H2955" i="6"/>
  <c r="E2955" i="6"/>
  <c r="F2955" i="6" s="1"/>
  <c r="C2955" i="6"/>
  <c r="B2955" i="6"/>
  <c r="E2954" i="6"/>
  <c r="F2954" i="6" s="1"/>
  <c r="C2954" i="6"/>
  <c r="B2954" i="6"/>
  <c r="E2953" i="6"/>
  <c r="F2953" i="6" s="1"/>
  <c r="C2953" i="6"/>
  <c r="B2953" i="6"/>
  <c r="E2952" i="6"/>
  <c r="F2952" i="6" s="1"/>
  <c r="C2952" i="6"/>
  <c r="B2952" i="6"/>
  <c r="E2951" i="6"/>
  <c r="F2951" i="6" s="1"/>
  <c r="C2951" i="6"/>
  <c r="B2951" i="6"/>
  <c r="I2950" i="6"/>
  <c r="H2950" i="6"/>
  <c r="E2950" i="6"/>
  <c r="F2950" i="6" s="1"/>
  <c r="C2950" i="6"/>
  <c r="B2950" i="6"/>
  <c r="I2949" i="6"/>
  <c r="H2949" i="6"/>
  <c r="E2949" i="6"/>
  <c r="F2949" i="6" s="1"/>
  <c r="C2949" i="6"/>
  <c r="B2949" i="6"/>
  <c r="I2948" i="6"/>
  <c r="H2948" i="6"/>
  <c r="E2948" i="6"/>
  <c r="F2948" i="6" s="1"/>
  <c r="C2948" i="6"/>
  <c r="B2948" i="6"/>
  <c r="E2947" i="6"/>
  <c r="F2947" i="6" s="1"/>
  <c r="C2947" i="6"/>
  <c r="B2947" i="6"/>
  <c r="E2946" i="6"/>
  <c r="F2946" i="6" s="1"/>
  <c r="C2946" i="6"/>
  <c r="B2946" i="6"/>
  <c r="E2945" i="6"/>
  <c r="F2945" i="6" s="1"/>
  <c r="C2945" i="6"/>
  <c r="B2945" i="6"/>
  <c r="V2944" i="6"/>
  <c r="I2944" i="6"/>
  <c r="H2944" i="6"/>
  <c r="E2944" i="6"/>
  <c r="F2944" i="6" s="1"/>
  <c r="C2944" i="6"/>
  <c r="B2944" i="6"/>
  <c r="I2943" i="6"/>
  <c r="H2943" i="6"/>
  <c r="E2943" i="6"/>
  <c r="F2943" i="6" s="1"/>
  <c r="C2943" i="6"/>
  <c r="B2943" i="6"/>
  <c r="V2942" i="6"/>
  <c r="I2942" i="6"/>
  <c r="H2942" i="6"/>
  <c r="E2942" i="6"/>
  <c r="F2942" i="6" s="1"/>
  <c r="C2942" i="6"/>
  <c r="B2942" i="6"/>
  <c r="V2941" i="6"/>
  <c r="I2941" i="6"/>
  <c r="H2941" i="6"/>
  <c r="E2941" i="6"/>
  <c r="F2941" i="6" s="1"/>
  <c r="C2941" i="6"/>
  <c r="B2941" i="6"/>
  <c r="I2940" i="6"/>
  <c r="H2940" i="6"/>
  <c r="E2940" i="6"/>
  <c r="F2940" i="6" s="1"/>
  <c r="C2940" i="6"/>
  <c r="B2940" i="6"/>
  <c r="I2939" i="6"/>
  <c r="H2939" i="6"/>
  <c r="E2939" i="6"/>
  <c r="F2939" i="6" s="1"/>
  <c r="C2939" i="6"/>
  <c r="B2939" i="6"/>
  <c r="E2938" i="6"/>
  <c r="F2938" i="6" s="1"/>
  <c r="C2938" i="6"/>
  <c r="B2938" i="6"/>
  <c r="E2937" i="6"/>
  <c r="F2937" i="6" s="1"/>
  <c r="C2937" i="6"/>
  <c r="B2937" i="6"/>
  <c r="E2936" i="6"/>
  <c r="F2936" i="6" s="1"/>
  <c r="C2936" i="6"/>
  <c r="B2936" i="6"/>
  <c r="E2935" i="6"/>
  <c r="F2935" i="6" s="1"/>
  <c r="C2935" i="6"/>
  <c r="B2935" i="6"/>
  <c r="E2934" i="6"/>
  <c r="F2934" i="6" s="1"/>
  <c r="C2934" i="6"/>
  <c r="B2934" i="6"/>
  <c r="V2933" i="6"/>
  <c r="I2933" i="6"/>
  <c r="H2933" i="6"/>
  <c r="E2933" i="6"/>
  <c r="F2933" i="6" s="1"/>
  <c r="C2933" i="6"/>
  <c r="B2933" i="6"/>
  <c r="E2932" i="6"/>
  <c r="F2932" i="6" s="1"/>
  <c r="C2932" i="6"/>
  <c r="B2932" i="6"/>
  <c r="E2931" i="6"/>
  <c r="F2931" i="6" s="1"/>
  <c r="C2931" i="6"/>
  <c r="B2931" i="6"/>
  <c r="E2930" i="6"/>
  <c r="F2930" i="6" s="1"/>
  <c r="C2930" i="6"/>
  <c r="B2930" i="6"/>
  <c r="E2929" i="6"/>
  <c r="F2929" i="6" s="1"/>
  <c r="C2929" i="6"/>
  <c r="B2929" i="6"/>
  <c r="E2928" i="6"/>
  <c r="F2928" i="6" s="1"/>
  <c r="C2928" i="6"/>
  <c r="B2928" i="6"/>
  <c r="I2927" i="6"/>
  <c r="H2927" i="6"/>
  <c r="E2927" i="6"/>
  <c r="F2927" i="6" s="1"/>
  <c r="C2927" i="6"/>
  <c r="B2927" i="6"/>
  <c r="E2926" i="6"/>
  <c r="F2926" i="6" s="1"/>
  <c r="C2926" i="6"/>
  <c r="B2926" i="6"/>
  <c r="E2925" i="6"/>
  <c r="F2925" i="6" s="1"/>
  <c r="C2925" i="6"/>
  <c r="B2925" i="6"/>
  <c r="E2924" i="6"/>
  <c r="F2924" i="6" s="1"/>
  <c r="C2924" i="6"/>
  <c r="B2924" i="6"/>
  <c r="I2923" i="6"/>
  <c r="H2923" i="6"/>
  <c r="E2923" i="6"/>
  <c r="F2923" i="6" s="1"/>
  <c r="C2923" i="6"/>
  <c r="B2923" i="6"/>
  <c r="I2922" i="6"/>
  <c r="H2922" i="6"/>
  <c r="E2922" i="6"/>
  <c r="F2922" i="6" s="1"/>
  <c r="C2922" i="6"/>
  <c r="B2922" i="6"/>
  <c r="E2921" i="6"/>
  <c r="F2921" i="6" s="1"/>
  <c r="C2921" i="6"/>
  <c r="B2921" i="6"/>
  <c r="E2920" i="6"/>
  <c r="F2920" i="6" s="1"/>
  <c r="C2920" i="6"/>
  <c r="B2920" i="6"/>
  <c r="E2919" i="6"/>
  <c r="F2919" i="6" s="1"/>
  <c r="C2919" i="6"/>
  <c r="B2919" i="6"/>
  <c r="E2918" i="6"/>
  <c r="F2918" i="6" s="1"/>
  <c r="C2918" i="6"/>
  <c r="B2918" i="6"/>
  <c r="I2917" i="6"/>
  <c r="H2917" i="6"/>
  <c r="E2917" i="6"/>
  <c r="F2917" i="6" s="1"/>
  <c r="C2917" i="6"/>
  <c r="B2917" i="6"/>
  <c r="I2916" i="6"/>
  <c r="H2916" i="6"/>
  <c r="E2916" i="6"/>
  <c r="F2916" i="6" s="1"/>
  <c r="C2916" i="6"/>
  <c r="B2916" i="6"/>
  <c r="I2915" i="6"/>
  <c r="H2915" i="6"/>
  <c r="E2915" i="6"/>
  <c r="F2915" i="6" s="1"/>
  <c r="C2915" i="6"/>
  <c r="B2915" i="6"/>
  <c r="V2914" i="6"/>
  <c r="I2914" i="6"/>
  <c r="H2914" i="6"/>
  <c r="E2914" i="6"/>
  <c r="F2914" i="6" s="1"/>
  <c r="C2914" i="6"/>
  <c r="B2914" i="6"/>
  <c r="I2913" i="6"/>
  <c r="H2913" i="6"/>
  <c r="E2913" i="6"/>
  <c r="F2913" i="6" s="1"/>
  <c r="C2913" i="6"/>
  <c r="B2913" i="6"/>
  <c r="E2912" i="6"/>
  <c r="F2912" i="6" s="1"/>
  <c r="C2912" i="6"/>
  <c r="B2912" i="6"/>
  <c r="E2911" i="6"/>
  <c r="F2911" i="6" s="1"/>
  <c r="C2911" i="6"/>
  <c r="B2911" i="6"/>
  <c r="E2910" i="6"/>
  <c r="F2910" i="6" s="1"/>
  <c r="C2910" i="6"/>
  <c r="B2910" i="6"/>
  <c r="E2909" i="6"/>
  <c r="F2909" i="6" s="1"/>
  <c r="C2909" i="6"/>
  <c r="B2909" i="6"/>
  <c r="E2908" i="6"/>
  <c r="F2908" i="6" s="1"/>
  <c r="C2908" i="6"/>
  <c r="B2908" i="6"/>
  <c r="E2907" i="6"/>
  <c r="F2907" i="6" s="1"/>
  <c r="C2907" i="6"/>
  <c r="B2907" i="6"/>
  <c r="I2906" i="6"/>
  <c r="H2906" i="6"/>
  <c r="E2906" i="6"/>
  <c r="F2906" i="6" s="1"/>
  <c r="C2906" i="6"/>
  <c r="B2906" i="6"/>
  <c r="E2905" i="6"/>
  <c r="F2905" i="6" s="1"/>
  <c r="C2905" i="6"/>
  <c r="B2905" i="6"/>
  <c r="I2903" i="6"/>
  <c r="H2903" i="6"/>
  <c r="E2903" i="6"/>
  <c r="F2903" i="6" s="1"/>
  <c r="C2903" i="6"/>
  <c r="B2903" i="6"/>
  <c r="I2902" i="6"/>
  <c r="H2902" i="6"/>
  <c r="E2902" i="6"/>
  <c r="F2902" i="6" s="1"/>
  <c r="C2902" i="6"/>
  <c r="B2902" i="6"/>
  <c r="V2901" i="6"/>
  <c r="I2901" i="6"/>
  <c r="H2901" i="6"/>
  <c r="E2901" i="6"/>
  <c r="F2901" i="6" s="1"/>
  <c r="C2901" i="6"/>
  <c r="B2901" i="6"/>
  <c r="I2900" i="6"/>
  <c r="H2900" i="6"/>
  <c r="E2900" i="6"/>
  <c r="F2900" i="6" s="1"/>
  <c r="C2900" i="6"/>
  <c r="B2900" i="6"/>
  <c r="I2899" i="6"/>
  <c r="H2899" i="6"/>
  <c r="E2899" i="6"/>
  <c r="F2899" i="6" s="1"/>
  <c r="C2899" i="6"/>
  <c r="B2899" i="6"/>
  <c r="I2897" i="6"/>
  <c r="H2897" i="6"/>
  <c r="E2897" i="6"/>
  <c r="F2897" i="6" s="1"/>
  <c r="C2897" i="6"/>
  <c r="B2897" i="6"/>
  <c r="I2896" i="6"/>
  <c r="H2896" i="6"/>
  <c r="E2896" i="6"/>
  <c r="F2896" i="6" s="1"/>
  <c r="C2896" i="6"/>
  <c r="B2896" i="6"/>
  <c r="I2895" i="6"/>
  <c r="H2895" i="6"/>
  <c r="E2895" i="6"/>
  <c r="F2895" i="6" s="1"/>
  <c r="C2895" i="6"/>
  <c r="B2895" i="6"/>
  <c r="I2893" i="6"/>
  <c r="H2893" i="6"/>
  <c r="E2893" i="6"/>
  <c r="F2893" i="6" s="1"/>
  <c r="C2893" i="6"/>
  <c r="B2893" i="6"/>
  <c r="E2891" i="6"/>
  <c r="F2891" i="6" s="1"/>
  <c r="C2891" i="6"/>
  <c r="B2891" i="6"/>
  <c r="E2889" i="6"/>
  <c r="F2889" i="6" s="1"/>
  <c r="C2889" i="6"/>
  <c r="B2889" i="6"/>
  <c r="E2888" i="6"/>
  <c r="F2888" i="6" s="1"/>
  <c r="C2888" i="6"/>
  <c r="B2888" i="6"/>
  <c r="E2887" i="6"/>
  <c r="F2887" i="6" s="1"/>
  <c r="C2887" i="6"/>
  <c r="B2887" i="6"/>
  <c r="E2886" i="6"/>
  <c r="F2886" i="6" s="1"/>
  <c r="C2886" i="6"/>
  <c r="B2886" i="6"/>
  <c r="E2885" i="6"/>
  <c r="F2885" i="6" s="1"/>
  <c r="C2885" i="6"/>
  <c r="B2885" i="6"/>
  <c r="E2884" i="6"/>
  <c r="F2884" i="6" s="1"/>
  <c r="C2884" i="6"/>
  <c r="B2884" i="6"/>
  <c r="E2883" i="6"/>
  <c r="F2883" i="6" s="1"/>
  <c r="C2883" i="6"/>
  <c r="B2883" i="6"/>
  <c r="I2882" i="6"/>
  <c r="H2882" i="6"/>
  <c r="E2882" i="6"/>
  <c r="F2882" i="6" s="1"/>
  <c r="C2882" i="6"/>
  <c r="B2882" i="6"/>
  <c r="E2880" i="6"/>
  <c r="F2880" i="6" s="1"/>
  <c r="C2880" i="6"/>
  <c r="B2880" i="6"/>
  <c r="V2878" i="6"/>
  <c r="I2878" i="6"/>
  <c r="H2878" i="6"/>
  <c r="E2878" i="6"/>
  <c r="F2878" i="6" s="1"/>
  <c r="C2878" i="6"/>
  <c r="B2878" i="6"/>
  <c r="E2877" i="6"/>
  <c r="F2877" i="6" s="1"/>
  <c r="C2877" i="6"/>
  <c r="B2877" i="6"/>
  <c r="E2875" i="6"/>
  <c r="F2875" i="6" s="1"/>
  <c r="C2875" i="6"/>
  <c r="B2875" i="6"/>
  <c r="I2872" i="6"/>
  <c r="H2872" i="6"/>
  <c r="E2872" i="6"/>
  <c r="F2872" i="6" s="1"/>
  <c r="C2872" i="6"/>
  <c r="B2872" i="6"/>
  <c r="E2871" i="6"/>
  <c r="F2871" i="6" s="1"/>
  <c r="C2871" i="6"/>
  <c r="B2871" i="6"/>
  <c r="I2870" i="6"/>
  <c r="H2870" i="6"/>
  <c r="E2870" i="6"/>
  <c r="F2870" i="6" s="1"/>
  <c r="C2870" i="6"/>
  <c r="B2870" i="6"/>
  <c r="E2869" i="6"/>
  <c r="F2869" i="6" s="1"/>
  <c r="C2869" i="6"/>
  <c r="B2869" i="6"/>
  <c r="I2867" i="6"/>
  <c r="H2867" i="6"/>
  <c r="E2867" i="6"/>
  <c r="F2867" i="6" s="1"/>
  <c r="C2867" i="6"/>
  <c r="B2867" i="6"/>
  <c r="E2866" i="6"/>
  <c r="F2866" i="6" s="1"/>
  <c r="C2866" i="6"/>
  <c r="B2866" i="6"/>
  <c r="I2861" i="6"/>
  <c r="H2861" i="6"/>
  <c r="E2861" i="6"/>
  <c r="F2861" i="6" s="1"/>
  <c r="C2861" i="6"/>
  <c r="B2861" i="6"/>
  <c r="I2860" i="6"/>
  <c r="H2860" i="6"/>
  <c r="E2860" i="6"/>
  <c r="F2860" i="6" s="1"/>
  <c r="C2860" i="6"/>
  <c r="B2860" i="6"/>
  <c r="I2859" i="6"/>
  <c r="H2859" i="6"/>
  <c r="E2859" i="6"/>
  <c r="F2859" i="6" s="1"/>
  <c r="C2859" i="6"/>
  <c r="B2859" i="6"/>
  <c r="I2858" i="6"/>
  <c r="H2858" i="6"/>
  <c r="E2858" i="6"/>
  <c r="F2858" i="6" s="1"/>
  <c r="C2858" i="6"/>
  <c r="B2858" i="6"/>
  <c r="I2857" i="6"/>
  <c r="H2857" i="6"/>
  <c r="E2857" i="6"/>
  <c r="F2857" i="6" s="1"/>
  <c r="C2857" i="6"/>
  <c r="B2857" i="6"/>
  <c r="E2856" i="6"/>
  <c r="F2856" i="6" s="1"/>
  <c r="C2856" i="6"/>
  <c r="B2856" i="6"/>
  <c r="I2855" i="6"/>
  <c r="H2855" i="6"/>
  <c r="E2855" i="6"/>
  <c r="F2855" i="6" s="1"/>
  <c r="C2855" i="6"/>
  <c r="B2855" i="6"/>
  <c r="I2854" i="6"/>
  <c r="H2854" i="6"/>
  <c r="E2854" i="6"/>
  <c r="F2854" i="6" s="1"/>
  <c r="C2854" i="6"/>
  <c r="B2854" i="6"/>
  <c r="V2853" i="6"/>
  <c r="I2853" i="6"/>
  <c r="H2853" i="6"/>
  <c r="E2853" i="6"/>
  <c r="F2853" i="6" s="1"/>
  <c r="C2853" i="6"/>
  <c r="B2853" i="6"/>
  <c r="V2852" i="6"/>
  <c r="I2852" i="6"/>
  <c r="H2852" i="6"/>
  <c r="E2852" i="6"/>
  <c r="F2852" i="6" s="1"/>
  <c r="C2852" i="6"/>
  <c r="B2852" i="6"/>
  <c r="I2851" i="6"/>
  <c r="H2851" i="6"/>
  <c r="E2851" i="6"/>
  <c r="F2851" i="6" s="1"/>
  <c r="C2851" i="6"/>
  <c r="B2851" i="6"/>
  <c r="I2850" i="6"/>
  <c r="H2850" i="6"/>
  <c r="E2850" i="6"/>
  <c r="F2850" i="6" s="1"/>
  <c r="C2850" i="6"/>
  <c r="B2850" i="6"/>
  <c r="I2849" i="6"/>
  <c r="H2849" i="6"/>
  <c r="E2849" i="6"/>
  <c r="F2849" i="6" s="1"/>
  <c r="C2849" i="6"/>
  <c r="B2849" i="6"/>
  <c r="I2848" i="6"/>
  <c r="H2848" i="6"/>
  <c r="E2848" i="6"/>
  <c r="F2848" i="6" s="1"/>
  <c r="C2848" i="6"/>
  <c r="B2848" i="6"/>
  <c r="V2847" i="6"/>
  <c r="I2847" i="6"/>
  <c r="H2847" i="6"/>
  <c r="E2847" i="6"/>
  <c r="F2847" i="6" s="1"/>
  <c r="C2847" i="6"/>
  <c r="B2847" i="6"/>
  <c r="I2846" i="6"/>
  <c r="H2846" i="6"/>
  <c r="E2846" i="6"/>
  <c r="F2846" i="6" s="1"/>
  <c r="C2846" i="6"/>
  <c r="B2846" i="6"/>
  <c r="V2845" i="6"/>
  <c r="I2845" i="6"/>
  <c r="H2845" i="6"/>
  <c r="E2845" i="6"/>
  <c r="F2845" i="6" s="1"/>
  <c r="C2845" i="6"/>
  <c r="B2845" i="6"/>
  <c r="V2844" i="6"/>
  <c r="I2844" i="6"/>
  <c r="H2844" i="6"/>
  <c r="E2844" i="6"/>
  <c r="F2844" i="6" s="1"/>
  <c r="C2844" i="6"/>
  <c r="B2844" i="6"/>
  <c r="I2843" i="6"/>
  <c r="H2843" i="6"/>
  <c r="E2843" i="6"/>
  <c r="F2843" i="6" s="1"/>
  <c r="C2843" i="6"/>
  <c r="B2843" i="6"/>
  <c r="I2842" i="6"/>
  <c r="H2842" i="6"/>
  <c r="E2842" i="6"/>
  <c r="F2842" i="6" s="1"/>
  <c r="C2842" i="6"/>
  <c r="B2842" i="6"/>
  <c r="V2841" i="6"/>
  <c r="I2841" i="6"/>
  <c r="H2841" i="6"/>
  <c r="E2841" i="6"/>
  <c r="F2841" i="6" s="1"/>
  <c r="C2841" i="6"/>
  <c r="B2841" i="6"/>
  <c r="V2840" i="6"/>
  <c r="I2840" i="6"/>
  <c r="H2840" i="6"/>
  <c r="E2840" i="6"/>
  <c r="F2840" i="6" s="1"/>
  <c r="C2840" i="6"/>
  <c r="B2840" i="6"/>
  <c r="I2839" i="6"/>
  <c r="H2839" i="6"/>
  <c r="E2839" i="6"/>
  <c r="F2839" i="6" s="1"/>
  <c r="C2839" i="6"/>
  <c r="B2839" i="6"/>
  <c r="I2838" i="6"/>
  <c r="H2838" i="6"/>
  <c r="E2838" i="6"/>
  <c r="F2838" i="6" s="1"/>
  <c r="C2838" i="6"/>
  <c r="B2838" i="6"/>
  <c r="V2837" i="6"/>
  <c r="I2837" i="6"/>
  <c r="H2837" i="6"/>
  <c r="E2837" i="6"/>
  <c r="F2837" i="6" s="1"/>
  <c r="C2837" i="6"/>
  <c r="B2837" i="6"/>
  <c r="I2836" i="6"/>
  <c r="H2836" i="6"/>
  <c r="E2836" i="6"/>
  <c r="F2836" i="6" s="1"/>
  <c r="C2836" i="6"/>
  <c r="B2836" i="6"/>
  <c r="I2835" i="6"/>
  <c r="H2835" i="6"/>
  <c r="E2835" i="6"/>
  <c r="F2835" i="6" s="1"/>
  <c r="C2835" i="6"/>
  <c r="B2835" i="6"/>
  <c r="V2834" i="6"/>
  <c r="I2834" i="6"/>
  <c r="H2834" i="6"/>
  <c r="E2834" i="6"/>
  <c r="F2834" i="6" s="1"/>
  <c r="C2834" i="6"/>
  <c r="B2834" i="6"/>
  <c r="I2833" i="6"/>
  <c r="H2833" i="6"/>
  <c r="E2833" i="6"/>
  <c r="F2833" i="6" s="1"/>
  <c r="C2833" i="6"/>
  <c r="B2833" i="6"/>
  <c r="V2832" i="6"/>
  <c r="I2832" i="6"/>
  <c r="H2832" i="6"/>
  <c r="E2832" i="6"/>
  <c r="F2832" i="6" s="1"/>
  <c r="C2832" i="6"/>
  <c r="B2832" i="6"/>
  <c r="V2831" i="6"/>
  <c r="I2831" i="6"/>
  <c r="H2831" i="6"/>
  <c r="E2831" i="6"/>
  <c r="F2831" i="6" s="1"/>
  <c r="C2831" i="6"/>
  <c r="B2831" i="6"/>
  <c r="V2830" i="6"/>
  <c r="I2830" i="6"/>
  <c r="H2830" i="6"/>
  <c r="E2830" i="6"/>
  <c r="F2830" i="6" s="1"/>
  <c r="C2830" i="6"/>
  <c r="B2830" i="6"/>
  <c r="I3611" i="6"/>
  <c r="H3611" i="6"/>
  <c r="E3611" i="6"/>
  <c r="F3611" i="6" s="1"/>
  <c r="C3611" i="6"/>
  <c r="B3611" i="6"/>
  <c r="I3610" i="6"/>
  <c r="H3610" i="6"/>
  <c r="E3610" i="6"/>
  <c r="F3610" i="6" s="1"/>
  <c r="C3610" i="6"/>
  <c r="B3610" i="6"/>
  <c r="I3609" i="6"/>
  <c r="H3609" i="6"/>
  <c r="E3609" i="6"/>
  <c r="F3609" i="6" s="1"/>
  <c r="C3609" i="6"/>
  <c r="B3609" i="6"/>
  <c r="I3608" i="6"/>
  <c r="H3608" i="6"/>
  <c r="E3608" i="6"/>
  <c r="F3608" i="6" s="1"/>
  <c r="C3608" i="6"/>
  <c r="B3608" i="6"/>
  <c r="I3607" i="6"/>
  <c r="H3607" i="6"/>
  <c r="E3607" i="6"/>
  <c r="F3607" i="6" s="1"/>
  <c r="C3607" i="6"/>
  <c r="B3607" i="6"/>
  <c r="I3606" i="6"/>
  <c r="H3606" i="6"/>
  <c r="E3606" i="6"/>
  <c r="F3606" i="6" s="1"/>
  <c r="C3606" i="6"/>
  <c r="B3606" i="6"/>
  <c r="V3605" i="6"/>
  <c r="I3605" i="6"/>
  <c r="H3605" i="6"/>
  <c r="E3605" i="6"/>
  <c r="F3605" i="6" s="1"/>
  <c r="C3605" i="6"/>
  <c r="B3605" i="6"/>
  <c r="I3604" i="6"/>
  <c r="H3604" i="6"/>
  <c r="E3604" i="6"/>
  <c r="F3604" i="6" s="1"/>
  <c r="C3604" i="6"/>
  <c r="B3604" i="6"/>
  <c r="I3603" i="6"/>
  <c r="H3603" i="6"/>
  <c r="E3603" i="6"/>
  <c r="F3603" i="6" s="1"/>
  <c r="C3603" i="6"/>
  <c r="B3603" i="6"/>
  <c r="E3602" i="6"/>
  <c r="F3602" i="6" s="1"/>
  <c r="C3602" i="6"/>
  <c r="B3602" i="6"/>
  <c r="I3601" i="6"/>
  <c r="H3601" i="6"/>
  <c r="E3601" i="6"/>
  <c r="F3601" i="6" s="1"/>
  <c r="C3601" i="6"/>
  <c r="B3601" i="6"/>
  <c r="E3600" i="6"/>
  <c r="F3600" i="6" s="1"/>
  <c r="C3600" i="6"/>
  <c r="B3600" i="6"/>
  <c r="E3599" i="6"/>
  <c r="F3599" i="6" s="1"/>
  <c r="C3599" i="6"/>
  <c r="B3599" i="6"/>
  <c r="E3598" i="6"/>
  <c r="F3598" i="6" s="1"/>
  <c r="C3598" i="6"/>
  <c r="B3598" i="6"/>
  <c r="E3597" i="6"/>
  <c r="F3597" i="6" s="1"/>
  <c r="C3597" i="6"/>
  <c r="B3597" i="6"/>
  <c r="E3596" i="6"/>
  <c r="F3596" i="6" s="1"/>
  <c r="C3596" i="6"/>
  <c r="B3596" i="6"/>
  <c r="E3595" i="6"/>
  <c r="F3595" i="6" s="1"/>
  <c r="C3595" i="6"/>
  <c r="B3595" i="6"/>
  <c r="I3594" i="6"/>
  <c r="H3594" i="6"/>
  <c r="E3594" i="6"/>
  <c r="F3594" i="6" s="1"/>
  <c r="C3594" i="6"/>
  <c r="B3594" i="6"/>
  <c r="E3593" i="6"/>
  <c r="F3593" i="6" s="1"/>
  <c r="C3593" i="6"/>
  <c r="B3593" i="6"/>
  <c r="E3592" i="6"/>
  <c r="F3592" i="6" s="1"/>
  <c r="C3592" i="6"/>
  <c r="B3592" i="6"/>
  <c r="E3591" i="6"/>
  <c r="F3591" i="6" s="1"/>
  <c r="C3591" i="6"/>
  <c r="B3591" i="6"/>
  <c r="E3590" i="6"/>
  <c r="F3590" i="6" s="1"/>
  <c r="C3590" i="6"/>
  <c r="B3590" i="6"/>
  <c r="E3589" i="6"/>
  <c r="F3589" i="6" s="1"/>
  <c r="C3589" i="6"/>
  <c r="B3589" i="6"/>
  <c r="E3588" i="6"/>
  <c r="F3588" i="6" s="1"/>
  <c r="C3588" i="6"/>
  <c r="B3588" i="6"/>
  <c r="I3587" i="6"/>
  <c r="H3587" i="6"/>
  <c r="E3587" i="6"/>
  <c r="F3587" i="6" s="1"/>
  <c r="C3587" i="6"/>
  <c r="B3587" i="6"/>
  <c r="E3586" i="6"/>
  <c r="F3586" i="6" s="1"/>
  <c r="C3586" i="6"/>
  <c r="B3586" i="6"/>
  <c r="E3585" i="6"/>
  <c r="F3585" i="6" s="1"/>
  <c r="C3585" i="6"/>
  <c r="B3585" i="6"/>
  <c r="I3584" i="6"/>
  <c r="H3584" i="6"/>
  <c r="E3584" i="6"/>
  <c r="F3584" i="6" s="1"/>
  <c r="C3584" i="6"/>
  <c r="B3584" i="6"/>
  <c r="I3583" i="6"/>
  <c r="H3583" i="6"/>
  <c r="E3583" i="6"/>
  <c r="F3583" i="6" s="1"/>
  <c r="C3583" i="6"/>
  <c r="B3583" i="6"/>
  <c r="E3582" i="6"/>
  <c r="F3582" i="6" s="1"/>
  <c r="C3582" i="6"/>
  <c r="B3582" i="6"/>
  <c r="E3581" i="6"/>
  <c r="F3581" i="6" s="1"/>
  <c r="C3581" i="6"/>
  <c r="B3581" i="6"/>
  <c r="I3580" i="6"/>
  <c r="H3580" i="6"/>
  <c r="E3580" i="6"/>
  <c r="F3580" i="6" s="1"/>
  <c r="C3580" i="6"/>
  <c r="B3580" i="6"/>
  <c r="I3579" i="6"/>
  <c r="H3579" i="6"/>
  <c r="E3579" i="6"/>
  <c r="F3579" i="6" s="1"/>
  <c r="C3579" i="6"/>
  <c r="B3579" i="6"/>
  <c r="I3578" i="6"/>
  <c r="H3578" i="6"/>
  <c r="E3578" i="6"/>
  <c r="F3578" i="6" s="1"/>
  <c r="C3578" i="6"/>
  <c r="B3578" i="6"/>
  <c r="I3577" i="6"/>
  <c r="H3577" i="6"/>
  <c r="E3577" i="6"/>
  <c r="F3577" i="6" s="1"/>
  <c r="C3577" i="6"/>
  <c r="B3577" i="6"/>
  <c r="I3576" i="6"/>
  <c r="H3576" i="6"/>
  <c r="E3576" i="6"/>
  <c r="F3576" i="6" s="1"/>
  <c r="C3576" i="6"/>
  <c r="B3576" i="6"/>
  <c r="I3575" i="6"/>
  <c r="H3575" i="6"/>
  <c r="E3575" i="6"/>
  <c r="F3575" i="6" s="1"/>
  <c r="C3575" i="6"/>
  <c r="B3575" i="6"/>
  <c r="I3574" i="6"/>
  <c r="H3574" i="6"/>
  <c r="E3574" i="6"/>
  <c r="F3574" i="6" s="1"/>
  <c r="C3574" i="6"/>
  <c r="B3574" i="6"/>
  <c r="E3573" i="6"/>
  <c r="F3573" i="6" s="1"/>
  <c r="C3573" i="6"/>
  <c r="B3573" i="6"/>
  <c r="E3572" i="6"/>
  <c r="F3572" i="6" s="1"/>
  <c r="C3572" i="6"/>
  <c r="B3572" i="6"/>
  <c r="E3571" i="6"/>
  <c r="F3571" i="6" s="1"/>
  <c r="C3571" i="6"/>
  <c r="B3571" i="6"/>
  <c r="I3570" i="6"/>
  <c r="H3570" i="6"/>
  <c r="E3570" i="6"/>
  <c r="F3570" i="6" s="1"/>
  <c r="C3570" i="6"/>
  <c r="B3570" i="6"/>
  <c r="E3569" i="6"/>
  <c r="F3569" i="6" s="1"/>
  <c r="C3569" i="6"/>
  <c r="B3569" i="6"/>
  <c r="E3568" i="6"/>
  <c r="F3568" i="6" s="1"/>
  <c r="C3568" i="6"/>
  <c r="B3568" i="6"/>
  <c r="E3567" i="6"/>
  <c r="F3567" i="6" s="1"/>
  <c r="C3567" i="6"/>
  <c r="B3567" i="6"/>
  <c r="I3566" i="6"/>
  <c r="H3566" i="6"/>
  <c r="E3566" i="6"/>
  <c r="F3566" i="6" s="1"/>
  <c r="C3566" i="6"/>
  <c r="B3566" i="6"/>
  <c r="E3565" i="6"/>
  <c r="F3565" i="6" s="1"/>
  <c r="C3565" i="6"/>
  <c r="B3565" i="6"/>
  <c r="E3564" i="6"/>
  <c r="F3564" i="6" s="1"/>
  <c r="C3564" i="6"/>
  <c r="B3564" i="6"/>
  <c r="I3563" i="6"/>
  <c r="H3563" i="6"/>
  <c r="E3563" i="6"/>
  <c r="F3563" i="6" s="1"/>
  <c r="C3563" i="6"/>
  <c r="B3563" i="6"/>
  <c r="E3562" i="6"/>
  <c r="F3562" i="6" s="1"/>
  <c r="C3562" i="6"/>
  <c r="B3562" i="6"/>
  <c r="E3561" i="6"/>
  <c r="F3561" i="6" s="1"/>
  <c r="C3561" i="6"/>
  <c r="B3561" i="6"/>
  <c r="I3560" i="6"/>
  <c r="H3560" i="6"/>
  <c r="E3560" i="6"/>
  <c r="F3560" i="6" s="1"/>
  <c r="C3560" i="6"/>
  <c r="B3560" i="6"/>
  <c r="I3559" i="6"/>
  <c r="H3559" i="6"/>
  <c r="E3559" i="6"/>
  <c r="F3559" i="6" s="1"/>
  <c r="C3559" i="6"/>
  <c r="B3559" i="6"/>
  <c r="E3558" i="6"/>
  <c r="F3558" i="6" s="1"/>
  <c r="C3558" i="6"/>
  <c r="B3558" i="6"/>
  <c r="V3557" i="6"/>
  <c r="E3557" i="6"/>
  <c r="F3557" i="6" s="1"/>
  <c r="C3557" i="6"/>
  <c r="B3557" i="6"/>
  <c r="E3556" i="6"/>
  <c r="F3556" i="6" s="1"/>
  <c r="C3556" i="6"/>
  <c r="B3556" i="6"/>
  <c r="I3555" i="6"/>
  <c r="H3555" i="6"/>
  <c r="E3555" i="6"/>
  <c r="F3555" i="6" s="1"/>
  <c r="C3555" i="6"/>
  <c r="B3555" i="6"/>
  <c r="I3554" i="6"/>
  <c r="H3554" i="6"/>
  <c r="E3554" i="6"/>
  <c r="F3554" i="6" s="1"/>
  <c r="C3554" i="6"/>
  <c r="B3554" i="6"/>
  <c r="E3553" i="6"/>
  <c r="F3553" i="6" s="1"/>
  <c r="C3553" i="6"/>
  <c r="B3553" i="6"/>
  <c r="E3552" i="6"/>
  <c r="F3552" i="6" s="1"/>
  <c r="C3552" i="6"/>
  <c r="B3552" i="6"/>
  <c r="E3551" i="6"/>
  <c r="F3551" i="6" s="1"/>
  <c r="C3551" i="6"/>
  <c r="B3551" i="6"/>
  <c r="E3550" i="6"/>
  <c r="F3550" i="6" s="1"/>
  <c r="C3550" i="6"/>
  <c r="B3550" i="6"/>
  <c r="E3549" i="6"/>
  <c r="F3549" i="6" s="1"/>
  <c r="C3549" i="6"/>
  <c r="B3549" i="6"/>
  <c r="E3548" i="6"/>
  <c r="F3548" i="6" s="1"/>
  <c r="C3548" i="6"/>
  <c r="B3548" i="6"/>
  <c r="E3547" i="6"/>
  <c r="F3547" i="6" s="1"/>
  <c r="C3547" i="6"/>
  <c r="B3547" i="6"/>
  <c r="E3546" i="6"/>
  <c r="F3546" i="6" s="1"/>
  <c r="C3546" i="6"/>
  <c r="B3546" i="6"/>
  <c r="E3545" i="6"/>
  <c r="F3545" i="6" s="1"/>
  <c r="C3545" i="6"/>
  <c r="B3545" i="6"/>
  <c r="I3544" i="6"/>
  <c r="H3544" i="6"/>
  <c r="E3544" i="6"/>
  <c r="F3544" i="6" s="1"/>
  <c r="C3544" i="6"/>
  <c r="B3544" i="6"/>
  <c r="E3543" i="6"/>
  <c r="F3543" i="6" s="1"/>
  <c r="C3543" i="6"/>
  <c r="B3543" i="6"/>
  <c r="V3542" i="6"/>
  <c r="I3542" i="6"/>
  <c r="H3542" i="6"/>
  <c r="E3542" i="6"/>
  <c r="F3542" i="6" s="1"/>
  <c r="C3542" i="6"/>
  <c r="B3542" i="6"/>
  <c r="E3541" i="6"/>
  <c r="F3541" i="6" s="1"/>
  <c r="C3541" i="6"/>
  <c r="B3541" i="6"/>
  <c r="E3540" i="6"/>
  <c r="F3540" i="6" s="1"/>
  <c r="C3540" i="6"/>
  <c r="B3540" i="6"/>
  <c r="V3539" i="6"/>
  <c r="E3539" i="6"/>
  <c r="F3539" i="6" s="1"/>
  <c r="C3539" i="6"/>
  <c r="B3539" i="6"/>
  <c r="E3538" i="6"/>
  <c r="F3538" i="6" s="1"/>
  <c r="C3538" i="6"/>
  <c r="B3538" i="6"/>
  <c r="E3537" i="6"/>
  <c r="F3537" i="6" s="1"/>
  <c r="C3537" i="6"/>
  <c r="B3537" i="6"/>
  <c r="E3536" i="6"/>
  <c r="F3536" i="6" s="1"/>
  <c r="C3536" i="6"/>
  <c r="B3536" i="6"/>
  <c r="I3535" i="6"/>
  <c r="H3535" i="6"/>
  <c r="E3535" i="6"/>
  <c r="F3535" i="6" s="1"/>
  <c r="C3535" i="6"/>
  <c r="B3535" i="6"/>
  <c r="E3534" i="6"/>
  <c r="F3534" i="6" s="1"/>
  <c r="C3534" i="6"/>
  <c r="B3534" i="6"/>
  <c r="E3533" i="6"/>
  <c r="F3533" i="6" s="1"/>
  <c r="C3533" i="6"/>
  <c r="B3533" i="6"/>
  <c r="I3532" i="6"/>
  <c r="H3532" i="6"/>
  <c r="E3532" i="6"/>
  <c r="F3532" i="6" s="1"/>
  <c r="C3532" i="6"/>
  <c r="B3532" i="6"/>
  <c r="I3531" i="6"/>
  <c r="H3531" i="6"/>
  <c r="E3531" i="6"/>
  <c r="F3531" i="6" s="1"/>
  <c r="C3531" i="6"/>
  <c r="B3531" i="6"/>
  <c r="I3530" i="6"/>
  <c r="H3530" i="6"/>
  <c r="E3530" i="6"/>
  <c r="F3530" i="6" s="1"/>
  <c r="C3530" i="6"/>
  <c r="B3530" i="6"/>
  <c r="I3529" i="6"/>
  <c r="H3529" i="6"/>
  <c r="E3529" i="6"/>
  <c r="F3529" i="6" s="1"/>
  <c r="C3529" i="6"/>
  <c r="B3529" i="6"/>
  <c r="I3528" i="6"/>
  <c r="H3528" i="6"/>
  <c r="E3528" i="6"/>
  <c r="F3528" i="6" s="1"/>
  <c r="C3528" i="6"/>
  <c r="B3528" i="6"/>
  <c r="I3527" i="6"/>
  <c r="H3527" i="6"/>
  <c r="E3527" i="6"/>
  <c r="F3527" i="6" s="1"/>
  <c r="C3527" i="6"/>
  <c r="B3527" i="6"/>
  <c r="E3526" i="6"/>
  <c r="F3526" i="6" s="1"/>
  <c r="C3526" i="6"/>
  <c r="B3526" i="6"/>
  <c r="I3525" i="6"/>
  <c r="H3525" i="6"/>
  <c r="E3525" i="6"/>
  <c r="F3525" i="6" s="1"/>
  <c r="C3525" i="6"/>
  <c r="B3525" i="6"/>
  <c r="I3524" i="6"/>
  <c r="H3524" i="6"/>
  <c r="E3524" i="6"/>
  <c r="F3524" i="6" s="1"/>
  <c r="C3524" i="6"/>
  <c r="B3524" i="6"/>
  <c r="I3523" i="6"/>
  <c r="H3523" i="6"/>
  <c r="E3523" i="6"/>
  <c r="F3523" i="6" s="1"/>
  <c r="C3523" i="6"/>
  <c r="B3523" i="6"/>
  <c r="I3522" i="6"/>
  <c r="H3522" i="6"/>
  <c r="E3522" i="6"/>
  <c r="F3522" i="6" s="1"/>
  <c r="C3522" i="6"/>
  <c r="B3522" i="6"/>
  <c r="I3521" i="6"/>
  <c r="H3521" i="6"/>
  <c r="E3521" i="6"/>
  <c r="F3521" i="6" s="1"/>
  <c r="C3521" i="6"/>
  <c r="B3521" i="6"/>
  <c r="E3520" i="6"/>
  <c r="F3520" i="6" s="1"/>
  <c r="C3520" i="6"/>
  <c r="B3520" i="6"/>
  <c r="I3519" i="6"/>
  <c r="E3519" i="6"/>
  <c r="F3519" i="6" s="1"/>
  <c r="C3519" i="6"/>
  <c r="B3519" i="6"/>
  <c r="I3518" i="6"/>
  <c r="H3518" i="6"/>
  <c r="E3518" i="6"/>
  <c r="F3518" i="6" s="1"/>
  <c r="C3518" i="6"/>
  <c r="B3518" i="6"/>
  <c r="I3517" i="6"/>
  <c r="H3517" i="6"/>
  <c r="E3517" i="6"/>
  <c r="F3517" i="6" s="1"/>
  <c r="C3517" i="6"/>
  <c r="B3517" i="6"/>
  <c r="I3516" i="6"/>
  <c r="H3516" i="6"/>
  <c r="E3516" i="6"/>
  <c r="F3516" i="6" s="1"/>
  <c r="C3516" i="6"/>
  <c r="B3516" i="6"/>
  <c r="I3515" i="6"/>
  <c r="H3515" i="6"/>
  <c r="E3515" i="6"/>
  <c r="F3515" i="6" s="1"/>
  <c r="C3515" i="6"/>
  <c r="B3515" i="6"/>
  <c r="V3514" i="6"/>
  <c r="I3514" i="6"/>
  <c r="H3514" i="6"/>
  <c r="E3514" i="6"/>
  <c r="F3514" i="6" s="1"/>
  <c r="C3514" i="6"/>
  <c r="B3514" i="6"/>
  <c r="E3513" i="6"/>
  <c r="F3513" i="6" s="1"/>
  <c r="C3513" i="6"/>
  <c r="B3513" i="6"/>
  <c r="E3512" i="6"/>
  <c r="F3512" i="6" s="1"/>
  <c r="C3512" i="6"/>
  <c r="B3512" i="6"/>
  <c r="I3511" i="6"/>
  <c r="H3511" i="6"/>
  <c r="E3511" i="6"/>
  <c r="F3511" i="6" s="1"/>
  <c r="C3511" i="6"/>
  <c r="B3511" i="6"/>
  <c r="I3510" i="6"/>
  <c r="H3510" i="6"/>
  <c r="E3510" i="6"/>
  <c r="F3510" i="6" s="1"/>
  <c r="C3510" i="6"/>
  <c r="B3510" i="6"/>
  <c r="I3509" i="6"/>
  <c r="H3509" i="6"/>
  <c r="E3509" i="6"/>
  <c r="F3509" i="6" s="1"/>
  <c r="C3509" i="6"/>
  <c r="B3509" i="6"/>
  <c r="E3508" i="6"/>
  <c r="F3508" i="6" s="1"/>
  <c r="C3508" i="6"/>
  <c r="B3508" i="6"/>
  <c r="E3507" i="6"/>
  <c r="F3507" i="6" s="1"/>
  <c r="C3507" i="6"/>
  <c r="B3507" i="6"/>
  <c r="E3506" i="6"/>
  <c r="F3506" i="6" s="1"/>
  <c r="C3506" i="6"/>
  <c r="B3506" i="6"/>
  <c r="E3505" i="6"/>
  <c r="F3505" i="6" s="1"/>
  <c r="C3505" i="6"/>
  <c r="B3505" i="6"/>
  <c r="I3504" i="6"/>
  <c r="H3504" i="6"/>
  <c r="E3504" i="6"/>
  <c r="F3504" i="6" s="1"/>
  <c r="C3504" i="6"/>
  <c r="B3504" i="6"/>
  <c r="I3503" i="6"/>
  <c r="H3503" i="6"/>
  <c r="E3503" i="6"/>
  <c r="F3503" i="6" s="1"/>
  <c r="C3503" i="6"/>
  <c r="B3503" i="6"/>
  <c r="V3502" i="6"/>
  <c r="I3502" i="6"/>
  <c r="H3502" i="6"/>
  <c r="E3502" i="6"/>
  <c r="F3502" i="6" s="1"/>
  <c r="C3502" i="6"/>
  <c r="B3502" i="6"/>
  <c r="V3501" i="6"/>
  <c r="E3501" i="6"/>
  <c r="F3501" i="6" s="1"/>
  <c r="C3501" i="6"/>
  <c r="B3501" i="6"/>
  <c r="I3500" i="6"/>
  <c r="H3500" i="6"/>
  <c r="E3500" i="6"/>
  <c r="F3500" i="6" s="1"/>
  <c r="C3500" i="6"/>
  <c r="B3500" i="6"/>
  <c r="V3499" i="6"/>
  <c r="I3499" i="6"/>
  <c r="H3499" i="6"/>
  <c r="E3499" i="6"/>
  <c r="F3499" i="6" s="1"/>
  <c r="C3499" i="6"/>
  <c r="B3499" i="6"/>
  <c r="V3498" i="6"/>
  <c r="I3498" i="6"/>
  <c r="H3498" i="6"/>
  <c r="E3498" i="6"/>
  <c r="F3498" i="6" s="1"/>
  <c r="C3498" i="6"/>
  <c r="B3498" i="6"/>
  <c r="V3497" i="6"/>
  <c r="I3497" i="6"/>
  <c r="H3497" i="6"/>
  <c r="E3497" i="6"/>
  <c r="F3497" i="6" s="1"/>
  <c r="C3497" i="6"/>
  <c r="B3497" i="6"/>
  <c r="I3496" i="6"/>
  <c r="H3496" i="6"/>
  <c r="E3496" i="6"/>
  <c r="F3496" i="6" s="1"/>
  <c r="C3496" i="6"/>
  <c r="B3496" i="6"/>
  <c r="I3495" i="6"/>
  <c r="H3495" i="6"/>
  <c r="E3495" i="6"/>
  <c r="F3495" i="6" s="1"/>
  <c r="C3495" i="6"/>
  <c r="B3495" i="6"/>
  <c r="I3494" i="6"/>
  <c r="H3494" i="6"/>
  <c r="E3494" i="6"/>
  <c r="F3494" i="6" s="1"/>
  <c r="C3494" i="6"/>
  <c r="B3494" i="6"/>
  <c r="E3493" i="6"/>
  <c r="F3493" i="6" s="1"/>
  <c r="C3493" i="6"/>
  <c r="B3493" i="6"/>
  <c r="I3492" i="6"/>
  <c r="H3492" i="6"/>
  <c r="E3492" i="6"/>
  <c r="F3492" i="6" s="1"/>
  <c r="C3492" i="6"/>
  <c r="B3492" i="6"/>
  <c r="E3491" i="6"/>
  <c r="F3491" i="6" s="1"/>
  <c r="C3491" i="6"/>
  <c r="B3491" i="6"/>
  <c r="E3490" i="6"/>
  <c r="F3490" i="6" s="1"/>
  <c r="C3490" i="6"/>
  <c r="B3490" i="6"/>
  <c r="V3489" i="6"/>
  <c r="I3489" i="6"/>
  <c r="H3489" i="6"/>
  <c r="E3489" i="6"/>
  <c r="F3489" i="6" s="1"/>
  <c r="C3489" i="6"/>
  <c r="B3489" i="6"/>
  <c r="I3488" i="6"/>
  <c r="H3488" i="6"/>
  <c r="E3488" i="6"/>
  <c r="F3488" i="6" s="1"/>
  <c r="C3488" i="6"/>
  <c r="B3488" i="6"/>
  <c r="I3487" i="6"/>
  <c r="H3487" i="6"/>
  <c r="E3487" i="6"/>
  <c r="F3487" i="6" s="1"/>
  <c r="C3487" i="6"/>
  <c r="B3487" i="6"/>
  <c r="E3486" i="6"/>
  <c r="F3486" i="6" s="1"/>
  <c r="C3486" i="6"/>
  <c r="B3486" i="6"/>
  <c r="E3485" i="6"/>
  <c r="F3485" i="6" s="1"/>
  <c r="C3485" i="6"/>
  <c r="B3485" i="6"/>
  <c r="V3484" i="6"/>
  <c r="I3484" i="6"/>
  <c r="H3484" i="6"/>
  <c r="E3484" i="6"/>
  <c r="F3484" i="6" s="1"/>
  <c r="C3484" i="6"/>
  <c r="B3484" i="6"/>
  <c r="E3483" i="6"/>
  <c r="F3483" i="6" s="1"/>
  <c r="C3483" i="6"/>
  <c r="B3483" i="6"/>
  <c r="E3482" i="6"/>
  <c r="F3482" i="6" s="1"/>
  <c r="C3482" i="6"/>
  <c r="B3482" i="6"/>
  <c r="I3481" i="6"/>
  <c r="H3481" i="6"/>
  <c r="E3481" i="6"/>
  <c r="F3481" i="6" s="1"/>
  <c r="C3481" i="6"/>
  <c r="B3481" i="6"/>
  <c r="E3480" i="6"/>
  <c r="F3480" i="6" s="1"/>
  <c r="C3480" i="6"/>
  <c r="B3480" i="6"/>
  <c r="E3479" i="6"/>
  <c r="F3479" i="6" s="1"/>
  <c r="C3479" i="6"/>
  <c r="B3479" i="6"/>
  <c r="E3478" i="6"/>
  <c r="F3478" i="6" s="1"/>
  <c r="C3478" i="6"/>
  <c r="B3478" i="6"/>
  <c r="E3477" i="6"/>
  <c r="F3477" i="6" s="1"/>
  <c r="C3477" i="6"/>
  <c r="B3477" i="6"/>
  <c r="E3476" i="6"/>
  <c r="F3476" i="6" s="1"/>
  <c r="C3476" i="6"/>
  <c r="B3476" i="6"/>
  <c r="E3475" i="6"/>
  <c r="F3475" i="6" s="1"/>
  <c r="C3475" i="6"/>
  <c r="B3475" i="6"/>
  <c r="I3474" i="6"/>
  <c r="H3474" i="6"/>
  <c r="E3474" i="6"/>
  <c r="F3474" i="6" s="1"/>
  <c r="C3474" i="6"/>
  <c r="B3474" i="6"/>
  <c r="I3473" i="6"/>
  <c r="H3473" i="6"/>
  <c r="E3473" i="6"/>
  <c r="F3473" i="6" s="1"/>
  <c r="C3473" i="6"/>
  <c r="B3473" i="6"/>
  <c r="I3472" i="6"/>
  <c r="H3472" i="6"/>
  <c r="E3472" i="6"/>
  <c r="F3472" i="6" s="1"/>
  <c r="C3472" i="6"/>
  <c r="B3472" i="6"/>
  <c r="E3471" i="6"/>
  <c r="F3471" i="6" s="1"/>
  <c r="C3471" i="6"/>
  <c r="B3471" i="6"/>
  <c r="E3470" i="6"/>
  <c r="F3470" i="6" s="1"/>
  <c r="C3470" i="6"/>
  <c r="B3470" i="6"/>
  <c r="I3469" i="6"/>
  <c r="H3469" i="6"/>
  <c r="E3469" i="6"/>
  <c r="F3469" i="6" s="1"/>
  <c r="C3469" i="6"/>
  <c r="B3469" i="6"/>
  <c r="I3468" i="6"/>
  <c r="H3468" i="6"/>
  <c r="E3468" i="6"/>
  <c r="F3468" i="6" s="1"/>
  <c r="C3468" i="6"/>
  <c r="B3468" i="6"/>
  <c r="I3467" i="6"/>
  <c r="H3467" i="6"/>
  <c r="E3467" i="6"/>
  <c r="F3467" i="6" s="1"/>
  <c r="C3467" i="6"/>
  <c r="B3467" i="6"/>
  <c r="I3466" i="6"/>
  <c r="H3466" i="6"/>
  <c r="E3466" i="6"/>
  <c r="F3466" i="6" s="1"/>
  <c r="C3466" i="6"/>
  <c r="B3466" i="6"/>
  <c r="I3465" i="6"/>
  <c r="H3465" i="6"/>
  <c r="E3465" i="6"/>
  <c r="F3465" i="6" s="1"/>
  <c r="C3465" i="6"/>
  <c r="B3465" i="6"/>
  <c r="E3464" i="6"/>
  <c r="F3464" i="6" s="1"/>
  <c r="C3464" i="6"/>
  <c r="B3464" i="6"/>
  <c r="I3463" i="6"/>
  <c r="H3463" i="6"/>
  <c r="E3463" i="6"/>
  <c r="F3463" i="6" s="1"/>
  <c r="C3463" i="6"/>
  <c r="B3463" i="6"/>
  <c r="I3462" i="6"/>
  <c r="H3462" i="6"/>
  <c r="E3462" i="6"/>
  <c r="F3462" i="6" s="1"/>
  <c r="C3462" i="6"/>
  <c r="B3462" i="6"/>
  <c r="E3461" i="6"/>
  <c r="F3461" i="6" s="1"/>
  <c r="C3461" i="6"/>
  <c r="B3461" i="6"/>
  <c r="E3460" i="6"/>
  <c r="F3460" i="6" s="1"/>
  <c r="C3460" i="6"/>
  <c r="B3460" i="6"/>
  <c r="I3459" i="6"/>
  <c r="H3459" i="6"/>
  <c r="E3459" i="6"/>
  <c r="F3459" i="6" s="1"/>
  <c r="C3459" i="6"/>
  <c r="B3459" i="6"/>
  <c r="V3458" i="6"/>
  <c r="I3458" i="6"/>
  <c r="H3458" i="6"/>
  <c r="E3458" i="6"/>
  <c r="F3458" i="6" s="1"/>
  <c r="C3458" i="6"/>
  <c r="B3458" i="6"/>
  <c r="I3457" i="6"/>
  <c r="H3457" i="6"/>
  <c r="E3457" i="6"/>
  <c r="F3457" i="6" s="1"/>
  <c r="C3457" i="6"/>
  <c r="B3457" i="6"/>
  <c r="E3456" i="6"/>
  <c r="F3456" i="6" s="1"/>
  <c r="C3456" i="6"/>
  <c r="B3456" i="6"/>
  <c r="E3455" i="6"/>
  <c r="F3455" i="6" s="1"/>
  <c r="C3455" i="6"/>
  <c r="B3455" i="6"/>
  <c r="E3454" i="6"/>
  <c r="F3454" i="6" s="1"/>
  <c r="C3454" i="6"/>
  <c r="B3454" i="6"/>
  <c r="V3453" i="6"/>
  <c r="E3453" i="6"/>
  <c r="F3453" i="6" s="1"/>
  <c r="C3453" i="6"/>
  <c r="B3453" i="6"/>
  <c r="V3452" i="6"/>
  <c r="I3452" i="6"/>
  <c r="H3452" i="6"/>
  <c r="E3452" i="6"/>
  <c r="F3452" i="6" s="1"/>
  <c r="C3452" i="6"/>
  <c r="B3452" i="6"/>
  <c r="E3451" i="6"/>
  <c r="F3451" i="6" s="1"/>
  <c r="C3451" i="6"/>
  <c r="B3451" i="6"/>
  <c r="E3450" i="6"/>
  <c r="F3450" i="6" s="1"/>
  <c r="C3450" i="6"/>
  <c r="B3450" i="6"/>
  <c r="I3449" i="6"/>
  <c r="H3449" i="6"/>
  <c r="E3449" i="6"/>
  <c r="F3449" i="6" s="1"/>
  <c r="C3449" i="6"/>
  <c r="B3449" i="6"/>
  <c r="V3448" i="6"/>
  <c r="I3448" i="6"/>
  <c r="H3448" i="6"/>
  <c r="E3448" i="6"/>
  <c r="F3448" i="6" s="1"/>
  <c r="C3448" i="6"/>
  <c r="B3448" i="6"/>
  <c r="V3447" i="6"/>
  <c r="I3447" i="6"/>
  <c r="H3447" i="6"/>
  <c r="E3447" i="6"/>
  <c r="F3447" i="6" s="1"/>
  <c r="C3447" i="6"/>
  <c r="B3447" i="6"/>
  <c r="E3446" i="6"/>
  <c r="F3446" i="6" s="1"/>
  <c r="C3446" i="6"/>
  <c r="B3446" i="6"/>
  <c r="E3445" i="6"/>
  <c r="F3445" i="6" s="1"/>
  <c r="C3445" i="6"/>
  <c r="B3445" i="6"/>
  <c r="E3444" i="6"/>
  <c r="F3444" i="6" s="1"/>
  <c r="C3444" i="6"/>
  <c r="B3444" i="6"/>
  <c r="E3443" i="6"/>
  <c r="F3443" i="6" s="1"/>
  <c r="C3443" i="6"/>
  <c r="B3443" i="6"/>
  <c r="E3442" i="6"/>
  <c r="F3442" i="6" s="1"/>
  <c r="C3442" i="6"/>
  <c r="B3442" i="6"/>
  <c r="V3441" i="6"/>
  <c r="I3441" i="6"/>
  <c r="H3441" i="6"/>
  <c r="E3441" i="6"/>
  <c r="F3441" i="6" s="1"/>
  <c r="C3441" i="6"/>
  <c r="B3441" i="6"/>
  <c r="E3440" i="6"/>
  <c r="F3440" i="6" s="1"/>
  <c r="C3440" i="6"/>
  <c r="B3440" i="6"/>
  <c r="I3439" i="6"/>
  <c r="H3439" i="6"/>
  <c r="E3439" i="6"/>
  <c r="F3439" i="6" s="1"/>
  <c r="C3439" i="6"/>
  <c r="B3439" i="6"/>
  <c r="V3438" i="6"/>
  <c r="I3438" i="6"/>
  <c r="H3438" i="6"/>
  <c r="E3438" i="6"/>
  <c r="F3438" i="6" s="1"/>
  <c r="C3438" i="6"/>
  <c r="B3438" i="6"/>
  <c r="I3437" i="6"/>
  <c r="H3437" i="6"/>
  <c r="E3437" i="6"/>
  <c r="F3437" i="6" s="1"/>
  <c r="C3437" i="6"/>
  <c r="B3437" i="6"/>
  <c r="V3436" i="6"/>
  <c r="I3436" i="6"/>
  <c r="H3436" i="6"/>
  <c r="E3436" i="6"/>
  <c r="F3436" i="6" s="1"/>
  <c r="C3436" i="6"/>
  <c r="B3436" i="6"/>
  <c r="V3435" i="6"/>
  <c r="I3435" i="6"/>
  <c r="H3435" i="6"/>
  <c r="E3435" i="6"/>
  <c r="F3435" i="6" s="1"/>
  <c r="C3435" i="6"/>
  <c r="B3435" i="6"/>
  <c r="V3434" i="6"/>
  <c r="E3434" i="6"/>
  <c r="F3434" i="6" s="1"/>
  <c r="C3434" i="6"/>
  <c r="B3434" i="6"/>
  <c r="E3433" i="6"/>
  <c r="F3433" i="6" s="1"/>
  <c r="C3433" i="6"/>
  <c r="B3433" i="6"/>
  <c r="E3432" i="6"/>
  <c r="F3432" i="6" s="1"/>
  <c r="C3432" i="6"/>
  <c r="B3432" i="6"/>
  <c r="I3431" i="6"/>
  <c r="H3431" i="6"/>
  <c r="E3431" i="6"/>
  <c r="F3431" i="6" s="1"/>
  <c r="C3431" i="6"/>
  <c r="B3431" i="6"/>
  <c r="I3430" i="6"/>
  <c r="H3430" i="6"/>
  <c r="E3430" i="6"/>
  <c r="F3430" i="6" s="1"/>
  <c r="C3430" i="6"/>
  <c r="B3430" i="6"/>
  <c r="V3429" i="6"/>
  <c r="I3429" i="6"/>
  <c r="H3429" i="6"/>
  <c r="E3429" i="6"/>
  <c r="F3429" i="6" s="1"/>
  <c r="C3429" i="6"/>
  <c r="B3429" i="6"/>
  <c r="I3428" i="6"/>
  <c r="H3428" i="6"/>
  <c r="E3428" i="6"/>
  <c r="F3428" i="6" s="1"/>
  <c r="C3428" i="6"/>
  <c r="B3428" i="6"/>
  <c r="E3427" i="6"/>
  <c r="F3427" i="6" s="1"/>
  <c r="C3427" i="6"/>
  <c r="B3427" i="6"/>
  <c r="I3426" i="6"/>
  <c r="H3426" i="6"/>
  <c r="E3426" i="6"/>
  <c r="F3426" i="6" s="1"/>
  <c r="C3426" i="6"/>
  <c r="B3426" i="6"/>
  <c r="I3425" i="6"/>
  <c r="H3425" i="6"/>
  <c r="E3425" i="6"/>
  <c r="F3425" i="6" s="1"/>
  <c r="C3425" i="6"/>
  <c r="B3425" i="6"/>
  <c r="E3424" i="6"/>
  <c r="F3424" i="6" s="1"/>
  <c r="C3424" i="6"/>
  <c r="B3424" i="6"/>
  <c r="E3423" i="6"/>
  <c r="F3423" i="6" s="1"/>
  <c r="C3423" i="6"/>
  <c r="B3423" i="6"/>
  <c r="E3422" i="6"/>
  <c r="F3422" i="6" s="1"/>
  <c r="C3422" i="6"/>
  <c r="B3422" i="6"/>
  <c r="E3421" i="6"/>
  <c r="F3421" i="6" s="1"/>
  <c r="C3421" i="6"/>
  <c r="B3421" i="6"/>
  <c r="E3420" i="6"/>
  <c r="F3420" i="6" s="1"/>
  <c r="C3420" i="6"/>
  <c r="B3420" i="6"/>
  <c r="E3419" i="6"/>
  <c r="F3419" i="6" s="1"/>
  <c r="C3419" i="6"/>
  <c r="B3419" i="6"/>
  <c r="E3418" i="6"/>
  <c r="F3418" i="6" s="1"/>
  <c r="C3418" i="6"/>
  <c r="B3418" i="6"/>
  <c r="E3417" i="6"/>
  <c r="F3417" i="6" s="1"/>
  <c r="C3417" i="6"/>
  <c r="B3417" i="6"/>
  <c r="E3415" i="6"/>
  <c r="F3415" i="6" s="1"/>
  <c r="C3415" i="6"/>
  <c r="B3415" i="6"/>
  <c r="V3414" i="6"/>
  <c r="I3414" i="6"/>
  <c r="H3414" i="6"/>
  <c r="E3414" i="6"/>
  <c r="F3414" i="6" s="1"/>
  <c r="C3414" i="6"/>
  <c r="B3414" i="6"/>
  <c r="I3413" i="6"/>
  <c r="H3413" i="6"/>
  <c r="E3413" i="6"/>
  <c r="F3413" i="6" s="1"/>
  <c r="C3413" i="6"/>
  <c r="B3413" i="6"/>
  <c r="I3412" i="6"/>
  <c r="H3412" i="6"/>
  <c r="E3412" i="6"/>
  <c r="F3412" i="6" s="1"/>
  <c r="C3412" i="6"/>
  <c r="B3412" i="6"/>
  <c r="V3411" i="6"/>
  <c r="E3411" i="6"/>
  <c r="F3411" i="6" s="1"/>
  <c r="C3411" i="6"/>
  <c r="B3411" i="6"/>
  <c r="I3410" i="6"/>
  <c r="H3410" i="6"/>
  <c r="E3410" i="6"/>
  <c r="F3410" i="6" s="1"/>
  <c r="C3410" i="6"/>
  <c r="B3410" i="6"/>
  <c r="I3409" i="6"/>
  <c r="H3409" i="6"/>
  <c r="E3409" i="6"/>
  <c r="F3409" i="6" s="1"/>
  <c r="C3409" i="6"/>
  <c r="B3409" i="6"/>
  <c r="I3408" i="6"/>
  <c r="H3408" i="6"/>
  <c r="E3408" i="6"/>
  <c r="F3408" i="6" s="1"/>
  <c r="C3408" i="6"/>
  <c r="B3408" i="6"/>
  <c r="E3407" i="6"/>
  <c r="F3407" i="6" s="1"/>
  <c r="C3407" i="6"/>
  <c r="B3407" i="6"/>
  <c r="E3406" i="6"/>
  <c r="F3406" i="6" s="1"/>
  <c r="C3406" i="6"/>
  <c r="B3406" i="6"/>
  <c r="I3405" i="6"/>
  <c r="H3405" i="6"/>
  <c r="E3405" i="6"/>
  <c r="F3405" i="6" s="1"/>
  <c r="C3405" i="6"/>
  <c r="B3405" i="6"/>
  <c r="E3404" i="6"/>
  <c r="F3404" i="6" s="1"/>
  <c r="C3404" i="6"/>
  <c r="B3404" i="6"/>
  <c r="E3403" i="6"/>
  <c r="F3403" i="6" s="1"/>
  <c r="C3403" i="6"/>
  <c r="B3403" i="6"/>
  <c r="E3402" i="6"/>
  <c r="F3402" i="6" s="1"/>
  <c r="C3402" i="6"/>
  <c r="B3402" i="6"/>
  <c r="I3401" i="6"/>
  <c r="H3401" i="6"/>
  <c r="E3401" i="6"/>
  <c r="F3401" i="6" s="1"/>
  <c r="C3401" i="6"/>
  <c r="B3401" i="6"/>
  <c r="I3400" i="6"/>
  <c r="H3400" i="6"/>
  <c r="E3400" i="6"/>
  <c r="F3400" i="6" s="1"/>
  <c r="C3400" i="6"/>
  <c r="B3400" i="6"/>
  <c r="V3399" i="6"/>
  <c r="I3399" i="6"/>
  <c r="H3399" i="6"/>
  <c r="E3399" i="6"/>
  <c r="F3399" i="6" s="1"/>
  <c r="C3399" i="6"/>
  <c r="B3399" i="6"/>
  <c r="E3398" i="6"/>
  <c r="F3398" i="6" s="1"/>
  <c r="C3398" i="6"/>
  <c r="B3398" i="6"/>
  <c r="I3397" i="6"/>
  <c r="H3397" i="6"/>
  <c r="E3397" i="6"/>
  <c r="F3397" i="6" s="1"/>
  <c r="C3397" i="6"/>
  <c r="B3397" i="6"/>
  <c r="E3396" i="6"/>
  <c r="F3396" i="6" s="1"/>
  <c r="C3396" i="6"/>
  <c r="B3396" i="6"/>
  <c r="E3395" i="6"/>
  <c r="F3395" i="6" s="1"/>
  <c r="C3395" i="6"/>
  <c r="B3395" i="6"/>
  <c r="E3394" i="6"/>
  <c r="F3394" i="6" s="1"/>
  <c r="C3394" i="6"/>
  <c r="B3394" i="6"/>
  <c r="I3393" i="6"/>
  <c r="H3393" i="6"/>
  <c r="E3393" i="6"/>
  <c r="F3393" i="6" s="1"/>
  <c r="C3393" i="6"/>
  <c r="B3393" i="6"/>
  <c r="I3392" i="6"/>
  <c r="H3392" i="6"/>
  <c r="E3392" i="6"/>
  <c r="F3392" i="6" s="1"/>
  <c r="C3392" i="6"/>
  <c r="B3392" i="6"/>
  <c r="I3391" i="6"/>
  <c r="H3391" i="6"/>
  <c r="E3391" i="6"/>
  <c r="F3391" i="6" s="1"/>
  <c r="C3391" i="6"/>
  <c r="B3391" i="6"/>
  <c r="E3390" i="6"/>
  <c r="F3390" i="6" s="1"/>
  <c r="C3390" i="6"/>
  <c r="B3390" i="6"/>
  <c r="I3389" i="6"/>
  <c r="H3389" i="6"/>
  <c r="E3389" i="6"/>
  <c r="F3389" i="6" s="1"/>
  <c r="C3389" i="6"/>
  <c r="B3389" i="6"/>
  <c r="I3388" i="6"/>
  <c r="H3388" i="6"/>
  <c r="E3388" i="6"/>
  <c r="F3388" i="6" s="1"/>
  <c r="C3388" i="6"/>
  <c r="B3388" i="6"/>
  <c r="I3387" i="6"/>
  <c r="H3387" i="6"/>
  <c r="E3387" i="6"/>
  <c r="F3387" i="6" s="1"/>
  <c r="C3387" i="6"/>
  <c r="B3387" i="6"/>
  <c r="I3386" i="6"/>
  <c r="H3386" i="6"/>
  <c r="E3386" i="6"/>
  <c r="F3386" i="6" s="1"/>
  <c r="C3386" i="6"/>
  <c r="B3386" i="6"/>
  <c r="E3385" i="6"/>
  <c r="F3385" i="6" s="1"/>
  <c r="C3385" i="6"/>
  <c r="B3385" i="6"/>
  <c r="E3384" i="6"/>
  <c r="F3384" i="6" s="1"/>
  <c r="C3384" i="6"/>
  <c r="B3384" i="6"/>
  <c r="E3383" i="6"/>
  <c r="F3383" i="6" s="1"/>
  <c r="C3383" i="6"/>
  <c r="B3383" i="6"/>
  <c r="E3382" i="6"/>
  <c r="F3382" i="6" s="1"/>
  <c r="C3382" i="6"/>
  <c r="B3382" i="6"/>
  <c r="E3381" i="6"/>
  <c r="F3381" i="6" s="1"/>
  <c r="C3381" i="6"/>
  <c r="B3381" i="6"/>
  <c r="E3380" i="6"/>
  <c r="F3380" i="6" s="1"/>
  <c r="C3380" i="6"/>
  <c r="B3380" i="6"/>
  <c r="V3379" i="6"/>
  <c r="I3379" i="6"/>
  <c r="H3379" i="6"/>
  <c r="E3379" i="6"/>
  <c r="F3379" i="6" s="1"/>
  <c r="C3379" i="6"/>
  <c r="B3379" i="6"/>
  <c r="I3378" i="6"/>
  <c r="H3378" i="6"/>
  <c r="E3378" i="6"/>
  <c r="F3378" i="6" s="1"/>
  <c r="C3378" i="6"/>
  <c r="B3378" i="6"/>
  <c r="I3377" i="6"/>
  <c r="H3377" i="6"/>
  <c r="E3377" i="6"/>
  <c r="F3377" i="6" s="1"/>
  <c r="C3377" i="6"/>
  <c r="B3377" i="6"/>
  <c r="E3376" i="6"/>
  <c r="F3376" i="6" s="1"/>
  <c r="C3376" i="6"/>
  <c r="B3376" i="6"/>
  <c r="E3375" i="6"/>
  <c r="F3375" i="6" s="1"/>
  <c r="C3375" i="6"/>
  <c r="B3375" i="6"/>
  <c r="E3374" i="6"/>
  <c r="F3374" i="6" s="1"/>
  <c r="C3374" i="6"/>
  <c r="B3374" i="6"/>
  <c r="E3373" i="6"/>
  <c r="F3373" i="6" s="1"/>
  <c r="C3373" i="6"/>
  <c r="B3373" i="6"/>
  <c r="I3372" i="6"/>
  <c r="H3372" i="6"/>
  <c r="E3372" i="6"/>
  <c r="F3372" i="6" s="1"/>
  <c r="C3372" i="6"/>
  <c r="B3372" i="6"/>
  <c r="E3731" i="6"/>
  <c r="F3731" i="6" s="1"/>
  <c r="C3731" i="6"/>
  <c r="B3731" i="6"/>
  <c r="I3730" i="6"/>
  <c r="H3730" i="6"/>
  <c r="E3730" i="6"/>
  <c r="F3730" i="6" s="1"/>
  <c r="C3730" i="6"/>
  <c r="B3730" i="6"/>
  <c r="I3729" i="6"/>
  <c r="H3729" i="6"/>
  <c r="E3729" i="6"/>
  <c r="F3729" i="6" s="1"/>
  <c r="C3729" i="6"/>
  <c r="B3729" i="6"/>
  <c r="I3728" i="6"/>
  <c r="H3728" i="6"/>
  <c r="E3728" i="6"/>
  <c r="F3728" i="6" s="1"/>
  <c r="C3728" i="6"/>
  <c r="B3728" i="6"/>
  <c r="I3727" i="6"/>
  <c r="H3727" i="6"/>
  <c r="E3727" i="6"/>
  <c r="F3727" i="6" s="1"/>
  <c r="C3727" i="6"/>
  <c r="B3727" i="6"/>
  <c r="E3726" i="6"/>
  <c r="F3726" i="6" s="1"/>
  <c r="C3726" i="6"/>
  <c r="B3726" i="6"/>
  <c r="E3725" i="6"/>
  <c r="F3725" i="6" s="1"/>
  <c r="C3725" i="6"/>
  <c r="B3725" i="6"/>
  <c r="V3724" i="6"/>
  <c r="I3724" i="6"/>
  <c r="H3724" i="6"/>
  <c r="E3724" i="6"/>
  <c r="F3724" i="6" s="1"/>
  <c r="C3724" i="6"/>
  <c r="B3724" i="6"/>
  <c r="I3723" i="6"/>
  <c r="H3723" i="6"/>
  <c r="E3723" i="6"/>
  <c r="F3723" i="6" s="1"/>
  <c r="C3723" i="6"/>
  <c r="B3723" i="6"/>
  <c r="E3722" i="6"/>
  <c r="F3722" i="6" s="1"/>
  <c r="C3722" i="6"/>
  <c r="B3722" i="6"/>
  <c r="E3721" i="6"/>
  <c r="F3721" i="6" s="1"/>
  <c r="C3721" i="6"/>
  <c r="B3721" i="6"/>
  <c r="E3720" i="6"/>
  <c r="F3720" i="6" s="1"/>
  <c r="C3720" i="6"/>
  <c r="B3720" i="6"/>
  <c r="E3719" i="6"/>
  <c r="F3719" i="6" s="1"/>
  <c r="C3719" i="6"/>
  <c r="B3719" i="6"/>
  <c r="E3718" i="6"/>
  <c r="F3718" i="6" s="1"/>
  <c r="C3718" i="6"/>
  <c r="B3718" i="6"/>
  <c r="E3717" i="6"/>
  <c r="F3717" i="6" s="1"/>
  <c r="C3717" i="6"/>
  <c r="B3717" i="6"/>
  <c r="E3716" i="6"/>
  <c r="F3716" i="6" s="1"/>
  <c r="C3716" i="6"/>
  <c r="B3716" i="6"/>
  <c r="V3715" i="6"/>
  <c r="I3715" i="6"/>
  <c r="H3715" i="6"/>
  <c r="E3715" i="6"/>
  <c r="F3715" i="6" s="1"/>
  <c r="C3715" i="6"/>
  <c r="B3715" i="6"/>
  <c r="E3714" i="6"/>
  <c r="F3714" i="6" s="1"/>
  <c r="C3714" i="6"/>
  <c r="B3714" i="6"/>
  <c r="E3713" i="6"/>
  <c r="F3713" i="6" s="1"/>
  <c r="C3713" i="6"/>
  <c r="B3713" i="6"/>
  <c r="E3712" i="6"/>
  <c r="F3712" i="6" s="1"/>
  <c r="C3712" i="6"/>
  <c r="B3712" i="6"/>
  <c r="E3711" i="6"/>
  <c r="F3711" i="6" s="1"/>
  <c r="C3711" i="6"/>
  <c r="B3711" i="6"/>
  <c r="I3710" i="6"/>
  <c r="H3710" i="6"/>
  <c r="E3710" i="6"/>
  <c r="F3710" i="6" s="1"/>
  <c r="C3710" i="6"/>
  <c r="B3710" i="6"/>
  <c r="E3709" i="6"/>
  <c r="F3709" i="6" s="1"/>
  <c r="C3709" i="6"/>
  <c r="B3709" i="6"/>
  <c r="E3708" i="6"/>
  <c r="F3708" i="6" s="1"/>
  <c r="C3708" i="6"/>
  <c r="B3708" i="6"/>
  <c r="E3707" i="6"/>
  <c r="F3707" i="6" s="1"/>
  <c r="C3707" i="6"/>
  <c r="B3707" i="6"/>
  <c r="I3706" i="6"/>
  <c r="H3706" i="6"/>
  <c r="E3706" i="6"/>
  <c r="F3706" i="6" s="1"/>
  <c r="C3706" i="6"/>
  <c r="B3706" i="6"/>
  <c r="E3705" i="6"/>
  <c r="F3705" i="6" s="1"/>
  <c r="C3705" i="6"/>
  <c r="B3705" i="6"/>
  <c r="E3704" i="6"/>
  <c r="F3704" i="6" s="1"/>
  <c r="C3704" i="6"/>
  <c r="B3704" i="6"/>
  <c r="E3703" i="6"/>
  <c r="F3703" i="6" s="1"/>
  <c r="C3703" i="6"/>
  <c r="B3703" i="6"/>
  <c r="E3702" i="6"/>
  <c r="F3702" i="6" s="1"/>
  <c r="C3702" i="6"/>
  <c r="B3702" i="6"/>
  <c r="E3701" i="6"/>
  <c r="F3701" i="6" s="1"/>
  <c r="C3701" i="6"/>
  <c r="B3701" i="6"/>
  <c r="E3700" i="6"/>
  <c r="F3700" i="6" s="1"/>
  <c r="C3700" i="6"/>
  <c r="B3700" i="6"/>
  <c r="E3699" i="6"/>
  <c r="F3699" i="6" s="1"/>
  <c r="C3699" i="6"/>
  <c r="B3699" i="6"/>
  <c r="E3698" i="6"/>
  <c r="F3698" i="6" s="1"/>
  <c r="C3698" i="6"/>
  <c r="B3698" i="6"/>
  <c r="E3697" i="6"/>
  <c r="F3697" i="6" s="1"/>
  <c r="C3697" i="6"/>
  <c r="B3697" i="6"/>
  <c r="E3696" i="6"/>
  <c r="F3696" i="6" s="1"/>
  <c r="C3696" i="6"/>
  <c r="B3696" i="6"/>
  <c r="E3695" i="6"/>
  <c r="F3695" i="6" s="1"/>
  <c r="C3695" i="6"/>
  <c r="B3695" i="6"/>
  <c r="E3694" i="6"/>
  <c r="F3694" i="6" s="1"/>
  <c r="C3694" i="6"/>
  <c r="B3694" i="6"/>
  <c r="I3693" i="6"/>
  <c r="H3693" i="6"/>
  <c r="E3693" i="6"/>
  <c r="F3693" i="6" s="1"/>
  <c r="C3693" i="6"/>
  <c r="B3693" i="6"/>
  <c r="I3692" i="6"/>
  <c r="H3692" i="6"/>
  <c r="E3692" i="6"/>
  <c r="F3692" i="6" s="1"/>
  <c r="C3692" i="6"/>
  <c r="B3692" i="6"/>
  <c r="E3691" i="6"/>
  <c r="F3691" i="6" s="1"/>
  <c r="C3691" i="6"/>
  <c r="B3691" i="6"/>
  <c r="E3690" i="6"/>
  <c r="F3690" i="6" s="1"/>
  <c r="C3690" i="6"/>
  <c r="B3690" i="6"/>
  <c r="I3689" i="6"/>
  <c r="H3689" i="6"/>
  <c r="E3689" i="6"/>
  <c r="F3689" i="6" s="1"/>
  <c r="C3689" i="6"/>
  <c r="B3689" i="6"/>
  <c r="I3688" i="6"/>
  <c r="H3688" i="6"/>
  <c r="E3688" i="6"/>
  <c r="F3688" i="6" s="1"/>
  <c r="C3688" i="6"/>
  <c r="B3688" i="6"/>
  <c r="E3687" i="6"/>
  <c r="F3687" i="6" s="1"/>
  <c r="C3687" i="6"/>
  <c r="B3687" i="6"/>
  <c r="E3686" i="6"/>
  <c r="F3686" i="6" s="1"/>
  <c r="C3686" i="6"/>
  <c r="B3686" i="6"/>
  <c r="E3685" i="6"/>
  <c r="F3685" i="6" s="1"/>
  <c r="C3685" i="6"/>
  <c r="B3685" i="6"/>
  <c r="E3684" i="6"/>
  <c r="F3684" i="6" s="1"/>
  <c r="C3684" i="6"/>
  <c r="B3684" i="6"/>
  <c r="E3683" i="6"/>
  <c r="F3683" i="6" s="1"/>
  <c r="C3683" i="6"/>
  <c r="B3683" i="6"/>
  <c r="I3682" i="6"/>
  <c r="H3682" i="6"/>
  <c r="E3682" i="6"/>
  <c r="F3682" i="6" s="1"/>
  <c r="C3682" i="6"/>
  <c r="B3682" i="6"/>
  <c r="E3681" i="6"/>
  <c r="F3681" i="6" s="1"/>
  <c r="C3681" i="6"/>
  <c r="B3681" i="6"/>
  <c r="E3680" i="6"/>
  <c r="F3680" i="6" s="1"/>
  <c r="C3680" i="6"/>
  <c r="B3680" i="6"/>
  <c r="I3679" i="6"/>
  <c r="E3679" i="6"/>
  <c r="F3679" i="6" s="1"/>
  <c r="C3679" i="6"/>
  <c r="B3679" i="6"/>
  <c r="I3678" i="6"/>
  <c r="E3678" i="6"/>
  <c r="F3678" i="6" s="1"/>
  <c r="C3678" i="6"/>
  <c r="B3678" i="6"/>
  <c r="I3677" i="6"/>
  <c r="E3677" i="6"/>
  <c r="F3677" i="6" s="1"/>
  <c r="C3677" i="6"/>
  <c r="B3677" i="6"/>
  <c r="I3675" i="6"/>
  <c r="E3675" i="6"/>
  <c r="F3675" i="6" s="1"/>
  <c r="C3675" i="6"/>
  <c r="B3675" i="6"/>
  <c r="E3674" i="6"/>
  <c r="F3674" i="6" s="1"/>
  <c r="C3674" i="6"/>
  <c r="B3674" i="6"/>
  <c r="E3673" i="6"/>
  <c r="F3673" i="6" s="1"/>
  <c r="C3673" i="6"/>
  <c r="B3673" i="6"/>
  <c r="E3672" i="6"/>
  <c r="F3672" i="6" s="1"/>
  <c r="C3672" i="6"/>
  <c r="B3672" i="6"/>
  <c r="I3671" i="6"/>
  <c r="E3671" i="6"/>
  <c r="F3671" i="6" s="1"/>
  <c r="C3671" i="6"/>
  <c r="B3671" i="6"/>
  <c r="V3670" i="6"/>
  <c r="E3670" i="6"/>
  <c r="F3670" i="6" s="1"/>
  <c r="C3670" i="6"/>
  <c r="B3670" i="6"/>
  <c r="E3669" i="6"/>
  <c r="F3669" i="6" s="1"/>
  <c r="C3669" i="6"/>
  <c r="B3669" i="6"/>
  <c r="E3668" i="6"/>
  <c r="F3668" i="6" s="1"/>
  <c r="C3668" i="6"/>
  <c r="B3668" i="6"/>
  <c r="E3667" i="6"/>
  <c r="F3667" i="6" s="1"/>
  <c r="C3667" i="6"/>
  <c r="B3667" i="6"/>
  <c r="E3666" i="6"/>
  <c r="F3666" i="6" s="1"/>
  <c r="C3666" i="6"/>
  <c r="B3666" i="6"/>
  <c r="E3665" i="6"/>
  <c r="F3665" i="6" s="1"/>
  <c r="C3665" i="6"/>
  <c r="B3665" i="6"/>
  <c r="I3664" i="6"/>
  <c r="H3664" i="6"/>
  <c r="E3664" i="6"/>
  <c r="F3664" i="6" s="1"/>
  <c r="C3664" i="6"/>
  <c r="B3664" i="6"/>
  <c r="E3663" i="6"/>
  <c r="F3663" i="6" s="1"/>
  <c r="C3663" i="6"/>
  <c r="B3663" i="6"/>
  <c r="E3662" i="6"/>
  <c r="F3662" i="6" s="1"/>
  <c r="C3662" i="6"/>
  <c r="B3662" i="6"/>
  <c r="E3661" i="6"/>
  <c r="F3661" i="6" s="1"/>
  <c r="C3661" i="6"/>
  <c r="B3661" i="6"/>
  <c r="I3660" i="6"/>
  <c r="H3660" i="6"/>
  <c r="E3660" i="6"/>
  <c r="F3660" i="6" s="1"/>
  <c r="C3660" i="6"/>
  <c r="B3660" i="6"/>
  <c r="I3659" i="6"/>
  <c r="H3659" i="6"/>
  <c r="E3659" i="6"/>
  <c r="F3659" i="6" s="1"/>
  <c r="C3659" i="6"/>
  <c r="B3659" i="6"/>
  <c r="I3658" i="6"/>
  <c r="H3658" i="6"/>
  <c r="E3658" i="6"/>
  <c r="F3658" i="6" s="1"/>
  <c r="C3658" i="6"/>
  <c r="B3658" i="6"/>
  <c r="E3657" i="6"/>
  <c r="F3657" i="6" s="1"/>
  <c r="C3657" i="6"/>
  <c r="B3657" i="6"/>
  <c r="E3656" i="6"/>
  <c r="F3656" i="6" s="1"/>
  <c r="C3656" i="6"/>
  <c r="B3656" i="6"/>
  <c r="I3655" i="6"/>
  <c r="H3655" i="6"/>
  <c r="E3655" i="6"/>
  <c r="F3655" i="6" s="1"/>
  <c r="C3655" i="6"/>
  <c r="B3655" i="6"/>
  <c r="I3654" i="6"/>
  <c r="H3654" i="6"/>
  <c r="E3654" i="6"/>
  <c r="F3654" i="6" s="1"/>
  <c r="C3654" i="6"/>
  <c r="B3654" i="6"/>
  <c r="I3653" i="6"/>
  <c r="H3653" i="6"/>
  <c r="E3653" i="6"/>
  <c r="F3653" i="6" s="1"/>
  <c r="C3653" i="6"/>
  <c r="B3653" i="6"/>
  <c r="I3652" i="6"/>
  <c r="H3652" i="6"/>
  <c r="E3652" i="6"/>
  <c r="F3652" i="6" s="1"/>
  <c r="C3652" i="6"/>
  <c r="B3652" i="6"/>
  <c r="I3651" i="6"/>
  <c r="H3651" i="6"/>
  <c r="E3651" i="6"/>
  <c r="F3651" i="6" s="1"/>
  <c r="C3651" i="6"/>
  <c r="B3651" i="6"/>
  <c r="I3650" i="6"/>
  <c r="H3650" i="6"/>
  <c r="E3650" i="6"/>
  <c r="F3650" i="6" s="1"/>
  <c r="C3650" i="6"/>
  <c r="B3650" i="6"/>
  <c r="E3649" i="6"/>
  <c r="F3649" i="6" s="1"/>
  <c r="C3649" i="6"/>
  <c r="B3649" i="6"/>
  <c r="E3648" i="6"/>
  <c r="F3648" i="6" s="1"/>
  <c r="C3648" i="6"/>
  <c r="B3648" i="6"/>
  <c r="E3647" i="6"/>
  <c r="F3647" i="6" s="1"/>
  <c r="C3647" i="6"/>
  <c r="B3647" i="6"/>
  <c r="E3646" i="6"/>
  <c r="F3646" i="6" s="1"/>
  <c r="C3646" i="6"/>
  <c r="B3646" i="6"/>
  <c r="E3645" i="6"/>
  <c r="F3645" i="6" s="1"/>
  <c r="C3645" i="6"/>
  <c r="B3645" i="6"/>
  <c r="V3644" i="6"/>
  <c r="I3644" i="6"/>
  <c r="H3644" i="6"/>
  <c r="E3644" i="6"/>
  <c r="F3644" i="6" s="1"/>
  <c r="C3644" i="6"/>
  <c r="B3644" i="6"/>
  <c r="E3643" i="6"/>
  <c r="F3643" i="6" s="1"/>
  <c r="C3643" i="6"/>
  <c r="B3643" i="6"/>
  <c r="E3642" i="6"/>
  <c r="F3642" i="6" s="1"/>
  <c r="C3642" i="6"/>
  <c r="B3642" i="6"/>
  <c r="I3641" i="6"/>
  <c r="H3641" i="6"/>
  <c r="E3641" i="6"/>
  <c r="F3641" i="6" s="1"/>
  <c r="C3641" i="6"/>
  <c r="B3641" i="6"/>
  <c r="V3640" i="6"/>
  <c r="I3640" i="6"/>
  <c r="H3640" i="6"/>
  <c r="E3640" i="6"/>
  <c r="F3640" i="6" s="1"/>
  <c r="C3640" i="6"/>
  <c r="B3640" i="6"/>
  <c r="E3639" i="6"/>
  <c r="F3639" i="6" s="1"/>
  <c r="C3639" i="6"/>
  <c r="B3639" i="6"/>
  <c r="E3638" i="6"/>
  <c r="F3638" i="6" s="1"/>
  <c r="C3638" i="6"/>
  <c r="B3638" i="6"/>
  <c r="E3637" i="6"/>
  <c r="F3637" i="6" s="1"/>
  <c r="C3637" i="6"/>
  <c r="B3637" i="6"/>
  <c r="I3636" i="6"/>
  <c r="H3636" i="6"/>
  <c r="E3636" i="6"/>
  <c r="F3636" i="6" s="1"/>
  <c r="C3636" i="6"/>
  <c r="B3636" i="6"/>
  <c r="I3635" i="6"/>
  <c r="H3635" i="6"/>
  <c r="E3635" i="6"/>
  <c r="F3635" i="6" s="1"/>
  <c r="C3635" i="6"/>
  <c r="B3635" i="6"/>
  <c r="I3634" i="6"/>
  <c r="H3634" i="6"/>
  <c r="E3634" i="6"/>
  <c r="F3634" i="6" s="1"/>
  <c r="C3634" i="6"/>
  <c r="B3634" i="6"/>
  <c r="V3633" i="6"/>
  <c r="I3633" i="6"/>
  <c r="H3633" i="6"/>
  <c r="E3633" i="6"/>
  <c r="F3633" i="6" s="1"/>
  <c r="C3633" i="6"/>
  <c r="B3633" i="6"/>
  <c r="E3632" i="6"/>
  <c r="F3632" i="6" s="1"/>
  <c r="C3632" i="6"/>
  <c r="B3632" i="6"/>
  <c r="E3631" i="6"/>
  <c r="F3631" i="6" s="1"/>
  <c r="C3631" i="6"/>
  <c r="B3631" i="6"/>
  <c r="E3630" i="6"/>
  <c r="F3630" i="6" s="1"/>
  <c r="C3630" i="6"/>
  <c r="B3630" i="6"/>
  <c r="I3629" i="6"/>
  <c r="H3629" i="6"/>
  <c r="E3629" i="6"/>
  <c r="F3629" i="6" s="1"/>
  <c r="C3629" i="6"/>
  <c r="B3629" i="6"/>
  <c r="E3628" i="6"/>
  <c r="F3628" i="6" s="1"/>
  <c r="C3628" i="6"/>
  <c r="B3628" i="6"/>
  <c r="E3627" i="6"/>
  <c r="F3627" i="6" s="1"/>
  <c r="C3627" i="6"/>
  <c r="B3627" i="6"/>
  <c r="I3626" i="6"/>
  <c r="H3626" i="6"/>
  <c r="E3626" i="6"/>
  <c r="F3626" i="6" s="1"/>
  <c r="C3626" i="6"/>
  <c r="B3626" i="6"/>
  <c r="I3625" i="6"/>
  <c r="H3625" i="6"/>
  <c r="E3625" i="6"/>
  <c r="F3625" i="6" s="1"/>
  <c r="C3625" i="6"/>
  <c r="B3625" i="6"/>
  <c r="V3624" i="6"/>
  <c r="I3624" i="6"/>
  <c r="H3624" i="6"/>
  <c r="E3624" i="6"/>
  <c r="F3624" i="6" s="1"/>
  <c r="C3624" i="6"/>
  <c r="B3624" i="6"/>
  <c r="E3623" i="6"/>
  <c r="F3623" i="6" s="1"/>
  <c r="C3623" i="6"/>
  <c r="B3623" i="6"/>
  <c r="E3622" i="6"/>
  <c r="F3622" i="6" s="1"/>
  <c r="C3622" i="6"/>
  <c r="B3622" i="6"/>
  <c r="E3621" i="6"/>
  <c r="F3621" i="6" s="1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V5652" i="6"/>
  <c r="V5653" i="6"/>
  <c r="V5654" i="6"/>
  <c r="V5655" i="6"/>
  <c r="E3620" i="6"/>
  <c r="F3620" i="6" s="1"/>
  <c r="C3620" i="6"/>
  <c r="B3620" i="6"/>
  <c r="E3619" i="6"/>
  <c r="F3619" i="6" s="1"/>
  <c r="C3619" i="6"/>
  <c r="B3619" i="6"/>
  <c r="I3618" i="6"/>
  <c r="H3618" i="6"/>
  <c r="E3618" i="6"/>
  <c r="F3618" i="6" s="1"/>
  <c r="C3618" i="6"/>
  <c r="B3618" i="6"/>
  <c r="I3617" i="6"/>
  <c r="H3617" i="6"/>
  <c r="E3617" i="6"/>
  <c r="F3617" i="6" s="1"/>
  <c r="C3617" i="6"/>
  <c r="B3617" i="6"/>
  <c r="I3616" i="6"/>
  <c r="H3616" i="6"/>
  <c r="E3616" i="6"/>
  <c r="F3616" i="6" s="1"/>
  <c r="C3616" i="6"/>
  <c r="B3616" i="6"/>
  <c r="I3615" i="6"/>
  <c r="H3615" i="6"/>
  <c r="E3615" i="6"/>
  <c r="F3615" i="6" s="1"/>
  <c r="C3615" i="6"/>
  <c r="B3615" i="6"/>
  <c r="I3614" i="6"/>
  <c r="H3614" i="6"/>
  <c r="E3614" i="6"/>
  <c r="F3614" i="6" s="1"/>
  <c r="C3614" i="6"/>
  <c r="B3614" i="6"/>
  <c r="I3613" i="6"/>
  <c r="H3613" i="6"/>
  <c r="E3613" i="6"/>
  <c r="F3613" i="6" s="1"/>
  <c r="C3613" i="6"/>
  <c r="B3613" i="6"/>
  <c r="I3612" i="6"/>
  <c r="H3612" i="6"/>
  <c r="E3612" i="6"/>
  <c r="F3612" i="6" s="1"/>
  <c r="C3612" i="6"/>
  <c r="B3612" i="6"/>
  <c r="I3791" i="6"/>
  <c r="H3791" i="6"/>
  <c r="E3791" i="6"/>
  <c r="F3791" i="6" s="1"/>
  <c r="C3791" i="6"/>
  <c r="B3791" i="6"/>
  <c r="I3790" i="6"/>
  <c r="H3790" i="6"/>
  <c r="E3790" i="6"/>
  <c r="F3790" i="6" s="1"/>
  <c r="C3790" i="6"/>
  <c r="B3790" i="6"/>
  <c r="I3789" i="6"/>
  <c r="H3789" i="6"/>
  <c r="E3789" i="6"/>
  <c r="F3789" i="6" s="1"/>
  <c r="C3789" i="6"/>
  <c r="B3789" i="6"/>
  <c r="I3788" i="6"/>
  <c r="H3788" i="6"/>
  <c r="E3788" i="6"/>
  <c r="F3788" i="6" s="1"/>
  <c r="C3788" i="6"/>
  <c r="B3788" i="6"/>
  <c r="I3787" i="6"/>
  <c r="H3787" i="6"/>
  <c r="E3787" i="6"/>
  <c r="F3787" i="6" s="1"/>
  <c r="C3787" i="6"/>
  <c r="B3787" i="6"/>
  <c r="E3786" i="6"/>
  <c r="F3786" i="6" s="1"/>
  <c r="C3786" i="6"/>
  <c r="B3786" i="6"/>
  <c r="E3785" i="6"/>
  <c r="F3785" i="6" s="1"/>
  <c r="C3785" i="6"/>
  <c r="B3785" i="6"/>
  <c r="I3784" i="6"/>
  <c r="H3784" i="6"/>
  <c r="E3784" i="6"/>
  <c r="F3784" i="6" s="1"/>
  <c r="C3784" i="6"/>
  <c r="B3784" i="6"/>
  <c r="I3783" i="6"/>
  <c r="H3783" i="6"/>
  <c r="E3783" i="6"/>
  <c r="F3783" i="6" s="1"/>
  <c r="C3783" i="6"/>
  <c r="B3783" i="6"/>
  <c r="I3782" i="6"/>
  <c r="H3782" i="6"/>
  <c r="E3782" i="6"/>
  <c r="F3782" i="6" s="1"/>
  <c r="C3782" i="6"/>
  <c r="B3782" i="6"/>
  <c r="I3781" i="6"/>
  <c r="H3781" i="6"/>
  <c r="E3781" i="6"/>
  <c r="F3781" i="6" s="1"/>
  <c r="C3781" i="6"/>
  <c r="B3781" i="6"/>
  <c r="I3780" i="6"/>
  <c r="H3780" i="6"/>
  <c r="E3780" i="6"/>
  <c r="F3780" i="6" s="1"/>
  <c r="C3780" i="6"/>
  <c r="B3780" i="6"/>
  <c r="E3779" i="6"/>
  <c r="F3779" i="6" s="1"/>
  <c r="C3779" i="6"/>
  <c r="B3779" i="6"/>
  <c r="I3778" i="6"/>
  <c r="H3778" i="6"/>
  <c r="E3778" i="6"/>
  <c r="F3778" i="6" s="1"/>
  <c r="C3778" i="6"/>
  <c r="B3778" i="6"/>
  <c r="E3777" i="6"/>
  <c r="F3777" i="6" s="1"/>
  <c r="C3777" i="6"/>
  <c r="B3777" i="6"/>
  <c r="E3776" i="6"/>
  <c r="F3776" i="6" s="1"/>
  <c r="C3776" i="6"/>
  <c r="B3776" i="6"/>
  <c r="I3775" i="6"/>
  <c r="H3775" i="6"/>
  <c r="E3775" i="6"/>
  <c r="F3775" i="6" s="1"/>
  <c r="C3775" i="6"/>
  <c r="B3775" i="6"/>
  <c r="I3774" i="6"/>
  <c r="H3774" i="6"/>
  <c r="E3774" i="6"/>
  <c r="F3774" i="6" s="1"/>
  <c r="C3774" i="6"/>
  <c r="B3774" i="6"/>
  <c r="I3773" i="6"/>
  <c r="H3773" i="6"/>
  <c r="E3773" i="6"/>
  <c r="F3773" i="6" s="1"/>
  <c r="C3773" i="6"/>
  <c r="B3773" i="6"/>
  <c r="E3772" i="6"/>
  <c r="F3772" i="6" s="1"/>
  <c r="C3772" i="6"/>
  <c r="B3772" i="6"/>
  <c r="E3771" i="6"/>
  <c r="F3771" i="6" s="1"/>
  <c r="C3771" i="6"/>
  <c r="B3771" i="6"/>
  <c r="E3770" i="6"/>
  <c r="F3770" i="6" s="1"/>
  <c r="C3770" i="6"/>
  <c r="B3770" i="6"/>
  <c r="I3769" i="6"/>
  <c r="H3769" i="6"/>
  <c r="E3769" i="6"/>
  <c r="F3769" i="6" s="1"/>
  <c r="C3769" i="6"/>
  <c r="B3769" i="6"/>
  <c r="E3768" i="6"/>
  <c r="F3768" i="6" s="1"/>
  <c r="C3768" i="6"/>
  <c r="B3768" i="6"/>
  <c r="I3767" i="6"/>
  <c r="H3767" i="6"/>
  <c r="E3767" i="6"/>
  <c r="F3767" i="6" s="1"/>
  <c r="C3767" i="6"/>
  <c r="B3767" i="6"/>
  <c r="E3766" i="6"/>
  <c r="F3766" i="6" s="1"/>
  <c r="C3766" i="6"/>
  <c r="B3766" i="6"/>
  <c r="E3765" i="6"/>
  <c r="F3765" i="6" s="1"/>
  <c r="C3765" i="6"/>
  <c r="B3765" i="6"/>
  <c r="E3764" i="6"/>
  <c r="F3764" i="6" s="1"/>
  <c r="C3764" i="6"/>
  <c r="B3764" i="6"/>
  <c r="I3763" i="6"/>
  <c r="H3763" i="6"/>
  <c r="E3763" i="6"/>
  <c r="F3763" i="6" s="1"/>
  <c r="C3763" i="6"/>
  <c r="B3763" i="6"/>
  <c r="E3762" i="6"/>
  <c r="F3762" i="6" s="1"/>
  <c r="C3762" i="6"/>
  <c r="B3762" i="6"/>
  <c r="E3761" i="6"/>
  <c r="F3761" i="6" s="1"/>
  <c r="C3761" i="6"/>
  <c r="B3761" i="6"/>
  <c r="I3760" i="6"/>
  <c r="H3760" i="6"/>
  <c r="E3760" i="6"/>
  <c r="F3760" i="6" s="1"/>
  <c r="C3760" i="6"/>
  <c r="B3760" i="6"/>
  <c r="I3759" i="6"/>
  <c r="H3759" i="6"/>
  <c r="E3759" i="6"/>
  <c r="F3759" i="6" s="1"/>
  <c r="C3759" i="6"/>
  <c r="B3759" i="6"/>
  <c r="I3758" i="6"/>
  <c r="H3758" i="6"/>
  <c r="E3758" i="6"/>
  <c r="F3758" i="6" s="1"/>
  <c r="C3758" i="6"/>
  <c r="B3758" i="6"/>
  <c r="I3757" i="6"/>
  <c r="H3757" i="6"/>
  <c r="E3757" i="6"/>
  <c r="F3757" i="6" s="1"/>
  <c r="C3757" i="6"/>
  <c r="B3757" i="6"/>
  <c r="E3756" i="6"/>
  <c r="F3756" i="6" s="1"/>
  <c r="C3756" i="6"/>
  <c r="B3756" i="6"/>
  <c r="E3755" i="6"/>
  <c r="F3755" i="6" s="1"/>
  <c r="C3755" i="6"/>
  <c r="B3755" i="6"/>
  <c r="I3754" i="6"/>
  <c r="H3754" i="6"/>
  <c r="E3754" i="6"/>
  <c r="F3754" i="6" s="1"/>
  <c r="C3754" i="6"/>
  <c r="B3754" i="6"/>
  <c r="E3753" i="6"/>
  <c r="F3753" i="6" s="1"/>
  <c r="C3753" i="6"/>
  <c r="B3753" i="6"/>
  <c r="E3752" i="6"/>
  <c r="F3752" i="6" s="1"/>
  <c r="C3752" i="6"/>
  <c r="B3752" i="6"/>
  <c r="E3751" i="6"/>
  <c r="F3751" i="6" s="1"/>
  <c r="C3751" i="6"/>
  <c r="B3751" i="6"/>
  <c r="E3750" i="6"/>
  <c r="F3750" i="6" s="1"/>
  <c r="C3750" i="6"/>
  <c r="B3750" i="6"/>
  <c r="E3749" i="6"/>
  <c r="F3749" i="6" s="1"/>
  <c r="C3749" i="6"/>
  <c r="B3749" i="6"/>
  <c r="I3748" i="6"/>
  <c r="H3748" i="6"/>
  <c r="E3748" i="6"/>
  <c r="F3748" i="6" s="1"/>
  <c r="C3748" i="6"/>
  <c r="B3748" i="6"/>
  <c r="I3747" i="6"/>
  <c r="H3747" i="6"/>
  <c r="E3747" i="6"/>
  <c r="F3747" i="6" s="1"/>
  <c r="C3747" i="6"/>
  <c r="B3747" i="6"/>
  <c r="I3746" i="6"/>
  <c r="H3746" i="6"/>
  <c r="E3746" i="6"/>
  <c r="F3746" i="6" s="1"/>
  <c r="C3746" i="6"/>
  <c r="B3746" i="6"/>
  <c r="I3745" i="6"/>
  <c r="H3745" i="6"/>
  <c r="E3745" i="6"/>
  <c r="F3745" i="6" s="1"/>
  <c r="C3745" i="6"/>
  <c r="B3745" i="6"/>
  <c r="I3744" i="6"/>
  <c r="H3744" i="6"/>
  <c r="E3744" i="6"/>
  <c r="F3744" i="6" s="1"/>
  <c r="C3744" i="6"/>
  <c r="B3744" i="6"/>
  <c r="E3743" i="6"/>
  <c r="F3743" i="6" s="1"/>
  <c r="C3743" i="6"/>
  <c r="B3743" i="6"/>
  <c r="E3742" i="6"/>
  <c r="F3742" i="6" s="1"/>
  <c r="C3742" i="6"/>
  <c r="B3742" i="6"/>
  <c r="E3741" i="6"/>
  <c r="F3741" i="6" s="1"/>
  <c r="C3741" i="6"/>
  <c r="B3741" i="6"/>
  <c r="E3740" i="6"/>
  <c r="F3740" i="6" s="1"/>
  <c r="C3740" i="6"/>
  <c r="B3740" i="6"/>
  <c r="E3739" i="6"/>
  <c r="F3739" i="6" s="1"/>
  <c r="C3739" i="6"/>
  <c r="B3739" i="6"/>
  <c r="E3738" i="6"/>
  <c r="F3738" i="6" s="1"/>
  <c r="C3738" i="6"/>
  <c r="B3738" i="6"/>
  <c r="E3737" i="6"/>
  <c r="F3737" i="6" s="1"/>
  <c r="C3737" i="6"/>
  <c r="B3737" i="6"/>
  <c r="E3736" i="6"/>
  <c r="F3736" i="6" s="1"/>
  <c r="C3736" i="6"/>
  <c r="B3736" i="6"/>
  <c r="I3735" i="6"/>
  <c r="H3735" i="6"/>
  <c r="E3735" i="6"/>
  <c r="F3735" i="6" s="1"/>
  <c r="C3735" i="6"/>
  <c r="B3735" i="6"/>
  <c r="I3734" i="6"/>
  <c r="H3734" i="6"/>
  <c r="E3734" i="6"/>
  <c r="F3734" i="6" s="1"/>
  <c r="C3734" i="6"/>
  <c r="B3734" i="6"/>
  <c r="I3733" i="6"/>
  <c r="H3733" i="6"/>
  <c r="E3733" i="6"/>
  <c r="F3733" i="6" s="1"/>
  <c r="C3733" i="6"/>
  <c r="B3733" i="6"/>
  <c r="I3732" i="6"/>
  <c r="H3732" i="6"/>
  <c r="E3732" i="6"/>
  <c r="F3732" i="6" s="1"/>
  <c r="C3732" i="6"/>
  <c r="B3732" i="6"/>
  <c r="E3819" i="6"/>
  <c r="F3819" i="6" s="1"/>
  <c r="C3819" i="6"/>
  <c r="B3819" i="6"/>
  <c r="E3818" i="6"/>
  <c r="F3818" i="6" s="1"/>
  <c r="C3818" i="6"/>
  <c r="B3818" i="6"/>
  <c r="E3817" i="6"/>
  <c r="F3817" i="6" s="1"/>
  <c r="C3817" i="6"/>
  <c r="B3817" i="6"/>
  <c r="E3816" i="6"/>
  <c r="F3816" i="6" s="1"/>
  <c r="C3816" i="6"/>
  <c r="B3816" i="6"/>
  <c r="E3815" i="6"/>
  <c r="F3815" i="6" s="1"/>
  <c r="C3815" i="6"/>
  <c r="B3815" i="6"/>
  <c r="E3814" i="6"/>
  <c r="F3814" i="6" s="1"/>
  <c r="C3814" i="6"/>
  <c r="B3814" i="6"/>
  <c r="E3813" i="6"/>
  <c r="F3813" i="6" s="1"/>
  <c r="C3813" i="6"/>
  <c r="B3813" i="6"/>
  <c r="E3812" i="6"/>
  <c r="F3812" i="6" s="1"/>
  <c r="C3812" i="6"/>
  <c r="B3812" i="6"/>
  <c r="E3811" i="6"/>
  <c r="F3811" i="6" s="1"/>
  <c r="C3811" i="6"/>
  <c r="B3811" i="6"/>
  <c r="E3810" i="6"/>
  <c r="F3810" i="6" s="1"/>
  <c r="C3810" i="6"/>
  <c r="B3810" i="6"/>
  <c r="E3809" i="6"/>
  <c r="F3809" i="6" s="1"/>
  <c r="C3809" i="6"/>
  <c r="B3809" i="6"/>
  <c r="E3808" i="6"/>
  <c r="F3808" i="6" s="1"/>
  <c r="C3808" i="6"/>
  <c r="B3808" i="6"/>
  <c r="E3807" i="6"/>
  <c r="F3807" i="6" s="1"/>
  <c r="C3807" i="6"/>
  <c r="B3807" i="6"/>
  <c r="E3806" i="6"/>
  <c r="F3806" i="6" s="1"/>
  <c r="C3806" i="6"/>
  <c r="B3806" i="6"/>
  <c r="E3805" i="6"/>
  <c r="F3805" i="6" s="1"/>
  <c r="C3805" i="6"/>
  <c r="B3805" i="6"/>
  <c r="E3804" i="6"/>
  <c r="F3804" i="6" s="1"/>
  <c r="C3804" i="6"/>
  <c r="B3804" i="6"/>
  <c r="E3803" i="6"/>
  <c r="F3803" i="6" s="1"/>
  <c r="C3803" i="6"/>
  <c r="B3803" i="6"/>
  <c r="I3802" i="6"/>
  <c r="H3802" i="6"/>
  <c r="E3802" i="6"/>
  <c r="F3802" i="6" s="1"/>
  <c r="C3802" i="6"/>
  <c r="B3802" i="6"/>
  <c r="I3801" i="6"/>
  <c r="H3801" i="6"/>
  <c r="E3801" i="6"/>
  <c r="F3801" i="6" s="1"/>
  <c r="C3801" i="6"/>
  <c r="B3801" i="6"/>
  <c r="E3800" i="6"/>
  <c r="F3800" i="6" s="1"/>
  <c r="C3800" i="6"/>
  <c r="B3800" i="6"/>
  <c r="E3799" i="6"/>
  <c r="F3799" i="6" s="1"/>
  <c r="C3799" i="6"/>
  <c r="B3799" i="6"/>
  <c r="I3798" i="6"/>
  <c r="H3798" i="6"/>
  <c r="E3798" i="6"/>
  <c r="F3798" i="6" s="1"/>
  <c r="C3798" i="6"/>
  <c r="B3798" i="6"/>
  <c r="I3797" i="6"/>
  <c r="H3797" i="6"/>
  <c r="E3797" i="6"/>
  <c r="F3797" i="6" s="1"/>
  <c r="C3797" i="6"/>
  <c r="B3797" i="6"/>
  <c r="I3796" i="6"/>
  <c r="H3796" i="6"/>
  <c r="E3796" i="6"/>
  <c r="F3796" i="6" s="1"/>
  <c r="C3796" i="6"/>
  <c r="B3796" i="6"/>
  <c r="I3795" i="6"/>
  <c r="H3795" i="6"/>
  <c r="E3795" i="6"/>
  <c r="F3795" i="6" s="1"/>
  <c r="C3795" i="6"/>
  <c r="B3795" i="6"/>
  <c r="I3794" i="6"/>
  <c r="H3794" i="6"/>
  <c r="E3794" i="6"/>
  <c r="F3794" i="6" s="1"/>
  <c r="C3794" i="6"/>
  <c r="B3794" i="6"/>
  <c r="I3793" i="6"/>
  <c r="H3793" i="6"/>
  <c r="E3793" i="6"/>
  <c r="F3793" i="6" s="1"/>
  <c r="C3793" i="6"/>
  <c r="B3793" i="6"/>
  <c r="I3792" i="6"/>
  <c r="H3792" i="6"/>
  <c r="E3792" i="6"/>
  <c r="F3792" i="6" s="1"/>
  <c r="C3792" i="6"/>
  <c r="B3792" i="6"/>
  <c r="E4074" i="6"/>
  <c r="F4074" i="6" s="1"/>
  <c r="C4074" i="6"/>
  <c r="B4074" i="6"/>
  <c r="E3833" i="6"/>
  <c r="F3833" i="6" s="1"/>
  <c r="C3833" i="6"/>
  <c r="B3833" i="6"/>
  <c r="E3832" i="6"/>
  <c r="F3832" i="6" s="1"/>
  <c r="C3832" i="6"/>
  <c r="B3832" i="6"/>
  <c r="E3831" i="6"/>
  <c r="F3831" i="6" s="1"/>
  <c r="C3831" i="6"/>
  <c r="B3831" i="6"/>
  <c r="E3830" i="6"/>
  <c r="F3830" i="6" s="1"/>
  <c r="C3830" i="6"/>
  <c r="B3830" i="6"/>
  <c r="E3829" i="6"/>
  <c r="F3829" i="6" s="1"/>
  <c r="C3829" i="6"/>
  <c r="B3829" i="6"/>
  <c r="E3828" i="6"/>
  <c r="F3828" i="6" s="1"/>
  <c r="C3828" i="6"/>
  <c r="B3828" i="6"/>
  <c r="E3827" i="6"/>
  <c r="F3827" i="6" s="1"/>
  <c r="C3827" i="6"/>
  <c r="B3827" i="6"/>
  <c r="E3826" i="6"/>
  <c r="F3826" i="6" s="1"/>
  <c r="C3826" i="6"/>
  <c r="B3826" i="6"/>
  <c r="E3825" i="6"/>
  <c r="F3825" i="6" s="1"/>
  <c r="C3825" i="6"/>
  <c r="B3825" i="6"/>
  <c r="E3824" i="6"/>
  <c r="F3824" i="6" s="1"/>
  <c r="C3824" i="6"/>
  <c r="B3824" i="6"/>
  <c r="E3823" i="6"/>
  <c r="F3823" i="6" s="1"/>
  <c r="C3823" i="6"/>
  <c r="B3823" i="6"/>
  <c r="E3822" i="6"/>
  <c r="F3822" i="6" s="1"/>
  <c r="C3822" i="6"/>
  <c r="B3822" i="6"/>
  <c r="E3821" i="6"/>
  <c r="F3821" i="6" s="1"/>
  <c r="C3821" i="6"/>
  <c r="B3821" i="6"/>
  <c r="E3820" i="6"/>
  <c r="F3820" i="6" s="1"/>
  <c r="C3820" i="6"/>
  <c r="B3820" i="6"/>
  <c r="E2782" i="6"/>
  <c r="F2782" i="6" s="1"/>
  <c r="C2782" i="6"/>
  <c r="E2780" i="6"/>
  <c r="F2780" i="6" s="1"/>
  <c r="C2780" i="6"/>
  <c r="B2780" i="6"/>
  <c r="E2776" i="6"/>
  <c r="F2776" i="6" s="1"/>
  <c r="C2776" i="6"/>
  <c r="B2776" i="6"/>
  <c r="E2768" i="6"/>
  <c r="F2768" i="6" s="1"/>
  <c r="C2768" i="6"/>
  <c r="B2768" i="6"/>
  <c r="E2765" i="6"/>
  <c r="F2765" i="6" s="1"/>
  <c r="C2765" i="6"/>
  <c r="B2765" i="6"/>
  <c r="E2762" i="6"/>
  <c r="F2762" i="6" s="1"/>
  <c r="C2762" i="6"/>
  <c r="B2762" i="6"/>
  <c r="E2760" i="6"/>
  <c r="F2760" i="6" s="1"/>
  <c r="C2760" i="6"/>
  <c r="B2760" i="6"/>
  <c r="E2753" i="6"/>
  <c r="F2753" i="6" s="1"/>
  <c r="C2753" i="6"/>
  <c r="B2753" i="6"/>
  <c r="E2751" i="6"/>
  <c r="F2751" i="6" s="1"/>
  <c r="C2751" i="6"/>
  <c r="B2751" i="6"/>
  <c r="E2748" i="6"/>
  <c r="F2748" i="6" s="1"/>
  <c r="C2748" i="6"/>
  <c r="B2748" i="6"/>
  <c r="I2733" i="6"/>
  <c r="H2733" i="6"/>
  <c r="E2733" i="6"/>
  <c r="F2733" i="6" s="1"/>
  <c r="C2733" i="6"/>
  <c r="B2733" i="6"/>
  <c r="E2738" i="6"/>
  <c r="F2738" i="6" s="1"/>
  <c r="C2738" i="6"/>
  <c r="B2738" i="6"/>
  <c r="I2727" i="6"/>
  <c r="H2727" i="6"/>
  <c r="E2727" i="6"/>
  <c r="F2727" i="6" s="1"/>
  <c r="C2727" i="6"/>
  <c r="B2727" i="6"/>
  <c r="E2716" i="6"/>
  <c r="F2716" i="6" s="1"/>
  <c r="C2716" i="6"/>
  <c r="B2716" i="6"/>
  <c r="E2710" i="6"/>
  <c r="F2710" i="6" s="1"/>
  <c r="C2710" i="6"/>
  <c r="B2710" i="6"/>
  <c r="E2705" i="6"/>
  <c r="F2705" i="6" s="1"/>
  <c r="C2705" i="6"/>
  <c r="B2705" i="6"/>
  <c r="E2707" i="6"/>
  <c r="F2707" i="6" s="1"/>
  <c r="C2707" i="6"/>
  <c r="B2707" i="6"/>
  <c r="E2706" i="6"/>
  <c r="F2706" i="6" s="1"/>
  <c r="C2706" i="6"/>
  <c r="B2706" i="6"/>
  <c r="E2708" i="6"/>
  <c r="F2708" i="6" s="1"/>
  <c r="C2708" i="6"/>
  <c r="B2708" i="6"/>
  <c r="E2703" i="6"/>
  <c r="F2703" i="6" s="1"/>
  <c r="C2703" i="6"/>
  <c r="B2703" i="6"/>
  <c r="I2699" i="6"/>
  <c r="H2699" i="6"/>
  <c r="E2699" i="6"/>
  <c r="F2699" i="6" s="1"/>
  <c r="C2699" i="6"/>
  <c r="B2699" i="6"/>
  <c r="I2695" i="6"/>
  <c r="H2695" i="6"/>
  <c r="E2695" i="6"/>
  <c r="F2695" i="6" s="1"/>
  <c r="C2695" i="6"/>
  <c r="B2695" i="6"/>
  <c r="E2690" i="6"/>
  <c r="F2690" i="6" s="1"/>
  <c r="C2690" i="6"/>
  <c r="B2690" i="6"/>
  <c r="I2773" i="6"/>
  <c r="H2773" i="6"/>
  <c r="E2773" i="6"/>
  <c r="F2773" i="6" s="1"/>
  <c r="C2773" i="6"/>
  <c r="B2773" i="6"/>
  <c r="E2772" i="6"/>
  <c r="F2772" i="6" s="1"/>
  <c r="C2772" i="6"/>
  <c r="B2772" i="6"/>
  <c r="I2771" i="6"/>
  <c r="H2771" i="6"/>
  <c r="E2771" i="6"/>
  <c r="F2771" i="6" s="1"/>
  <c r="C2771" i="6"/>
  <c r="B2771" i="6"/>
  <c r="E2770" i="6"/>
  <c r="F2770" i="6" s="1"/>
  <c r="C2770" i="6"/>
  <c r="B2770" i="6"/>
  <c r="E2769" i="6"/>
  <c r="F2769" i="6" s="1"/>
  <c r="C2769" i="6"/>
  <c r="B2769" i="6"/>
  <c r="I2767" i="6"/>
  <c r="H2767" i="6"/>
  <c r="E2767" i="6"/>
  <c r="F2767" i="6" s="1"/>
  <c r="C2767" i="6"/>
  <c r="B2767" i="6"/>
  <c r="E2766" i="6"/>
  <c r="F2766" i="6" s="1"/>
  <c r="C2766" i="6"/>
  <c r="B2766" i="6"/>
  <c r="I2764" i="6"/>
  <c r="H2764" i="6"/>
  <c r="E2764" i="6"/>
  <c r="F2764" i="6" s="1"/>
  <c r="C2764" i="6"/>
  <c r="B2764" i="6"/>
  <c r="E2763" i="6"/>
  <c r="F2763" i="6" s="1"/>
  <c r="C2763" i="6"/>
  <c r="B2763" i="6"/>
  <c r="E2761" i="6"/>
  <c r="F2761" i="6" s="1"/>
  <c r="C2761" i="6"/>
  <c r="B2761" i="6"/>
  <c r="I2759" i="6"/>
  <c r="H2759" i="6"/>
  <c r="E2759" i="6"/>
  <c r="F2759" i="6" s="1"/>
  <c r="C2759" i="6"/>
  <c r="B2759" i="6"/>
  <c r="I2758" i="6"/>
  <c r="H2758" i="6"/>
  <c r="E2758" i="6"/>
  <c r="F2758" i="6" s="1"/>
  <c r="C2758" i="6"/>
  <c r="B2758" i="6"/>
  <c r="E2757" i="6"/>
  <c r="F2757" i="6" s="1"/>
  <c r="C2757" i="6"/>
  <c r="B2757" i="6"/>
  <c r="I2756" i="6"/>
  <c r="H2756" i="6"/>
  <c r="E2756" i="6"/>
  <c r="F2756" i="6" s="1"/>
  <c r="C2756" i="6"/>
  <c r="B2756" i="6"/>
  <c r="E2755" i="6"/>
  <c r="F2755" i="6" s="1"/>
  <c r="C2755" i="6"/>
  <c r="B2755" i="6"/>
  <c r="E2754" i="6"/>
  <c r="F2754" i="6" s="1"/>
  <c r="C2754" i="6"/>
  <c r="B2754" i="6"/>
  <c r="E2752" i="6"/>
  <c r="F2752" i="6" s="1"/>
  <c r="C2752" i="6"/>
  <c r="B2752" i="6"/>
  <c r="E2750" i="6"/>
  <c r="F2750" i="6" s="1"/>
  <c r="C2750" i="6"/>
  <c r="B2750" i="6"/>
  <c r="E2749" i="6"/>
  <c r="F2749" i="6" s="1"/>
  <c r="C2749" i="6"/>
  <c r="B2749" i="6"/>
  <c r="E2747" i="6"/>
  <c r="F2747" i="6" s="1"/>
  <c r="C2747" i="6"/>
  <c r="B2747" i="6"/>
  <c r="E2746" i="6"/>
  <c r="F2746" i="6" s="1"/>
  <c r="C2746" i="6"/>
  <c r="B2746" i="6"/>
  <c r="E2745" i="6"/>
  <c r="F2745" i="6" s="1"/>
  <c r="C2745" i="6"/>
  <c r="B2745" i="6"/>
  <c r="I2744" i="6"/>
  <c r="H2744" i="6"/>
  <c r="E2744" i="6"/>
  <c r="F2744" i="6" s="1"/>
  <c r="C2744" i="6"/>
  <c r="B2744" i="6"/>
  <c r="I2743" i="6"/>
  <c r="H2743" i="6"/>
  <c r="E2743" i="6"/>
  <c r="F2743" i="6" s="1"/>
  <c r="C2743" i="6"/>
  <c r="B2743" i="6"/>
  <c r="E2742" i="6"/>
  <c r="F2742" i="6" s="1"/>
  <c r="C2742" i="6"/>
  <c r="B2742" i="6"/>
  <c r="I2741" i="6"/>
  <c r="H2741" i="6"/>
  <c r="E2741" i="6"/>
  <c r="F2741" i="6" s="1"/>
  <c r="C2741" i="6"/>
  <c r="B2741" i="6"/>
  <c r="I2740" i="6"/>
  <c r="H2740" i="6"/>
  <c r="E2740" i="6"/>
  <c r="F2740" i="6" s="1"/>
  <c r="C2740" i="6"/>
  <c r="B2740" i="6"/>
  <c r="E2739" i="6"/>
  <c r="F2739" i="6" s="1"/>
  <c r="C2739" i="6"/>
  <c r="B2739" i="6"/>
  <c r="E2737" i="6"/>
  <c r="F2737" i="6" s="1"/>
  <c r="C2737" i="6"/>
  <c r="B2737" i="6"/>
  <c r="I2736" i="6"/>
  <c r="H2736" i="6"/>
  <c r="E2736" i="6"/>
  <c r="F2736" i="6" s="1"/>
  <c r="C2736" i="6"/>
  <c r="B2736" i="6"/>
  <c r="E2735" i="6"/>
  <c r="F2735" i="6" s="1"/>
  <c r="C2735" i="6"/>
  <c r="B2735" i="6"/>
  <c r="I2734" i="6"/>
  <c r="H2734" i="6"/>
  <c r="E2734" i="6"/>
  <c r="F2734" i="6" s="1"/>
  <c r="C2734" i="6"/>
  <c r="B2734" i="6"/>
  <c r="I2732" i="6"/>
  <c r="H2732" i="6"/>
  <c r="E2732" i="6"/>
  <c r="F2732" i="6" s="1"/>
  <c r="C2732" i="6"/>
  <c r="B2732" i="6"/>
  <c r="I2731" i="6"/>
  <c r="H2731" i="6"/>
  <c r="E2731" i="6"/>
  <c r="F2731" i="6" s="1"/>
  <c r="C2731" i="6"/>
  <c r="B2731" i="6"/>
  <c r="E2730" i="6"/>
  <c r="F2730" i="6" s="1"/>
  <c r="C2730" i="6"/>
  <c r="B2730" i="6"/>
  <c r="I2729" i="6"/>
  <c r="H2729" i="6"/>
  <c r="E2729" i="6"/>
  <c r="F2729" i="6" s="1"/>
  <c r="C2729" i="6"/>
  <c r="B2729" i="6"/>
  <c r="I2728" i="6"/>
  <c r="H2728" i="6"/>
  <c r="E2728" i="6"/>
  <c r="F2728" i="6" s="1"/>
  <c r="C2728" i="6"/>
  <c r="B2728" i="6"/>
  <c r="I2726" i="6"/>
  <c r="H2726" i="6"/>
  <c r="E2726" i="6"/>
  <c r="F2726" i="6" s="1"/>
  <c r="C2726" i="6"/>
  <c r="B2726" i="6"/>
  <c r="E2725" i="6"/>
  <c r="F2725" i="6" s="1"/>
  <c r="C2725" i="6"/>
  <c r="B2725" i="6"/>
  <c r="I2724" i="6"/>
  <c r="H2724" i="6"/>
  <c r="E2724" i="6"/>
  <c r="F2724" i="6" s="1"/>
  <c r="C2724" i="6"/>
  <c r="B2724" i="6"/>
  <c r="E2723" i="6"/>
  <c r="F2723" i="6" s="1"/>
  <c r="C2723" i="6"/>
  <c r="B2723" i="6"/>
  <c r="E2722" i="6"/>
  <c r="F2722" i="6" s="1"/>
  <c r="C2722" i="6"/>
  <c r="B2722" i="6"/>
  <c r="I2721" i="6"/>
  <c r="H2721" i="6"/>
  <c r="E2721" i="6"/>
  <c r="F2721" i="6" s="1"/>
  <c r="C2721" i="6"/>
  <c r="B2721" i="6"/>
  <c r="E2720" i="6"/>
  <c r="F2720" i="6" s="1"/>
  <c r="C2720" i="6"/>
  <c r="B2720" i="6"/>
  <c r="E2719" i="6"/>
  <c r="F2719" i="6" s="1"/>
  <c r="C2719" i="6"/>
  <c r="B2719" i="6"/>
  <c r="E2718" i="6"/>
  <c r="F2718" i="6" s="1"/>
  <c r="C2718" i="6"/>
  <c r="B2718" i="6"/>
  <c r="E2717" i="6"/>
  <c r="F2717" i="6" s="1"/>
  <c r="C2717" i="6"/>
  <c r="B2717" i="6"/>
  <c r="E2715" i="6"/>
  <c r="F2715" i="6" s="1"/>
  <c r="C2715" i="6"/>
  <c r="B2715" i="6"/>
  <c r="I2714" i="6"/>
  <c r="H2714" i="6"/>
  <c r="E2714" i="6"/>
  <c r="F2714" i="6" s="1"/>
  <c r="C2714" i="6"/>
  <c r="B2714" i="6"/>
  <c r="I2713" i="6"/>
  <c r="H2713" i="6"/>
  <c r="E2713" i="6"/>
  <c r="F2713" i="6" s="1"/>
  <c r="C2713" i="6"/>
  <c r="B2713" i="6"/>
  <c r="I2712" i="6"/>
  <c r="H2712" i="6"/>
  <c r="E2712" i="6"/>
  <c r="F2712" i="6" s="1"/>
  <c r="C2712" i="6"/>
  <c r="B2712" i="6"/>
  <c r="E2711" i="6"/>
  <c r="F2711" i="6" s="1"/>
  <c r="C2711" i="6"/>
  <c r="B2711" i="6"/>
  <c r="E2709" i="6"/>
  <c r="F2709" i="6" s="1"/>
  <c r="C2709" i="6"/>
  <c r="B2709" i="6"/>
  <c r="E2704" i="6"/>
  <c r="F2704" i="6" s="1"/>
  <c r="C2704" i="6"/>
  <c r="B2704" i="6"/>
  <c r="E2702" i="6"/>
  <c r="F2702" i="6" s="1"/>
  <c r="C2702" i="6"/>
  <c r="B2702" i="6"/>
  <c r="E2701" i="6"/>
  <c r="F2701" i="6" s="1"/>
  <c r="C2701" i="6"/>
  <c r="B2701" i="6"/>
  <c r="I2700" i="6"/>
  <c r="H2700" i="6"/>
  <c r="E2700" i="6"/>
  <c r="F2700" i="6" s="1"/>
  <c r="C2700" i="6"/>
  <c r="B2700" i="6"/>
  <c r="I2698" i="6"/>
  <c r="H2698" i="6"/>
  <c r="E2698" i="6"/>
  <c r="F2698" i="6" s="1"/>
  <c r="C2698" i="6"/>
  <c r="B2698" i="6"/>
  <c r="E2697" i="6"/>
  <c r="F2697" i="6" s="1"/>
  <c r="C2697" i="6"/>
  <c r="B2697" i="6"/>
  <c r="I2696" i="6"/>
  <c r="H2696" i="6"/>
  <c r="E2696" i="6"/>
  <c r="F2696" i="6" s="1"/>
  <c r="C2696" i="6"/>
  <c r="B2696" i="6"/>
  <c r="I2694" i="6"/>
  <c r="H2694" i="6"/>
  <c r="E2694" i="6"/>
  <c r="F2694" i="6" s="1"/>
  <c r="C2694" i="6"/>
  <c r="B2694" i="6"/>
  <c r="I2693" i="6"/>
  <c r="H2693" i="6"/>
  <c r="E2693" i="6"/>
  <c r="F2693" i="6" s="1"/>
  <c r="C2693" i="6"/>
  <c r="B2693" i="6"/>
  <c r="E2692" i="6"/>
  <c r="F2692" i="6" s="1"/>
  <c r="C2692" i="6"/>
  <c r="B2692" i="6"/>
  <c r="E2691" i="6"/>
  <c r="F2691" i="6" s="1"/>
  <c r="C2691" i="6"/>
  <c r="B2691" i="6"/>
  <c r="I2689" i="6"/>
  <c r="H2689" i="6"/>
  <c r="E2689" i="6"/>
  <c r="F2689" i="6" s="1"/>
  <c r="C2689" i="6"/>
  <c r="B2689" i="6"/>
  <c r="E2688" i="6"/>
  <c r="F2688" i="6" s="1"/>
  <c r="C2688" i="6"/>
  <c r="B2688" i="6"/>
  <c r="E2687" i="6"/>
  <c r="F2687" i="6" s="1"/>
  <c r="C2687" i="6"/>
  <c r="B2687" i="6"/>
  <c r="E2686" i="6"/>
  <c r="F2686" i="6" s="1"/>
  <c r="C2686" i="6"/>
  <c r="B2686" i="6"/>
  <c r="I2809" i="6"/>
  <c r="H2809" i="6"/>
  <c r="E2809" i="6"/>
  <c r="F2809" i="6" s="1"/>
  <c r="C2809" i="6"/>
  <c r="B2809" i="6"/>
  <c r="I2808" i="6"/>
  <c r="H2808" i="6"/>
  <c r="E2808" i="6"/>
  <c r="F2808" i="6" s="1"/>
  <c r="C2808" i="6"/>
  <c r="B2808" i="6"/>
  <c r="I2807" i="6"/>
  <c r="H2807" i="6"/>
  <c r="E2807" i="6"/>
  <c r="F2807" i="6" s="1"/>
  <c r="C2807" i="6"/>
  <c r="B2807" i="6"/>
  <c r="E2806" i="6"/>
  <c r="F2806" i="6" s="1"/>
  <c r="C2806" i="6"/>
  <c r="B2806" i="6"/>
  <c r="I2805" i="6"/>
  <c r="H2805" i="6"/>
  <c r="E2805" i="6"/>
  <c r="F2805" i="6" s="1"/>
  <c r="C2805" i="6"/>
  <c r="B2805" i="6"/>
  <c r="E2804" i="6"/>
  <c r="F2804" i="6" s="1"/>
  <c r="C2804" i="6"/>
  <c r="B2804" i="6"/>
  <c r="I2803" i="6"/>
  <c r="H2803" i="6"/>
  <c r="E2803" i="6"/>
  <c r="F2803" i="6" s="1"/>
  <c r="C2803" i="6"/>
  <c r="B2803" i="6"/>
  <c r="E2802" i="6"/>
  <c r="F2802" i="6" s="1"/>
  <c r="C2802" i="6"/>
  <c r="B2802" i="6"/>
  <c r="I2801" i="6"/>
  <c r="H2801" i="6"/>
  <c r="E2801" i="6"/>
  <c r="F2801" i="6" s="1"/>
  <c r="C2801" i="6"/>
  <c r="B2801" i="6"/>
  <c r="I2800" i="6"/>
  <c r="H2800" i="6"/>
  <c r="E2800" i="6"/>
  <c r="F2800" i="6" s="1"/>
  <c r="C2800" i="6"/>
  <c r="B2800" i="6"/>
  <c r="I2799" i="6"/>
  <c r="H2799" i="6"/>
  <c r="E2799" i="6"/>
  <c r="F2799" i="6" s="1"/>
  <c r="C2799" i="6"/>
  <c r="B2799" i="6"/>
  <c r="I2798" i="6"/>
  <c r="H2798" i="6"/>
  <c r="E2798" i="6"/>
  <c r="F2798" i="6" s="1"/>
  <c r="C2798" i="6"/>
  <c r="B2798" i="6"/>
  <c r="I2797" i="6"/>
  <c r="H2797" i="6"/>
  <c r="E2797" i="6"/>
  <c r="F2797" i="6" s="1"/>
  <c r="C2797" i="6"/>
  <c r="B2797" i="6"/>
  <c r="I2796" i="6"/>
  <c r="H2796" i="6"/>
  <c r="E2796" i="6"/>
  <c r="F2796" i="6" s="1"/>
  <c r="C2796" i="6"/>
  <c r="B2796" i="6"/>
  <c r="I2795" i="6"/>
  <c r="H2795" i="6"/>
  <c r="E2795" i="6"/>
  <c r="F2795" i="6" s="1"/>
  <c r="C2795" i="6"/>
  <c r="B2795" i="6"/>
  <c r="I2794" i="6"/>
  <c r="H2794" i="6"/>
  <c r="E2794" i="6"/>
  <c r="F2794" i="6" s="1"/>
  <c r="C2794" i="6"/>
  <c r="B2794" i="6"/>
  <c r="I2793" i="6"/>
  <c r="H2793" i="6"/>
  <c r="E2793" i="6"/>
  <c r="F2793" i="6" s="1"/>
  <c r="C2793" i="6"/>
  <c r="B2793" i="6"/>
  <c r="I2792" i="6"/>
  <c r="H2792" i="6"/>
  <c r="E2792" i="6"/>
  <c r="F2792" i="6" s="1"/>
  <c r="C2792" i="6"/>
  <c r="B2792" i="6"/>
  <c r="I2791" i="6"/>
  <c r="H2791" i="6"/>
  <c r="E2791" i="6"/>
  <c r="F2791" i="6" s="1"/>
  <c r="C2791" i="6"/>
  <c r="B2791" i="6"/>
  <c r="I2790" i="6"/>
  <c r="H2790" i="6"/>
  <c r="E2790" i="6"/>
  <c r="F2790" i="6" s="1"/>
  <c r="C2790" i="6"/>
  <c r="B2790" i="6"/>
  <c r="I2789" i="6"/>
  <c r="H2789" i="6"/>
  <c r="E2789" i="6"/>
  <c r="F2789" i="6" s="1"/>
  <c r="C2789" i="6"/>
  <c r="B2789" i="6"/>
  <c r="I2788" i="6"/>
  <c r="H2788" i="6"/>
  <c r="E2788" i="6"/>
  <c r="F2788" i="6" s="1"/>
  <c r="C2788" i="6"/>
  <c r="B2788" i="6"/>
  <c r="I2787" i="6"/>
  <c r="H2787" i="6"/>
  <c r="E2787" i="6"/>
  <c r="F2787" i="6" s="1"/>
  <c r="C2787" i="6"/>
  <c r="B2787" i="6"/>
  <c r="I2786" i="6"/>
  <c r="H2786" i="6"/>
  <c r="E2786" i="6"/>
  <c r="F2786" i="6" s="1"/>
  <c r="C2786" i="6"/>
  <c r="B2786" i="6"/>
  <c r="I2785" i="6"/>
  <c r="H2785" i="6"/>
  <c r="E2785" i="6"/>
  <c r="F2785" i="6" s="1"/>
  <c r="C2785" i="6"/>
  <c r="B2785" i="6"/>
  <c r="I2784" i="6"/>
  <c r="H2784" i="6"/>
  <c r="E2784" i="6"/>
  <c r="F2784" i="6" s="1"/>
  <c r="C2784" i="6"/>
  <c r="B2784" i="6"/>
  <c r="I2783" i="6"/>
  <c r="H2783" i="6"/>
  <c r="E2783" i="6"/>
  <c r="F2783" i="6" s="1"/>
  <c r="C2783" i="6"/>
  <c r="B2783" i="6"/>
  <c r="I2782" i="6"/>
  <c r="H2782" i="6"/>
  <c r="B2782" i="6"/>
  <c r="E2781" i="6"/>
  <c r="F2781" i="6" s="1"/>
  <c r="C2781" i="6"/>
  <c r="B2781" i="6"/>
  <c r="I2779" i="6"/>
  <c r="H2779" i="6"/>
  <c r="E2779" i="6"/>
  <c r="F2779" i="6" s="1"/>
  <c r="C2779" i="6"/>
  <c r="B2779" i="6"/>
  <c r="I2778" i="6"/>
  <c r="H2778" i="6"/>
  <c r="E2778" i="6"/>
  <c r="F2778" i="6" s="1"/>
  <c r="C2778" i="6"/>
  <c r="B2778" i="6"/>
  <c r="E2777" i="6"/>
  <c r="F2777" i="6" s="1"/>
  <c r="C2777" i="6"/>
  <c r="B2777" i="6"/>
  <c r="E2775" i="6"/>
  <c r="F2775" i="6" s="1"/>
  <c r="C2775" i="6"/>
  <c r="B2775" i="6"/>
  <c r="I2774" i="6"/>
  <c r="H2774" i="6"/>
  <c r="E2774" i="6"/>
  <c r="F2774" i="6" s="1"/>
  <c r="C2774" i="6"/>
  <c r="B2774" i="6"/>
  <c r="I2827" i="6"/>
  <c r="H2827" i="6"/>
  <c r="E2827" i="6"/>
  <c r="F2827" i="6" s="1"/>
  <c r="C2827" i="6"/>
  <c r="B2827" i="6"/>
  <c r="I2826" i="6"/>
  <c r="H2826" i="6"/>
  <c r="E2826" i="6"/>
  <c r="F2826" i="6" s="1"/>
  <c r="C2826" i="6"/>
  <c r="B2826" i="6"/>
  <c r="I2825" i="6"/>
  <c r="H2825" i="6"/>
  <c r="E2825" i="6"/>
  <c r="F2825" i="6" s="1"/>
  <c r="C2825" i="6"/>
  <c r="B2825" i="6"/>
  <c r="I2824" i="6"/>
  <c r="H2824" i="6"/>
  <c r="E2824" i="6"/>
  <c r="F2824" i="6" s="1"/>
  <c r="C2824" i="6"/>
  <c r="B2824" i="6"/>
  <c r="I2823" i="6"/>
  <c r="H2823" i="6"/>
  <c r="E2823" i="6"/>
  <c r="F2823" i="6" s="1"/>
  <c r="C2823" i="6"/>
  <c r="B2823" i="6"/>
  <c r="I2822" i="6"/>
  <c r="H2822" i="6"/>
  <c r="E2822" i="6"/>
  <c r="F2822" i="6" s="1"/>
  <c r="C2822" i="6"/>
  <c r="B2822" i="6"/>
  <c r="I2821" i="6"/>
  <c r="H2821" i="6"/>
  <c r="E2821" i="6"/>
  <c r="F2821" i="6" s="1"/>
  <c r="C2821" i="6"/>
  <c r="B2821" i="6"/>
  <c r="I2820" i="6"/>
  <c r="H2820" i="6"/>
  <c r="E2820" i="6"/>
  <c r="F2820" i="6" s="1"/>
  <c r="C2820" i="6"/>
  <c r="B2820" i="6"/>
  <c r="I2819" i="6"/>
  <c r="H2819" i="6"/>
  <c r="E2819" i="6"/>
  <c r="F2819" i="6" s="1"/>
  <c r="C2819" i="6"/>
  <c r="B2819" i="6"/>
  <c r="I2818" i="6"/>
  <c r="H2818" i="6"/>
  <c r="E2818" i="6"/>
  <c r="F2818" i="6" s="1"/>
  <c r="C2818" i="6"/>
  <c r="B2818" i="6"/>
  <c r="I2817" i="6"/>
  <c r="H2817" i="6"/>
  <c r="E2817" i="6"/>
  <c r="F2817" i="6" s="1"/>
  <c r="C2817" i="6"/>
  <c r="B2817" i="6"/>
  <c r="I2816" i="6"/>
  <c r="H2816" i="6"/>
  <c r="E2816" i="6"/>
  <c r="F2816" i="6" s="1"/>
  <c r="C2816" i="6"/>
  <c r="B2816" i="6"/>
  <c r="I2815" i="6"/>
  <c r="H2815" i="6"/>
  <c r="E2815" i="6"/>
  <c r="F2815" i="6" s="1"/>
  <c r="C2815" i="6"/>
  <c r="B2815" i="6"/>
  <c r="I2814" i="6"/>
  <c r="H2814" i="6"/>
  <c r="E2814" i="6"/>
  <c r="F2814" i="6" s="1"/>
  <c r="C2814" i="6"/>
  <c r="B2814" i="6"/>
  <c r="I2812" i="6"/>
  <c r="H2812" i="6"/>
  <c r="E2812" i="6"/>
  <c r="F2812" i="6" s="1"/>
  <c r="C2812" i="6"/>
  <c r="B2812" i="6"/>
  <c r="I2811" i="6"/>
  <c r="H2811" i="6"/>
  <c r="E2811" i="6"/>
  <c r="F2811" i="6" s="1"/>
  <c r="C2811" i="6"/>
  <c r="B2811" i="6"/>
  <c r="I2810" i="6"/>
  <c r="H2810" i="6"/>
  <c r="E2810" i="6"/>
  <c r="F2810" i="6" s="1"/>
  <c r="C2810" i="6"/>
  <c r="B2810" i="6"/>
  <c r="I1818" i="6"/>
  <c r="E2670" i="6"/>
  <c r="F2670" i="6" s="1"/>
  <c r="C2670" i="6"/>
  <c r="B2670" i="6"/>
  <c r="E2667" i="6"/>
  <c r="F2667" i="6" s="1"/>
  <c r="C2667" i="6"/>
  <c r="B2667" i="6"/>
  <c r="E2666" i="6"/>
  <c r="F2666" i="6" s="1"/>
  <c r="C2666" i="6"/>
  <c r="B2666" i="6"/>
  <c r="E2668" i="6"/>
  <c r="F2668" i="6" s="1"/>
  <c r="C2668" i="6"/>
  <c r="B2668" i="6"/>
  <c r="E2659" i="6"/>
  <c r="F2659" i="6" s="1"/>
  <c r="C2659" i="6"/>
  <c r="B2659" i="6"/>
  <c r="E2657" i="6"/>
  <c r="F2657" i="6" s="1"/>
  <c r="C2657" i="6"/>
  <c r="B2657" i="6"/>
  <c r="I2652" i="6"/>
  <c r="H2652" i="6"/>
  <c r="E2652" i="6"/>
  <c r="F2652" i="6" s="1"/>
  <c r="C2652" i="6"/>
  <c r="B2652" i="6"/>
  <c r="E2647" i="6"/>
  <c r="F2647" i="6" s="1"/>
  <c r="C2647" i="6"/>
  <c r="B2647" i="6"/>
  <c r="I2645" i="6"/>
  <c r="H2645" i="6"/>
  <c r="E2645" i="6"/>
  <c r="F2645" i="6" s="1"/>
  <c r="C2645" i="6"/>
  <c r="B2645" i="6"/>
  <c r="I2676" i="6"/>
  <c r="H2676" i="6"/>
  <c r="E2676" i="6"/>
  <c r="F2676" i="6" s="1"/>
  <c r="C2676" i="6"/>
  <c r="B2676" i="6"/>
  <c r="I2675" i="6"/>
  <c r="H2675" i="6"/>
  <c r="E2675" i="6"/>
  <c r="F2675" i="6" s="1"/>
  <c r="C2675" i="6"/>
  <c r="B2675" i="6"/>
  <c r="I2674" i="6"/>
  <c r="H2674" i="6"/>
  <c r="E2674" i="6"/>
  <c r="F2674" i="6" s="1"/>
  <c r="C2674" i="6"/>
  <c r="B2674" i="6"/>
  <c r="I2673" i="6"/>
  <c r="H2673" i="6"/>
  <c r="E2673" i="6"/>
  <c r="F2673" i="6" s="1"/>
  <c r="C2673" i="6"/>
  <c r="B2673" i="6"/>
  <c r="I2672" i="6"/>
  <c r="H2672" i="6"/>
  <c r="E2672" i="6"/>
  <c r="F2672" i="6" s="1"/>
  <c r="C2672" i="6"/>
  <c r="B2672" i="6"/>
  <c r="E2671" i="6"/>
  <c r="F2671" i="6" s="1"/>
  <c r="C2671" i="6"/>
  <c r="B2671" i="6"/>
  <c r="E2669" i="6"/>
  <c r="F2669" i="6" s="1"/>
  <c r="C2669" i="6"/>
  <c r="B2669" i="6"/>
  <c r="I2665" i="6"/>
  <c r="H2665" i="6"/>
  <c r="E2665" i="6"/>
  <c r="F2665" i="6" s="1"/>
  <c r="C2665" i="6"/>
  <c r="B2665" i="6"/>
  <c r="I2664" i="6"/>
  <c r="H2664" i="6"/>
  <c r="E2664" i="6"/>
  <c r="F2664" i="6" s="1"/>
  <c r="C2664" i="6"/>
  <c r="B2664" i="6"/>
  <c r="I2663" i="6"/>
  <c r="H2663" i="6"/>
  <c r="E2663" i="6"/>
  <c r="F2663" i="6" s="1"/>
  <c r="C2663" i="6"/>
  <c r="B2663" i="6"/>
  <c r="I2662" i="6"/>
  <c r="H2662" i="6"/>
  <c r="E2662" i="6"/>
  <c r="F2662" i="6" s="1"/>
  <c r="C2662" i="6"/>
  <c r="B2662" i="6"/>
  <c r="I2661" i="6"/>
  <c r="H2661" i="6"/>
  <c r="E2661" i="6"/>
  <c r="F2661" i="6" s="1"/>
  <c r="C2661" i="6"/>
  <c r="B2661" i="6"/>
  <c r="E2660" i="6"/>
  <c r="F2660" i="6" s="1"/>
  <c r="C2660" i="6"/>
  <c r="B2660" i="6"/>
  <c r="E2658" i="6"/>
  <c r="F2658" i="6" s="1"/>
  <c r="C2658" i="6"/>
  <c r="B2658" i="6"/>
  <c r="E2656" i="6"/>
  <c r="F2656" i="6" s="1"/>
  <c r="C2656" i="6"/>
  <c r="B2656" i="6"/>
  <c r="I2655" i="6"/>
  <c r="H2655" i="6"/>
  <c r="E2655" i="6"/>
  <c r="F2655" i="6" s="1"/>
  <c r="C2655" i="6"/>
  <c r="B2655" i="6"/>
  <c r="E2654" i="6"/>
  <c r="F2654" i="6" s="1"/>
  <c r="C2654" i="6"/>
  <c r="B2654" i="6"/>
  <c r="I2653" i="6"/>
  <c r="H2653" i="6"/>
  <c r="E2653" i="6"/>
  <c r="F2653" i="6" s="1"/>
  <c r="C2653" i="6"/>
  <c r="B2653" i="6"/>
  <c r="I2651" i="6"/>
  <c r="H2651" i="6"/>
  <c r="E2651" i="6"/>
  <c r="F2651" i="6" s="1"/>
  <c r="C2651" i="6"/>
  <c r="B2651" i="6"/>
  <c r="E2650" i="6"/>
  <c r="F2650" i="6" s="1"/>
  <c r="C2650" i="6"/>
  <c r="B2650" i="6"/>
  <c r="I2649" i="6"/>
  <c r="H2649" i="6"/>
  <c r="E2649" i="6"/>
  <c r="F2649" i="6" s="1"/>
  <c r="C2649" i="6"/>
  <c r="B2649" i="6"/>
  <c r="E2648" i="6"/>
  <c r="F2648" i="6" s="1"/>
  <c r="C2648" i="6"/>
  <c r="B2648" i="6"/>
  <c r="I2646" i="6"/>
  <c r="H2646" i="6"/>
  <c r="E2646" i="6"/>
  <c r="F2646" i="6" s="1"/>
  <c r="C2646" i="6"/>
  <c r="B2646" i="6"/>
  <c r="I2644" i="6"/>
  <c r="H2644" i="6"/>
  <c r="E2644" i="6"/>
  <c r="F2644" i="6" s="1"/>
  <c r="C2644" i="6"/>
  <c r="B2644" i="6"/>
  <c r="I2643" i="6"/>
  <c r="H2643" i="6"/>
  <c r="E2643" i="6"/>
  <c r="F2643" i="6" s="1"/>
  <c r="C2643" i="6"/>
  <c r="B2643" i="6"/>
  <c r="I2642" i="6"/>
  <c r="H2642" i="6"/>
  <c r="E2642" i="6"/>
  <c r="F2642" i="6" s="1"/>
  <c r="C2642" i="6"/>
  <c r="B2642" i="6"/>
  <c r="E4076" i="6"/>
  <c r="F4076" i="6" s="1"/>
  <c r="C4076" i="6"/>
  <c r="B4076" i="6"/>
  <c r="E4075" i="6"/>
  <c r="F4075" i="6" s="1"/>
  <c r="C4075" i="6"/>
  <c r="B4075" i="6"/>
  <c r="I2829" i="6"/>
  <c r="H2829" i="6"/>
  <c r="E2829" i="6"/>
  <c r="F2829" i="6" s="1"/>
  <c r="C2829" i="6"/>
  <c r="B2829" i="6"/>
  <c r="I2828" i="6"/>
  <c r="H2828" i="6"/>
  <c r="E2828" i="6"/>
  <c r="F2828" i="6" s="1"/>
  <c r="C2828" i="6"/>
  <c r="B2828" i="6"/>
  <c r="I2685" i="6"/>
  <c r="H2685" i="6"/>
  <c r="E2685" i="6"/>
  <c r="F2685" i="6" s="1"/>
  <c r="C2685" i="6"/>
  <c r="B2685" i="6"/>
  <c r="E2684" i="6"/>
  <c r="F2684" i="6" s="1"/>
  <c r="C2684" i="6"/>
  <c r="B2684" i="6"/>
  <c r="I2683" i="6"/>
  <c r="H2683" i="6"/>
  <c r="E2683" i="6"/>
  <c r="F2683" i="6" s="1"/>
  <c r="C2683" i="6"/>
  <c r="B2683" i="6"/>
  <c r="I2682" i="6"/>
  <c r="H2682" i="6"/>
  <c r="E2682" i="6"/>
  <c r="F2682" i="6" s="1"/>
  <c r="C2682" i="6"/>
  <c r="B2682" i="6"/>
  <c r="I2681" i="6"/>
  <c r="H2681" i="6"/>
  <c r="E2681" i="6"/>
  <c r="F2681" i="6" s="1"/>
  <c r="C2681" i="6"/>
  <c r="B2681" i="6"/>
  <c r="E2680" i="6"/>
  <c r="F2680" i="6" s="1"/>
  <c r="C2680" i="6"/>
  <c r="B2680" i="6"/>
  <c r="I2679" i="6"/>
  <c r="H2679" i="6"/>
  <c r="E2679" i="6"/>
  <c r="F2679" i="6" s="1"/>
  <c r="C2679" i="6"/>
  <c r="B2679" i="6"/>
  <c r="I2678" i="6"/>
  <c r="H2678" i="6"/>
  <c r="E2678" i="6"/>
  <c r="F2678" i="6" s="1"/>
  <c r="C2678" i="6"/>
  <c r="B2678" i="6"/>
  <c r="I2677" i="6"/>
  <c r="H2677" i="6"/>
  <c r="E2677" i="6"/>
  <c r="F2677" i="6" s="1"/>
  <c r="C2677" i="6"/>
  <c r="B2677" i="6"/>
  <c r="I2637" i="6"/>
  <c r="H2637" i="6"/>
  <c r="E2637" i="6"/>
  <c r="F2637" i="6" s="1"/>
  <c r="C2637" i="6"/>
  <c r="B2637" i="6"/>
  <c r="I2635" i="6"/>
  <c r="H2635" i="6"/>
  <c r="E2635" i="6"/>
  <c r="F2635" i="6" s="1"/>
  <c r="C2635" i="6"/>
  <c r="B2635" i="6"/>
  <c r="I2631" i="6"/>
  <c r="H2631" i="6"/>
  <c r="E2631" i="6"/>
  <c r="F2631" i="6" s="1"/>
  <c r="C2631" i="6"/>
  <c r="B2631" i="6"/>
  <c r="E2629" i="6"/>
  <c r="F2629" i="6" s="1"/>
  <c r="C2629" i="6"/>
  <c r="B2629" i="6"/>
  <c r="I2625" i="6"/>
  <c r="H2625" i="6"/>
  <c r="E2625" i="6"/>
  <c r="F2625" i="6" s="1"/>
  <c r="C2625" i="6"/>
  <c r="B2625" i="6"/>
  <c r="I2623" i="6"/>
  <c r="H2623" i="6"/>
  <c r="E2623" i="6"/>
  <c r="F2623" i="6" s="1"/>
  <c r="C2623" i="6"/>
  <c r="B2623" i="6"/>
  <c r="E2620" i="6"/>
  <c r="F2620" i="6" s="1"/>
  <c r="C2620" i="6"/>
  <c r="B2620" i="6"/>
  <c r="E2621" i="6"/>
  <c r="F2621" i="6" s="1"/>
  <c r="C2621" i="6"/>
  <c r="B2621" i="6"/>
  <c r="I2614" i="6"/>
  <c r="H2614" i="6"/>
  <c r="E2614" i="6"/>
  <c r="F2614" i="6" s="1"/>
  <c r="C2614" i="6"/>
  <c r="B2614" i="6"/>
  <c r="I2615" i="6"/>
  <c r="H2615" i="6"/>
  <c r="E2615" i="6"/>
  <c r="F2615" i="6" s="1"/>
  <c r="C2615" i="6"/>
  <c r="B2615" i="6"/>
  <c r="I2602" i="6"/>
  <c r="H2602" i="6"/>
  <c r="E2602" i="6"/>
  <c r="F2602" i="6" s="1"/>
  <c r="C2602" i="6"/>
  <c r="B2602" i="6"/>
  <c r="I2606" i="6"/>
  <c r="H2606" i="6"/>
  <c r="E2606" i="6"/>
  <c r="F2606" i="6" s="1"/>
  <c r="C2606" i="6"/>
  <c r="B2606" i="6"/>
  <c r="E2610" i="6"/>
  <c r="F2610" i="6" s="1"/>
  <c r="C2610" i="6"/>
  <c r="B2610" i="6"/>
  <c r="I2584" i="6"/>
  <c r="H2584" i="6"/>
  <c r="E2584" i="6"/>
  <c r="F2584" i="6" s="1"/>
  <c r="C2584" i="6"/>
  <c r="B2584" i="6"/>
  <c r="I2559" i="6"/>
  <c r="H2559" i="6"/>
  <c r="E2559" i="6"/>
  <c r="F2559" i="6" s="1"/>
  <c r="C2559" i="6"/>
  <c r="B2559" i="6"/>
  <c r="I2552" i="6"/>
  <c r="H2552" i="6"/>
  <c r="E2552" i="6"/>
  <c r="F2552" i="6" s="1"/>
  <c r="C2552" i="6"/>
  <c r="B2552" i="6"/>
  <c r="E2542" i="6"/>
  <c r="F2542" i="6" s="1"/>
  <c r="C2542" i="6"/>
  <c r="B2542" i="6"/>
  <c r="I2540" i="6"/>
  <c r="H2540" i="6"/>
  <c r="E2540" i="6"/>
  <c r="F2540" i="6" s="1"/>
  <c r="C2540" i="6"/>
  <c r="B2540" i="6"/>
  <c r="I2538" i="6"/>
  <c r="H2538" i="6"/>
  <c r="E2538" i="6"/>
  <c r="F2538" i="6" s="1"/>
  <c r="C2538" i="6"/>
  <c r="B2538" i="6"/>
  <c r="I2530" i="6"/>
  <c r="H2530" i="6"/>
  <c r="E2530" i="6"/>
  <c r="F2530" i="6" s="1"/>
  <c r="C2530" i="6"/>
  <c r="B2530" i="6"/>
  <c r="I2527" i="6"/>
  <c r="H2527" i="6"/>
  <c r="E2527" i="6"/>
  <c r="F2527" i="6" s="1"/>
  <c r="C2527" i="6"/>
  <c r="B2527" i="6"/>
  <c r="E2520" i="6"/>
  <c r="F2520" i="6" s="1"/>
  <c r="C2520" i="6"/>
  <c r="B2520" i="6"/>
  <c r="E2518" i="6"/>
  <c r="F2518" i="6" s="1"/>
  <c r="C2518" i="6"/>
  <c r="B2518" i="6"/>
  <c r="E2515" i="6"/>
  <c r="F2515" i="6" s="1"/>
  <c r="C2515" i="6"/>
  <c r="B2515" i="6"/>
  <c r="I2512" i="6"/>
  <c r="H2512" i="6"/>
  <c r="E2512" i="6"/>
  <c r="F2512" i="6" s="1"/>
  <c r="C2512" i="6"/>
  <c r="B2512" i="6"/>
  <c r="E2508" i="6"/>
  <c r="F2508" i="6" s="1"/>
  <c r="C2508" i="6"/>
  <c r="B2508" i="6"/>
  <c r="E2509" i="6"/>
  <c r="F2509" i="6" s="1"/>
  <c r="C2509" i="6"/>
  <c r="B2509" i="6"/>
  <c r="E2503" i="6"/>
  <c r="F2503" i="6" s="1"/>
  <c r="C2503" i="6"/>
  <c r="B2503" i="6"/>
  <c r="E2491" i="6"/>
  <c r="F2491" i="6" s="1"/>
  <c r="C2491" i="6"/>
  <c r="B2491" i="6"/>
  <c r="E2486" i="6"/>
  <c r="F2486" i="6" s="1"/>
  <c r="C2486" i="6"/>
  <c r="B2486" i="6"/>
  <c r="E2484" i="6"/>
  <c r="F2484" i="6"/>
  <c r="C2484" i="6"/>
  <c r="B2484" i="6"/>
  <c r="E2481" i="6"/>
  <c r="F2481" i="6" s="1"/>
  <c r="C2481" i="6"/>
  <c r="B2481" i="6"/>
  <c r="E2480" i="6"/>
  <c r="F2480" i="6" s="1"/>
  <c r="C2480" i="6"/>
  <c r="B2480" i="6"/>
  <c r="E2482" i="6"/>
  <c r="F2482" i="6" s="1"/>
  <c r="C2482" i="6"/>
  <c r="B2482" i="6"/>
  <c r="E2476" i="6"/>
  <c r="F2476" i="6" s="1"/>
  <c r="C2476" i="6"/>
  <c r="B2476" i="6"/>
  <c r="E2475" i="6"/>
  <c r="F2475" i="6" s="1"/>
  <c r="C2475" i="6"/>
  <c r="B2475" i="6"/>
  <c r="E2477" i="6"/>
  <c r="F2477" i="6" s="1"/>
  <c r="C2477" i="6"/>
  <c r="B2477" i="6"/>
  <c r="I2472" i="6"/>
  <c r="H2472" i="6"/>
  <c r="E2472" i="6"/>
  <c r="F2472" i="6" s="1"/>
  <c r="C2472" i="6"/>
  <c r="B2472" i="6"/>
  <c r="E2469" i="6"/>
  <c r="F2469" i="6" s="1"/>
  <c r="C2469" i="6"/>
  <c r="B2469" i="6"/>
  <c r="E2468" i="6"/>
  <c r="F2468" i="6" s="1"/>
  <c r="C2468" i="6"/>
  <c r="B2468" i="6"/>
  <c r="E2470" i="6"/>
  <c r="F2470" i="6" s="1"/>
  <c r="C2470" i="6"/>
  <c r="B2470" i="6"/>
  <c r="E2458" i="6"/>
  <c r="F2458" i="6" s="1"/>
  <c r="C2458" i="6"/>
  <c r="B2458" i="6"/>
  <c r="I2456" i="6"/>
  <c r="H2456" i="6"/>
  <c r="E2456" i="6"/>
  <c r="F2456" i="6" s="1"/>
  <c r="C2456" i="6"/>
  <c r="B2456" i="6"/>
  <c r="I2454" i="6"/>
  <c r="H2454" i="6"/>
  <c r="E2454" i="6"/>
  <c r="F2454" i="6" s="1"/>
  <c r="C2454" i="6"/>
  <c r="B2454" i="6"/>
  <c r="I2452" i="6"/>
  <c r="H2452" i="6"/>
  <c r="E2452" i="6"/>
  <c r="F2452" i="6" s="1"/>
  <c r="C2452" i="6"/>
  <c r="B2452" i="6"/>
  <c r="I2560" i="6"/>
  <c r="H2560" i="6"/>
  <c r="E2560" i="6"/>
  <c r="F2560" i="6" s="1"/>
  <c r="C2560" i="6"/>
  <c r="B2560" i="6"/>
  <c r="I2558" i="6"/>
  <c r="H2558" i="6"/>
  <c r="E2558" i="6"/>
  <c r="F2558" i="6" s="1"/>
  <c r="C2558" i="6"/>
  <c r="B2558" i="6"/>
  <c r="E2557" i="6"/>
  <c r="F2557" i="6" s="1"/>
  <c r="C2557" i="6"/>
  <c r="B2557" i="6"/>
  <c r="I2556" i="6"/>
  <c r="H2556" i="6"/>
  <c r="E2556" i="6"/>
  <c r="F2556" i="6" s="1"/>
  <c r="C2556" i="6"/>
  <c r="B2556" i="6"/>
  <c r="I2555" i="6"/>
  <c r="H2555" i="6"/>
  <c r="E2555" i="6"/>
  <c r="F2555" i="6" s="1"/>
  <c r="C2555" i="6"/>
  <c r="B2555" i="6"/>
  <c r="I2554" i="6"/>
  <c r="H2554" i="6"/>
  <c r="E2554" i="6"/>
  <c r="F2554" i="6" s="1"/>
  <c r="C2554" i="6"/>
  <c r="B2554" i="6"/>
  <c r="I2553" i="6"/>
  <c r="H2553" i="6"/>
  <c r="E2553" i="6"/>
  <c r="F2553" i="6" s="1"/>
  <c r="C2553" i="6"/>
  <c r="B2553" i="6"/>
  <c r="I2551" i="6"/>
  <c r="H2551" i="6"/>
  <c r="E2551" i="6"/>
  <c r="F2551" i="6" s="1"/>
  <c r="C2551" i="6"/>
  <c r="B2551" i="6"/>
  <c r="I2550" i="6"/>
  <c r="H2550" i="6"/>
  <c r="E2550" i="6"/>
  <c r="F2550" i="6" s="1"/>
  <c r="C2550" i="6"/>
  <c r="B2550" i="6"/>
  <c r="I2549" i="6"/>
  <c r="H2549" i="6"/>
  <c r="E2549" i="6"/>
  <c r="F2549" i="6" s="1"/>
  <c r="C2549" i="6"/>
  <c r="B2549" i="6"/>
  <c r="I2548" i="6"/>
  <c r="H2548" i="6"/>
  <c r="E2548" i="6"/>
  <c r="F2548" i="6" s="1"/>
  <c r="C2548" i="6"/>
  <c r="B2548" i="6"/>
  <c r="I2547" i="6"/>
  <c r="H2547" i="6"/>
  <c r="E2547" i="6"/>
  <c r="F2547" i="6" s="1"/>
  <c r="C2547" i="6"/>
  <c r="B2547" i="6"/>
  <c r="I2546" i="6"/>
  <c r="H2546" i="6"/>
  <c r="E2546" i="6"/>
  <c r="F2546" i="6" s="1"/>
  <c r="C2546" i="6"/>
  <c r="B2546" i="6"/>
  <c r="I2545" i="6"/>
  <c r="H2545" i="6"/>
  <c r="E2545" i="6"/>
  <c r="F2545" i="6" s="1"/>
  <c r="C2545" i="6"/>
  <c r="B2545" i="6"/>
  <c r="I2544" i="6"/>
  <c r="H2544" i="6"/>
  <c r="E2544" i="6"/>
  <c r="F2544" i="6" s="1"/>
  <c r="C2544" i="6"/>
  <c r="B2544" i="6"/>
  <c r="E2543" i="6"/>
  <c r="F2543" i="6" s="1"/>
  <c r="C2543" i="6"/>
  <c r="B2543" i="6"/>
  <c r="I2541" i="6"/>
  <c r="H2541" i="6"/>
  <c r="E2541" i="6"/>
  <c r="F2541" i="6" s="1"/>
  <c r="C2541" i="6"/>
  <c r="B2541" i="6"/>
  <c r="I2539" i="6"/>
  <c r="H2539" i="6"/>
  <c r="E2539" i="6"/>
  <c r="F2539" i="6" s="1"/>
  <c r="C2539" i="6"/>
  <c r="B2539" i="6"/>
  <c r="I2537" i="6"/>
  <c r="H2537" i="6"/>
  <c r="E2537" i="6"/>
  <c r="F2537" i="6" s="1"/>
  <c r="C2537" i="6"/>
  <c r="B2537" i="6"/>
  <c r="I2536" i="6"/>
  <c r="H2536" i="6"/>
  <c r="E2536" i="6"/>
  <c r="F2536" i="6" s="1"/>
  <c r="C2536" i="6"/>
  <c r="B2536" i="6"/>
  <c r="I2535" i="6"/>
  <c r="H2535" i="6"/>
  <c r="E2535" i="6"/>
  <c r="F2535" i="6" s="1"/>
  <c r="C2535" i="6"/>
  <c r="B2535" i="6"/>
  <c r="I2534" i="6"/>
  <c r="H2534" i="6"/>
  <c r="E2534" i="6"/>
  <c r="F2534" i="6" s="1"/>
  <c r="C2534" i="6"/>
  <c r="B2534" i="6"/>
  <c r="I2533" i="6"/>
  <c r="H2533" i="6"/>
  <c r="E2533" i="6"/>
  <c r="F2533" i="6" s="1"/>
  <c r="C2533" i="6"/>
  <c r="B2533" i="6"/>
  <c r="I2532" i="6"/>
  <c r="H2532" i="6"/>
  <c r="E2532" i="6"/>
  <c r="F2532" i="6" s="1"/>
  <c r="C2532" i="6"/>
  <c r="B2532" i="6"/>
  <c r="I2531" i="6"/>
  <c r="H2531" i="6"/>
  <c r="E2531" i="6"/>
  <c r="F2531" i="6" s="1"/>
  <c r="C2531" i="6"/>
  <c r="B2531" i="6"/>
  <c r="I2529" i="6"/>
  <c r="H2529" i="6"/>
  <c r="E2529" i="6"/>
  <c r="F2529" i="6" s="1"/>
  <c r="C2529" i="6"/>
  <c r="B2529" i="6"/>
  <c r="I2528" i="6"/>
  <c r="H2528" i="6"/>
  <c r="E2528" i="6"/>
  <c r="F2528" i="6" s="1"/>
  <c r="C2528" i="6"/>
  <c r="B2528" i="6"/>
  <c r="I2526" i="6"/>
  <c r="H2526" i="6"/>
  <c r="E2526" i="6"/>
  <c r="F2526" i="6" s="1"/>
  <c r="C2526" i="6"/>
  <c r="B2526" i="6"/>
  <c r="I2525" i="6"/>
  <c r="H2525" i="6"/>
  <c r="E2525" i="6"/>
  <c r="F2525" i="6" s="1"/>
  <c r="C2525" i="6"/>
  <c r="B2525" i="6"/>
  <c r="I2524" i="6"/>
  <c r="H2524" i="6"/>
  <c r="E2524" i="6"/>
  <c r="F2524" i="6" s="1"/>
  <c r="C2524" i="6"/>
  <c r="B2524" i="6"/>
  <c r="I2523" i="6"/>
  <c r="H2523" i="6"/>
  <c r="E2523" i="6"/>
  <c r="F2523" i="6" s="1"/>
  <c r="C2523" i="6"/>
  <c r="B2523" i="6"/>
  <c r="E2522" i="6"/>
  <c r="F2522" i="6" s="1"/>
  <c r="C2522" i="6"/>
  <c r="B2522" i="6"/>
  <c r="E2521" i="6"/>
  <c r="F2521" i="6" s="1"/>
  <c r="C2521" i="6"/>
  <c r="B2521" i="6"/>
  <c r="E2519" i="6"/>
  <c r="F2519" i="6" s="1"/>
  <c r="C2519" i="6"/>
  <c r="B2519" i="6"/>
  <c r="I2517" i="6"/>
  <c r="H2517" i="6"/>
  <c r="E2517" i="6"/>
  <c r="F2517" i="6" s="1"/>
  <c r="C2517" i="6"/>
  <c r="B2517" i="6"/>
  <c r="E2516" i="6"/>
  <c r="F2516" i="6" s="1"/>
  <c r="C2516" i="6"/>
  <c r="B2516" i="6"/>
  <c r="E2514" i="6"/>
  <c r="F2514" i="6" s="1"/>
  <c r="C2514" i="6"/>
  <c r="B2514" i="6"/>
  <c r="I2513" i="6"/>
  <c r="H2513" i="6"/>
  <c r="E2513" i="6"/>
  <c r="F2513" i="6" s="1"/>
  <c r="C2513" i="6"/>
  <c r="B2513" i="6"/>
  <c r="E2511" i="6"/>
  <c r="F2511" i="6" s="1"/>
  <c r="C2511" i="6"/>
  <c r="B2511" i="6"/>
  <c r="E2510" i="6"/>
  <c r="F2510" i="6" s="1"/>
  <c r="C2510" i="6"/>
  <c r="B2510" i="6"/>
  <c r="I2507" i="6"/>
  <c r="H2507" i="6"/>
  <c r="E2507" i="6"/>
  <c r="F2507" i="6" s="1"/>
  <c r="C2507" i="6"/>
  <c r="B2507" i="6"/>
  <c r="I2506" i="6"/>
  <c r="H2506" i="6"/>
  <c r="E2506" i="6"/>
  <c r="F2506" i="6" s="1"/>
  <c r="C2506" i="6"/>
  <c r="B2506" i="6"/>
  <c r="I2505" i="6"/>
  <c r="H2505" i="6"/>
  <c r="E2505" i="6"/>
  <c r="F2505" i="6" s="1"/>
  <c r="C2505" i="6"/>
  <c r="B2505" i="6"/>
  <c r="E2504" i="6"/>
  <c r="F2504" i="6" s="1"/>
  <c r="C2504" i="6"/>
  <c r="B2504" i="6"/>
  <c r="E2502" i="6"/>
  <c r="F2502" i="6" s="1"/>
  <c r="C2502" i="6"/>
  <c r="B2502" i="6"/>
  <c r="E2501" i="6"/>
  <c r="F2501" i="6" s="1"/>
  <c r="C2501" i="6"/>
  <c r="B2501" i="6"/>
  <c r="I2500" i="6"/>
  <c r="H2500" i="6"/>
  <c r="E2500" i="6"/>
  <c r="F2500" i="6" s="1"/>
  <c r="C2500" i="6"/>
  <c r="B2500" i="6"/>
  <c r="I2499" i="6"/>
  <c r="H2499" i="6"/>
  <c r="E2499" i="6"/>
  <c r="F2499" i="6" s="1"/>
  <c r="C2499" i="6"/>
  <c r="B2499" i="6"/>
  <c r="I2498" i="6"/>
  <c r="H2498" i="6"/>
  <c r="E2498" i="6"/>
  <c r="F2498" i="6" s="1"/>
  <c r="C2498" i="6"/>
  <c r="B2498" i="6"/>
  <c r="I2497" i="6"/>
  <c r="H2497" i="6"/>
  <c r="E2497" i="6"/>
  <c r="F2497" i="6" s="1"/>
  <c r="C2497" i="6"/>
  <c r="B2497" i="6"/>
  <c r="I2496" i="6"/>
  <c r="H2496" i="6"/>
  <c r="E2496" i="6"/>
  <c r="F2496" i="6" s="1"/>
  <c r="C2496" i="6"/>
  <c r="B2496" i="6"/>
  <c r="I2495" i="6"/>
  <c r="H2495" i="6"/>
  <c r="E2495" i="6"/>
  <c r="F2495" i="6" s="1"/>
  <c r="C2495" i="6"/>
  <c r="B2495" i="6"/>
  <c r="I2494" i="6"/>
  <c r="H2494" i="6"/>
  <c r="E2494" i="6"/>
  <c r="F2494" i="6" s="1"/>
  <c r="C2494" i="6"/>
  <c r="B2494" i="6"/>
  <c r="I2493" i="6"/>
  <c r="H2493" i="6"/>
  <c r="E2493" i="6"/>
  <c r="F2493" i="6" s="1"/>
  <c r="C2493" i="6"/>
  <c r="B2493" i="6"/>
  <c r="E2492" i="6"/>
  <c r="F2492" i="6" s="1"/>
  <c r="C2492" i="6"/>
  <c r="B2492" i="6"/>
  <c r="I2490" i="6"/>
  <c r="H2490" i="6"/>
  <c r="E2490" i="6"/>
  <c r="F2490" i="6" s="1"/>
  <c r="C2490" i="6"/>
  <c r="B2490" i="6"/>
  <c r="I2489" i="6"/>
  <c r="H2489" i="6"/>
  <c r="E2489" i="6"/>
  <c r="F2489" i="6" s="1"/>
  <c r="C2489" i="6"/>
  <c r="B2489" i="6"/>
  <c r="I2488" i="6"/>
  <c r="H2488" i="6"/>
  <c r="E2488" i="6"/>
  <c r="F2488" i="6" s="1"/>
  <c r="C2488" i="6"/>
  <c r="B2488" i="6"/>
  <c r="E2487" i="6"/>
  <c r="F2487" i="6" s="1"/>
  <c r="C2487" i="6"/>
  <c r="B2487" i="6"/>
  <c r="E2485" i="6"/>
  <c r="F2485" i="6" s="1"/>
  <c r="C2485" i="6"/>
  <c r="B2485" i="6"/>
  <c r="E2483" i="6"/>
  <c r="F2483" i="6" s="1"/>
  <c r="C2483" i="6"/>
  <c r="B2483" i="6"/>
  <c r="I2479" i="6"/>
  <c r="H2479" i="6"/>
  <c r="E2479" i="6"/>
  <c r="F2479" i="6" s="1"/>
  <c r="C2479" i="6"/>
  <c r="B2479" i="6"/>
  <c r="E2478" i="6"/>
  <c r="F2478" i="6" s="1"/>
  <c r="C2478" i="6"/>
  <c r="B2478" i="6"/>
  <c r="E2474" i="6"/>
  <c r="F2474" i="6" s="1"/>
  <c r="C2474" i="6"/>
  <c r="B2474" i="6"/>
  <c r="I2473" i="6"/>
  <c r="H2473" i="6"/>
  <c r="E2473" i="6"/>
  <c r="F2473" i="6" s="1"/>
  <c r="C2473" i="6"/>
  <c r="B2473" i="6"/>
  <c r="E2471" i="6"/>
  <c r="F2471" i="6" s="1"/>
  <c r="C2471" i="6"/>
  <c r="B2471" i="6"/>
  <c r="E2467" i="6"/>
  <c r="F2467" i="6" s="1"/>
  <c r="C2467" i="6"/>
  <c r="B2467" i="6"/>
  <c r="I2466" i="6"/>
  <c r="H2466" i="6"/>
  <c r="E2466" i="6"/>
  <c r="F2466" i="6" s="1"/>
  <c r="C2466" i="6"/>
  <c r="B2466" i="6"/>
  <c r="E2465" i="6"/>
  <c r="F2465" i="6" s="1"/>
  <c r="C2465" i="6"/>
  <c r="B2465" i="6"/>
  <c r="E2464" i="6"/>
  <c r="F2464" i="6" s="1"/>
  <c r="C2464" i="6"/>
  <c r="B2464" i="6"/>
  <c r="E2463" i="6"/>
  <c r="F2463" i="6" s="1"/>
  <c r="C2463" i="6"/>
  <c r="B2463" i="6"/>
  <c r="I2462" i="6"/>
  <c r="H2462" i="6"/>
  <c r="E2462" i="6"/>
  <c r="F2462" i="6" s="1"/>
  <c r="C2462" i="6"/>
  <c r="B2462" i="6"/>
  <c r="I2461" i="6"/>
  <c r="H2461" i="6"/>
  <c r="E2461" i="6"/>
  <c r="F2461" i="6" s="1"/>
  <c r="C2461" i="6"/>
  <c r="B2461" i="6"/>
  <c r="I2460" i="6"/>
  <c r="H2460" i="6"/>
  <c r="E2460" i="6"/>
  <c r="F2460" i="6" s="1"/>
  <c r="C2460" i="6"/>
  <c r="B2460" i="6"/>
  <c r="E2459" i="6"/>
  <c r="F2459" i="6" s="1"/>
  <c r="C2459" i="6"/>
  <c r="B2459" i="6"/>
  <c r="I2457" i="6"/>
  <c r="H2457" i="6"/>
  <c r="E2457" i="6"/>
  <c r="F2457" i="6" s="1"/>
  <c r="C2457" i="6"/>
  <c r="B2457" i="6"/>
  <c r="I2455" i="6"/>
  <c r="H2455" i="6"/>
  <c r="E2455" i="6"/>
  <c r="F2455" i="6" s="1"/>
  <c r="C2455" i="6"/>
  <c r="B2455" i="6"/>
  <c r="I2453" i="6"/>
  <c r="H2453" i="6"/>
  <c r="E2453" i="6"/>
  <c r="F2453" i="6" s="1"/>
  <c r="C2453" i="6"/>
  <c r="B2453" i="6"/>
  <c r="I2451" i="6"/>
  <c r="H2451" i="6"/>
  <c r="E2451" i="6"/>
  <c r="F2451" i="6" s="1"/>
  <c r="C2451" i="6"/>
  <c r="B2451" i="6"/>
  <c r="E2450" i="6"/>
  <c r="F2450" i="6" s="1"/>
  <c r="C2450" i="6"/>
  <c r="B2450" i="6"/>
  <c r="E2601" i="6"/>
  <c r="F2601" i="6" s="1"/>
  <c r="C2601" i="6"/>
  <c r="B2601" i="6"/>
  <c r="I2600" i="6"/>
  <c r="H2600" i="6"/>
  <c r="E2600" i="6"/>
  <c r="F2600" i="6" s="1"/>
  <c r="C2600" i="6"/>
  <c r="B2600" i="6"/>
  <c r="I2599" i="6"/>
  <c r="H2599" i="6"/>
  <c r="E2599" i="6"/>
  <c r="F2599" i="6" s="1"/>
  <c r="C2599" i="6"/>
  <c r="B2599" i="6"/>
  <c r="I2598" i="6"/>
  <c r="H2598" i="6"/>
  <c r="E2598" i="6"/>
  <c r="F2598" i="6" s="1"/>
  <c r="C2598" i="6"/>
  <c r="B2598" i="6"/>
  <c r="I2597" i="6"/>
  <c r="H2597" i="6"/>
  <c r="E2597" i="6"/>
  <c r="F2597" i="6" s="1"/>
  <c r="C2597" i="6"/>
  <c r="B2597" i="6"/>
  <c r="I2596" i="6"/>
  <c r="H2596" i="6"/>
  <c r="E2596" i="6"/>
  <c r="F2596" i="6" s="1"/>
  <c r="C2596" i="6"/>
  <c r="B2596" i="6"/>
  <c r="I2595" i="6"/>
  <c r="H2595" i="6"/>
  <c r="E2595" i="6"/>
  <c r="F2595" i="6" s="1"/>
  <c r="C2595" i="6"/>
  <c r="B2595" i="6"/>
  <c r="I2594" i="6"/>
  <c r="H2594" i="6"/>
  <c r="E2594" i="6"/>
  <c r="F2594" i="6" s="1"/>
  <c r="C2594" i="6"/>
  <c r="B2594" i="6"/>
  <c r="I2593" i="6"/>
  <c r="H2593" i="6"/>
  <c r="E2593" i="6"/>
  <c r="F2593" i="6" s="1"/>
  <c r="C2593" i="6"/>
  <c r="B2593" i="6"/>
  <c r="I2592" i="6"/>
  <c r="H2592" i="6"/>
  <c r="E2592" i="6"/>
  <c r="F2592" i="6" s="1"/>
  <c r="C2592" i="6"/>
  <c r="B2592" i="6"/>
  <c r="I2591" i="6"/>
  <c r="H2591" i="6"/>
  <c r="E2591" i="6"/>
  <c r="F2591" i="6" s="1"/>
  <c r="C2591" i="6"/>
  <c r="B2591" i="6"/>
  <c r="I2590" i="6"/>
  <c r="H2590" i="6"/>
  <c r="E2590" i="6"/>
  <c r="F2590" i="6" s="1"/>
  <c r="C2590" i="6"/>
  <c r="B2590" i="6"/>
  <c r="I2589" i="6"/>
  <c r="H2589" i="6"/>
  <c r="E2589" i="6"/>
  <c r="F2589" i="6" s="1"/>
  <c r="C2589" i="6"/>
  <c r="B2589" i="6"/>
  <c r="I2588" i="6"/>
  <c r="H2588" i="6"/>
  <c r="E2588" i="6"/>
  <c r="F2588" i="6" s="1"/>
  <c r="C2588" i="6"/>
  <c r="B2588" i="6"/>
  <c r="I2587" i="6"/>
  <c r="H2587" i="6"/>
  <c r="E2587" i="6"/>
  <c r="F2587" i="6" s="1"/>
  <c r="C2587" i="6"/>
  <c r="B2587" i="6"/>
  <c r="I2586" i="6"/>
  <c r="H2586" i="6"/>
  <c r="E2586" i="6"/>
  <c r="F2586" i="6" s="1"/>
  <c r="C2586" i="6"/>
  <c r="B2586" i="6"/>
  <c r="I2585" i="6"/>
  <c r="H2585" i="6"/>
  <c r="E2585" i="6"/>
  <c r="F2585" i="6" s="1"/>
  <c r="C2585" i="6"/>
  <c r="B2585" i="6"/>
  <c r="I2583" i="6"/>
  <c r="H2583" i="6"/>
  <c r="E2583" i="6"/>
  <c r="F2583" i="6" s="1"/>
  <c r="C2583" i="6"/>
  <c r="B2583" i="6"/>
  <c r="I2582" i="6"/>
  <c r="H2582" i="6"/>
  <c r="E2582" i="6"/>
  <c r="F2582" i="6" s="1"/>
  <c r="C2582" i="6"/>
  <c r="B2582" i="6"/>
  <c r="I2581" i="6"/>
  <c r="H2581" i="6"/>
  <c r="E2581" i="6"/>
  <c r="F2581" i="6" s="1"/>
  <c r="C2581" i="6"/>
  <c r="B2581" i="6"/>
  <c r="I2580" i="6"/>
  <c r="H2580" i="6"/>
  <c r="E2580" i="6"/>
  <c r="F2580" i="6" s="1"/>
  <c r="C2580" i="6"/>
  <c r="B2580" i="6"/>
  <c r="I2579" i="6"/>
  <c r="H2579" i="6"/>
  <c r="E2579" i="6"/>
  <c r="F2579" i="6" s="1"/>
  <c r="C2579" i="6"/>
  <c r="B2579" i="6"/>
  <c r="I2578" i="6"/>
  <c r="H2578" i="6"/>
  <c r="E2578" i="6"/>
  <c r="F2578" i="6" s="1"/>
  <c r="C2578" i="6"/>
  <c r="B2578" i="6"/>
  <c r="I2577" i="6"/>
  <c r="H2577" i="6"/>
  <c r="E2577" i="6"/>
  <c r="F2577" i="6" s="1"/>
  <c r="C2577" i="6"/>
  <c r="B2577" i="6"/>
  <c r="I2576" i="6"/>
  <c r="H2576" i="6"/>
  <c r="E2576" i="6"/>
  <c r="F2576" i="6" s="1"/>
  <c r="C2576" i="6"/>
  <c r="B2576" i="6"/>
  <c r="I2575" i="6"/>
  <c r="H2575" i="6"/>
  <c r="E2575" i="6"/>
  <c r="F2575" i="6" s="1"/>
  <c r="C2575" i="6"/>
  <c r="B2575" i="6"/>
  <c r="I2574" i="6"/>
  <c r="H2574" i="6"/>
  <c r="E2574" i="6"/>
  <c r="F2574" i="6" s="1"/>
  <c r="C2574" i="6"/>
  <c r="B2574" i="6"/>
  <c r="I2573" i="6"/>
  <c r="H2573" i="6"/>
  <c r="E2573" i="6"/>
  <c r="F2573" i="6" s="1"/>
  <c r="C2573" i="6"/>
  <c r="B2573" i="6"/>
  <c r="I2572" i="6"/>
  <c r="H2572" i="6"/>
  <c r="E2572" i="6"/>
  <c r="F2572" i="6" s="1"/>
  <c r="C2572" i="6"/>
  <c r="B2572" i="6"/>
  <c r="I2571" i="6"/>
  <c r="H2571" i="6"/>
  <c r="E2571" i="6"/>
  <c r="F2571" i="6" s="1"/>
  <c r="C2571" i="6"/>
  <c r="B2571" i="6"/>
  <c r="I2570" i="6"/>
  <c r="H2570" i="6"/>
  <c r="E2570" i="6"/>
  <c r="F2570" i="6" s="1"/>
  <c r="C2570" i="6"/>
  <c r="B2570" i="6"/>
  <c r="I2569" i="6"/>
  <c r="H2569" i="6"/>
  <c r="E2569" i="6"/>
  <c r="F2569" i="6" s="1"/>
  <c r="C2569" i="6"/>
  <c r="B2569" i="6"/>
  <c r="I2568" i="6"/>
  <c r="H2568" i="6"/>
  <c r="E2568" i="6"/>
  <c r="F2568" i="6" s="1"/>
  <c r="C2568" i="6"/>
  <c r="B2568" i="6"/>
  <c r="I2567" i="6"/>
  <c r="H2567" i="6"/>
  <c r="E2567" i="6"/>
  <c r="F2567" i="6" s="1"/>
  <c r="C2567" i="6"/>
  <c r="B2567" i="6"/>
  <c r="I2566" i="6"/>
  <c r="H2566" i="6"/>
  <c r="E2566" i="6"/>
  <c r="F2566" i="6" s="1"/>
  <c r="C2566" i="6"/>
  <c r="B2566" i="6"/>
  <c r="I2565" i="6"/>
  <c r="H2565" i="6"/>
  <c r="E2565" i="6"/>
  <c r="F2565" i="6" s="1"/>
  <c r="C2565" i="6"/>
  <c r="B2565" i="6"/>
  <c r="I2564" i="6"/>
  <c r="H2564" i="6"/>
  <c r="E2564" i="6"/>
  <c r="F2564" i="6" s="1"/>
  <c r="C2564" i="6"/>
  <c r="B2564" i="6"/>
  <c r="I2563" i="6"/>
  <c r="H2563" i="6"/>
  <c r="E2563" i="6"/>
  <c r="F2563" i="6" s="1"/>
  <c r="C2563" i="6"/>
  <c r="B2563" i="6"/>
  <c r="E2562" i="6"/>
  <c r="F2562" i="6" s="1"/>
  <c r="C2562" i="6"/>
  <c r="B2562" i="6"/>
  <c r="I2561" i="6"/>
  <c r="H2561" i="6"/>
  <c r="E2561" i="6"/>
  <c r="F2561" i="6" s="1"/>
  <c r="C2561" i="6"/>
  <c r="B2561" i="6"/>
  <c r="I2632" i="6"/>
  <c r="H2632" i="6"/>
  <c r="E2632" i="6"/>
  <c r="F2632" i="6" s="1"/>
  <c r="C2632" i="6"/>
  <c r="B2632" i="6"/>
  <c r="E2630" i="6"/>
  <c r="F2630" i="6" s="1"/>
  <c r="C2630" i="6"/>
  <c r="B2630" i="6"/>
  <c r="I2628" i="6"/>
  <c r="H2628" i="6"/>
  <c r="E2628" i="6"/>
  <c r="F2628" i="6" s="1"/>
  <c r="C2628" i="6"/>
  <c r="B2628" i="6"/>
  <c r="E2627" i="6"/>
  <c r="F2627" i="6" s="1"/>
  <c r="C2627" i="6"/>
  <c r="B2627" i="6"/>
  <c r="I2626" i="6"/>
  <c r="H2626" i="6"/>
  <c r="E2626" i="6"/>
  <c r="F2626" i="6" s="1"/>
  <c r="C2626" i="6"/>
  <c r="B2626" i="6"/>
  <c r="I2624" i="6"/>
  <c r="H2624" i="6"/>
  <c r="E2624" i="6"/>
  <c r="F2624" i="6" s="1"/>
  <c r="C2624" i="6"/>
  <c r="B2624" i="6"/>
  <c r="E2622" i="6"/>
  <c r="F2622" i="6" s="1"/>
  <c r="C2622" i="6"/>
  <c r="B2622" i="6"/>
  <c r="E2619" i="6"/>
  <c r="F2619" i="6" s="1"/>
  <c r="C2619" i="6"/>
  <c r="B2619" i="6"/>
  <c r="I2618" i="6"/>
  <c r="H2618" i="6"/>
  <c r="E2618" i="6"/>
  <c r="F2618" i="6" s="1"/>
  <c r="C2618" i="6"/>
  <c r="B2618" i="6"/>
  <c r="E2617" i="6"/>
  <c r="F2617" i="6" s="1"/>
  <c r="C2617" i="6"/>
  <c r="B2617" i="6"/>
  <c r="I2616" i="6"/>
  <c r="H2616" i="6"/>
  <c r="E2616" i="6"/>
  <c r="F2616" i="6" s="1"/>
  <c r="C2616" i="6"/>
  <c r="B2616" i="6"/>
  <c r="I2613" i="6"/>
  <c r="H2613" i="6"/>
  <c r="E2613" i="6"/>
  <c r="F2613" i="6" s="1"/>
  <c r="C2613" i="6"/>
  <c r="B2613" i="6"/>
  <c r="I2612" i="6"/>
  <c r="H2612" i="6"/>
  <c r="E2612" i="6"/>
  <c r="F2612" i="6" s="1"/>
  <c r="C2612" i="6"/>
  <c r="B2612" i="6"/>
  <c r="E2611" i="6"/>
  <c r="F2611" i="6" s="1"/>
  <c r="C2611" i="6"/>
  <c r="B2611" i="6"/>
  <c r="E2609" i="6"/>
  <c r="F2609" i="6" s="1"/>
  <c r="C2609" i="6"/>
  <c r="B2609" i="6"/>
  <c r="I2608" i="6"/>
  <c r="H2608" i="6"/>
  <c r="E2608" i="6"/>
  <c r="F2608" i="6" s="1"/>
  <c r="C2608" i="6"/>
  <c r="B2608" i="6"/>
  <c r="I2607" i="6"/>
  <c r="H2607" i="6"/>
  <c r="E2607" i="6"/>
  <c r="F2607" i="6" s="1"/>
  <c r="C2607" i="6"/>
  <c r="B2607" i="6"/>
  <c r="E2605" i="6"/>
  <c r="F2605" i="6" s="1"/>
  <c r="C2605" i="6"/>
  <c r="B2605" i="6"/>
  <c r="I2604" i="6"/>
  <c r="H2604" i="6"/>
  <c r="E2604" i="6"/>
  <c r="F2604" i="6" s="1"/>
  <c r="C2604" i="6"/>
  <c r="B2604" i="6"/>
  <c r="I2603" i="6"/>
  <c r="H2603" i="6"/>
  <c r="E2603" i="6"/>
  <c r="F2603" i="6" s="1"/>
  <c r="C2603" i="6"/>
  <c r="B2603" i="6"/>
  <c r="W369" i="14"/>
  <c r="W364" i="14"/>
  <c r="W366" i="14"/>
  <c r="X366" i="14"/>
  <c r="W365" i="14"/>
  <c r="W368" i="14"/>
  <c r="W367" i="14"/>
  <c r="E2419" i="6"/>
  <c r="F2419" i="6" s="1"/>
  <c r="C2419" i="6"/>
  <c r="B2419" i="6"/>
  <c r="I2417" i="6"/>
  <c r="H2417" i="6"/>
  <c r="E2417" i="6"/>
  <c r="F2417" i="6" s="1"/>
  <c r="C2417" i="6"/>
  <c r="B2417" i="6"/>
  <c r="E2414" i="6"/>
  <c r="F2414" i="6" s="1"/>
  <c r="C2414" i="6"/>
  <c r="B2414" i="6"/>
  <c r="E2415" i="6"/>
  <c r="F2415" i="6" s="1"/>
  <c r="C2415" i="6"/>
  <c r="B2415" i="6"/>
  <c r="I2409" i="6"/>
  <c r="H2409" i="6"/>
  <c r="E2409" i="6"/>
  <c r="F2409" i="6" s="1"/>
  <c r="C2409" i="6"/>
  <c r="B2409" i="6"/>
  <c r="E2404" i="6"/>
  <c r="F2404" i="6" s="1"/>
  <c r="C2404" i="6"/>
  <c r="B2404" i="6"/>
  <c r="E2396" i="6"/>
  <c r="F2396" i="6" s="1"/>
  <c r="C2396" i="6"/>
  <c r="B2396" i="6"/>
  <c r="E2394" i="6"/>
  <c r="F2394" i="6" s="1"/>
  <c r="C2394" i="6"/>
  <c r="B2394" i="6"/>
  <c r="I2374" i="6"/>
  <c r="H2374" i="6"/>
  <c r="E2374" i="6"/>
  <c r="F2374" i="6" s="1"/>
  <c r="C2374" i="6"/>
  <c r="B2374" i="6"/>
  <c r="I2381" i="6"/>
  <c r="H2381" i="6"/>
  <c r="E2381" i="6"/>
  <c r="F2381" i="6" s="1"/>
  <c r="C2381" i="6"/>
  <c r="B2381" i="6"/>
  <c r="E2379" i="6"/>
  <c r="F2379" i="6" s="1"/>
  <c r="C2379" i="6"/>
  <c r="B2379" i="6"/>
  <c r="E2371" i="6"/>
  <c r="F2371" i="6" s="1"/>
  <c r="C2371" i="6"/>
  <c r="B2371" i="6"/>
  <c r="I2350" i="6"/>
  <c r="H2350" i="6"/>
  <c r="E2350" i="6"/>
  <c r="F2350" i="6" s="1"/>
  <c r="C2350" i="6"/>
  <c r="B2350" i="6"/>
  <c r="I2347" i="6"/>
  <c r="H2347" i="6"/>
  <c r="E2347" i="6"/>
  <c r="F2347" i="6" s="1"/>
  <c r="C2347" i="6"/>
  <c r="B2347" i="6"/>
  <c r="E2344" i="6"/>
  <c r="F2344" i="6" s="1"/>
  <c r="C2344" i="6"/>
  <c r="B2344" i="6"/>
  <c r="E2345" i="6"/>
  <c r="F2345" i="6" s="1"/>
  <c r="C2345" i="6"/>
  <c r="B2345" i="6"/>
  <c r="I2323" i="6"/>
  <c r="H2323" i="6"/>
  <c r="E2323" i="6"/>
  <c r="F2323" i="6" s="1"/>
  <c r="C2323" i="6"/>
  <c r="B2323" i="6"/>
  <c r="E2321" i="6"/>
  <c r="F2321" i="6" s="1"/>
  <c r="C2321" i="6"/>
  <c r="B2321" i="6"/>
  <c r="E2319" i="6"/>
  <c r="F2319" i="6" s="1"/>
  <c r="C2319" i="6"/>
  <c r="B2319" i="6"/>
  <c r="E2314" i="6"/>
  <c r="F2314" i="6" s="1"/>
  <c r="C2314" i="6"/>
  <c r="B2314" i="6"/>
  <c r="E2303" i="6"/>
  <c r="F2303" i="6" s="1"/>
  <c r="C2303" i="6"/>
  <c r="B2303" i="6"/>
  <c r="E2300" i="6"/>
  <c r="F2300" i="6" s="1"/>
  <c r="C2300" i="6"/>
  <c r="B2300" i="6"/>
  <c r="I2293" i="6"/>
  <c r="H2293" i="6"/>
  <c r="E2293" i="6"/>
  <c r="F2293" i="6" s="1"/>
  <c r="C2293" i="6"/>
  <c r="B2293" i="6"/>
  <c r="E2275" i="6"/>
  <c r="F2275" i="6" s="1"/>
  <c r="C2275" i="6"/>
  <c r="B2275" i="6"/>
  <c r="E2276" i="6"/>
  <c r="F2276" i="6" s="1"/>
  <c r="C2276" i="6"/>
  <c r="B2276" i="6"/>
  <c r="E2269" i="6"/>
  <c r="F2269" i="6" s="1"/>
  <c r="C2269" i="6"/>
  <c r="B2269" i="6"/>
  <c r="E2270" i="6"/>
  <c r="F2270" i="6" s="1"/>
  <c r="C2270" i="6"/>
  <c r="B2270" i="6"/>
  <c r="E2262" i="6"/>
  <c r="F2262" i="6" s="1"/>
  <c r="C2262" i="6"/>
  <c r="B2262" i="6"/>
  <c r="E2253" i="6"/>
  <c r="F2253" i="6" s="1"/>
  <c r="C2253" i="6"/>
  <c r="B2253" i="6"/>
  <c r="E2237" i="6"/>
  <c r="F2237" i="6" s="1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E2213" i="6"/>
  <c r="F2213" i="6" s="1"/>
  <c r="C2213" i="6"/>
  <c r="B2213" i="6"/>
  <c r="E2211" i="6"/>
  <c r="F2211" i="6" s="1"/>
  <c r="C2211" i="6"/>
  <c r="B2211" i="6"/>
  <c r="E2208" i="6"/>
  <c r="F2208" i="6" s="1"/>
  <c r="C2208" i="6"/>
  <c r="B2208" i="6"/>
  <c r="E2209" i="6"/>
  <c r="F2209" i="6" s="1"/>
  <c r="C2209" i="6"/>
  <c r="B2209" i="6"/>
  <c r="E2206" i="6"/>
  <c r="F2206" i="6" s="1"/>
  <c r="C2206" i="6"/>
  <c r="B2206" i="6"/>
  <c r="E2202" i="6"/>
  <c r="F2202" i="6" s="1"/>
  <c r="C2202" i="6"/>
  <c r="B2202" i="6"/>
  <c r="E2200" i="6"/>
  <c r="F2200" i="6" s="1"/>
  <c r="C2200" i="6"/>
  <c r="B2200" i="6"/>
  <c r="E2195" i="6"/>
  <c r="F2195" i="6" s="1"/>
  <c r="C2195" i="6"/>
  <c r="B2195" i="6"/>
  <c r="E2191" i="6"/>
  <c r="F2191" i="6" s="1"/>
  <c r="C2191" i="6"/>
  <c r="B2191" i="6"/>
  <c r="E2187" i="6"/>
  <c r="F2187" i="6" s="1"/>
  <c r="C2187" i="6"/>
  <c r="B2187" i="6"/>
  <c r="E2180" i="6"/>
  <c r="F2180" i="6" s="1"/>
  <c r="C2180" i="6"/>
  <c r="B2180" i="6"/>
  <c r="E2176" i="6"/>
  <c r="F2176" i="6" s="1"/>
  <c r="C2176" i="6"/>
  <c r="B2176" i="6"/>
  <c r="E2174" i="6"/>
  <c r="F2174" i="6" s="1"/>
  <c r="C2174" i="6"/>
  <c r="B2174" i="6"/>
  <c r="E2141" i="6"/>
  <c r="F2141" i="6" s="1"/>
  <c r="C2141" i="6"/>
  <c r="B2141" i="6"/>
  <c r="E2139" i="6"/>
  <c r="F2139" i="6" s="1"/>
  <c r="C2139" i="6"/>
  <c r="B2139" i="6"/>
  <c r="E2133" i="6"/>
  <c r="F2133" i="6" s="1"/>
  <c r="C2133" i="6"/>
  <c r="B2133" i="6"/>
  <c r="E2122" i="6"/>
  <c r="F2122" i="6" s="1"/>
  <c r="C2122" i="6"/>
  <c r="B2122" i="6"/>
  <c r="E2129" i="6"/>
  <c r="F2129" i="6" s="1"/>
  <c r="C2129" i="6"/>
  <c r="B2129" i="6"/>
  <c r="E2125" i="6"/>
  <c r="F2125" i="6" s="1"/>
  <c r="C2125" i="6"/>
  <c r="B2125" i="6"/>
  <c r="E2119" i="6"/>
  <c r="F2119" i="6" s="1"/>
  <c r="C2119" i="6"/>
  <c r="B2119" i="6"/>
  <c r="E2108" i="6"/>
  <c r="F2108" i="6" s="1"/>
  <c r="C2108" i="6"/>
  <c r="B2108" i="6"/>
  <c r="E2117" i="6"/>
  <c r="F2117" i="6" s="1"/>
  <c r="C2117" i="6"/>
  <c r="B2117" i="6"/>
  <c r="E2114" i="6"/>
  <c r="F2114" i="6" s="1"/>
  <c r="C2114" i="6"/>
  <c r="B2114" i="6"/>
  <c r="E2112" i="6"/>
  <c r="F2112" i="6" s="1"/>
  <c r="C2112" i="6"/>
  <c r="B2112" i="6"/>
  <c r="E2106" i="6"/>
  <c r="F2106" i="6" s="1"/>
  <c r="C2106" i="6"/>
  <c r="B2106" i="6"/>
  <c r="E2103" i="6"/>
  <c r="F2103" i="6" s="1"/>
  <c r="C2103" i="6"/>
  <c r="B2103" i="6"/>
  <c r="E2101" i="6"/>
  <c r="F2101" i="6" s="1"/>
  <c r="C2101" i="6"/>
  <c r="B2101" i="6"/>
  <c r="E2099" i="6"/>
  <c r="F2099" i="6" s="1"/>
  <c r="C2099" i="6"/>
  <c r="B2099" i="6"/>
  <c r="E2097" i="6"/>
  <c r="F2097" i="6" s="1"/>
  <c r="C2097" i="6"/>
  <c r="B2097" i="6"/>
  <c r="E2092" i="6"/>
  <c r="F2092" i="6" s="1"/>
  <c r="C2092" i="6"/>
  <c r="B2092" i="6"/>
  <c r="E2093" i="6"/>
  <c r="F2093" i="6" s="1"/>
  <c r="C2093" i="6"/>
  <c r="B2093" i="6"/>
  <c r="I2286" i="6"/>
  <c r="H2286" i="6"/>
  <c r="E2286" i="6"/>
  <c r="F2286" i="6" s="1"/>
  <c r="C2286" i="6"/>
  <c r="B2286" i="6"/>
  <c r="I2285" i="6"/>
  <c r="H2285" i="6"/>
  <c r="E2285" i="6"/>
  <c r="F2285" i="6" s="1"/>
  <c r="C2285" i="6"/>
  <c r="B2285" i="6"/>
  <c r="I2284" i="6"/>
  <c r="H2284" i="6"/>
  <c r="E2284" i="6"/>
  <c r="F2284" i="6" s="1"/>
  <c r="C2284" i="6"/>
  <c r="B2284" i="6"/>
  <c r="I2283" i="6"/>
  <c r="H2283" i="6"/>
  <c r="E2283" i="6"/>
  <c r="F2283" i="6" s="1"/>
  <c r="C2283" i="6"/>
  <c r="B2283" i="6"/>
  <c r="I2282" i="6"/>
  <c r="H2282" i="6"/>
  <c r="E2282" i="6"/>
  <c r="F2282" i="6" s="1"/>
  <c r="C2282" i="6"/>
  <c r="B2282" i="6"/>
  <c r="E2281" i="6"/>
  <c r="F2281" i="6" s="1"/>
  <c r="C2281" i="6"/>
  <c r="B2281" i="6"/>
  <c r="I2280" i="6"/>
  <c r="H2280" i="6"/>
  <c r="E2280" i="6"/>
  <c r="F2280" i="6" s="1"/>
  <c r="C2280" i="6"/>
  <c r="B2280" i="6"/>
  <c r="I2279" i="6"/>
  <c r="H2279" i="6"/>
  <c r="E2279" i="6"/>
  <c r="F2279" i="6" s="1"/>
  <c r="C2279" i="6"/>
  <c r="B2279" i="6"/>
  <c r="E2278" i="6"/>
  <c r="F2278" i="6" s="1"/>
  <c r="C2278" i="6"/>
  <c r="B2278" i="6"/>
  <c r="E2277" i="6"/>
  <c r="F2277" i="6" s="1"/>
  <c r="C2277" i="6"/>
  <c r="B2277" i="6"/>
  <c r="I2274" i="6"/>
  <c r="H2274" i="6"/>
  <c r="E2274" i="6"/>
  <c r="F2274" i="6" s="1"/>
  <c r="C2274" i="6"/>
  <c r="B2274" i="6"/>
  <c r="I2273" i="6"/>
  <c r="H2273" i="6"/>
  <c r="E2273" i="6"/>
  <c r="F2273" i="6" s="1"/>
  <c r="C2273" i="6"/>
  <c r="B2273" i="6"/>
  <c r="I2272" i="6"/>
  <c r="H2272" i="6"/>
  <c r="E2272" i="6"/>
  <c r="F2272" i="6" s="1"/>
  <c r="C2272" i="6"/>
  <c r="B2272" i="6"/>
  <c r="E2271" i="6"/>
  <c r="F2271" i="6" s="1"/>
  <c r="C2271" i="6"/>
  <c r="B2271" i="6"/>
  <c r="E2268" i="6"/>
  <c r="F2268" i="6" s="1"/>
  <c r="C2268" i="6"/>
  <c r="B2268" i="6"/>
  <c r="E2267" i="6"/>
  <c r="F2267" i="6" s="1"/>
  <c r="C2267" i="6"/>
  <c r="B2267" i="6"/>
  <c r="E2266" i="6"/>
  <c r="F2266" i="6" s="1"/>
  <c r="C2266" i="6"/>
  <c r="B2266" i="6"/>
  <c r="E2265" i="6"/>
  <c r="F2265" i="6" s="1"/>
  <c r="C2265" i="6"/>
  <c r="B2265" i="6"/>
  <c r="E2264" i="6"/>
  <c r="F2264" i="6" s="1"/>
  <c r="C2264" i="6"/>
  <c r="B2264" i="6"/>
  <c r="E2263" i="6"/>
  <c r="F2263" i="6" s="1"/>
  <c r="C2263" i="6"/>
  <c r="B2263" i="6"/>
  <c r="E2261" i="6"/>
  <c r="F2261" i="6" s="1"/>
  <c r="C2261" i="6"/>
  <c r="B2261" i="6"/>
  <c r="E2260" i="6"/>
  <c r="F2260" i="6" s="1"/>
  <c r="C2260" i="6"/>
  <c r="B2260" i="6"/>
  <c r="E2259" i="6"/>
  <c r="F2259" i="6" s="1"/>
  <c r="C2259" i="6"/>
  <c r="B2259" i="6"/>
  <c r="E2258" i="6"/>
  <c r="F2258" i="6" s="1"/>
  <c r="C2258" i="6"/>
  <c r="B2258" i="6"/>
  <c r="E2257" i="6"/>
  <c r="F2257" i="6" s="1"/>
  <c r="C2257" i="6"/>
  <c r="B2257" i="6"/>
  <c r="E2256" i="6"/>
  <c r="F2256" i="6" s="1"/>
  <c r="C2256" i="6"/>
  <c r="B2256" i="6"/>
  <c r="E2255" i="6"/>
  <c r="F2255" i="6" s="1"/>
  <c r="C2255" i="6"/>
  <c r="B2255" i="6"/>
  <c r="E2254" i="6"/>
  <c r="F2254" i="6" s="1"/>
  <c r="C2254" i="6"/>
  <c r="B2254" i="6"/>
  <c r="E2252" i="6"/>
  <c r="F2252" i="6" s="1"/>
  <c r="C2252" i="6"/>
  <c r="B2252" i="6"/>
  <c r="E2251" i="6"/>
  <c r="F2251" i="6" s="1"/>
  <c r="C2251" i="6"/>
  <c r="B2251" i="6"/>
  <c r="E2250" i="6"/>
  <c r="F2250" i="6" s="1"/>
  <c r="C2250" i="6"/>
  <c r="B2250" i="6"/>
  <c r="E2249" i="6"/>
  <c r="F2249" i="6" s="1"/>
  <c r="C2249" i="6"/>
  <c r="B2249" i="6"/>
  <c r="E2248" i="6"/>
  <c r="F2248" i="6" s="1"/>
  <c r="C2248" i="6"/>
  <c r="B2248" i="6"/>
  <c r="E2247" i="6"/>
  <c r="F2247" i="6" s="1"/>
  <c r="C2247" i="6"/>
  <c r="B2247" i="6"/>
  <c r="E2246" i="6"/>
  <c r="F2246" i="6" s="1"/>
  <c r="C2246" i="6"/>
  <c r="B2246" i="6"/>
  <c r="E2245" i="6"/>
  <c r="F2245" i="6" s="1"/>
  <c r="C2245" i="6"/>
  <c r="B2245" i="6"/>
  <c r="E2244" i="6"/>
  <c r="F2244" i="6" s="1"/>
  <c r="C2244" i="6"/>
  <c r="B2244" i="6"/>
  <c r="E2243" i="6"/>
  <c r="F2243" i="6" s="1"/>
  <c r="C2243" i="6"/>
  <c r="B2243" i="6"/>
  <c r="E2242" i="6"/>
  <c r="F2242" i="6" s="1"/>
  <c r="C2242" i="6"/>
  <c r="B2242" i="6"/>
  <c r="E2241" i="6"/>
  <c r="F2241" i="6" s="1"/>
  <c r="C2241" i="6"/>
  <c r="B2241" i="6"/>
  <c r="E2240" i="6"/>
  <c r="F2240" i="6" s="1"/>
  <c r="C2240" i="6"/>
  <c r="B2240" i="6"/>
  <c r="E2239" i="6"/>
  <c r="F2239" i="6" s="1"/>
  <c r="C2239" i="6"/>
  <c r="B2239" i="6"/>
  <c r="E2238" i="6"/>
  <c r="F2238" i="6" s="1"/>
  <c r="C2238" i="6"/>
  <c r="B2238" i="6"/>
  <c r="C2237" i="6"/>
  <c r="B2237" i="6"/>
  <c r="E2236" i="6"/>
  <c r="F2236" i="6" s="1"/>
  <c r="C2236" i="6"/>
  <c r="B2236" i="6"/>
  <c r="E2235" i="6"/>
  <c r="F2235" i="6" s="1"/>
  <c r="C2235" i="6"/>
  <c r="B2235" i="6"/>
  <c r="E2234" i="6"/>
  <c r="F2234" i="6" s="1"/>
  <c r="C2234" i="6"/>
  <c r="B2234" i="6"/>
  <c r="E2233" i="6"/>
  <c r="F2233" i="6" s="1"/>
  <c r="C2233" i="6"/>
  <c r="B2233" i="6"/>
  <c r="E2232" i="6"/>
  <c r="F2232" i="6" s="1"/>
  <c r="C2232" i="6"/>
  <c r="B2232" i="6"/>
  <c r="E2231" i="6"/>
  <c r="F2231" i="6" s="1"/>
  <c r="C2231" i="6"/>
  <c r="B2231" i="6"/>
  <c r="E2230" i="6"/>
  <c r="F2230" i="6" s="1"/>
  <c r="C2230" i="6"/>
  <c r="B2230" i="6"/>
  <c r="E2229" i="6"/>
  <c r="F2229" i="6" s="1"/>
  <c r="C2229" i="6"/>
  <c r="B2229" i="6"/>
  <c r="E2228" i="6"/>
  <c r="F2228" i="6" s="1"/>
  <c r="C2228" i="6"/>
  <c r="B2228" i="6"/>
  <c r="E2227" i="6"/>
  <c r="F2227" i="6" s="1"/>
  <c r="C2227" i="6"/>
  <c r="B2227" i="6"/>
  <c r="E2226" i="6"/>
  <c r="F2226" i="6" s="1"/>
  <c r="C2226" i="6"/>
  <c r="B2226" i="6"/>
  <c r="E2225" i="6"/>
  <c r="F2225" i="6" s="1"/>
  <c r="C2225" i="6"/>
  <c r="B2225" i="6"/>
  <c r="E2224" i="6"/>
  <c r="F2224" i="6" s="1"/>
  <c r="C2224" i="6"/>
  <c r="B2224" i="6"/>
  <c r="E2223" i="6"/>
  <c r="F2223" i="6" s="1"/>
  <c r="C2223" i="6"/>
  <c r="B2223" i="6"/>
  <c r="E2222" i="6"/>
  <c r="F2222" i="6" s="1"/>
  <c r="C2222" i="6"/>
  <c r="B2222" i="6"/>
  <c r="E2221" i="6"/>
  <c r="F2221" i="6" s="1"/>
  <c r="C2221" i="6"/>
  <c r="B2221" i="6"/>
  <c r="E2220" i="6"/>
  <c r="F2220" i="6" s="1"/>
  <c r="C2220" i="6"/>
  <c r="B2220" i="6"/>
  <c r="E2219" i="6"/>
  <c r="F2219" i="6" s="1"/>
  <c r="C2219" i="6"/>
  <c r="B2219" i="6"/>
  <c r="E2218" i="6"/>
  <c r="F2218" i="6" s="1"/>
  <c r="C2218" i="6"/>
  <c r="B2218" i="6"/>
  <c r="E2217" i="6"/>
  <c r="F2217" i="6" s="1"/>
  <c r="C2217" i="6"/>
  <c r="B2217" i="6"/>
  <c r="E2216" i="6"/>
  <c r="F2216" i="6" s="1"/>
  <c r="C2216" i="6"/>
  <c r="B2216" i="6"/>
  <c r="E2215" i="6"/>
  <c r="F2215" i="6" s="1"/>
  <c r="C2215" i="6"/>
  <c r="B2215" i="6"/>
  <c r="E2214" i="6"/>
  <c r="F2214" i="6" s="1"/>
  <c r="C2214" i="6"/>
  <c r="B2214" i="6"/>
  <c r="E2212" i="6"/>
  <c r="F2212" i="6" s="1"/>
  <c r="C2212" i="6"/>
  <c r="B2212" i="6"/>
  <c r="E2210" i="6"/>
  <c r="F2210" i="6" s="1"/>
  <c r="C2210" i="6"/>
  <c r="B2210" i="6"/>
  <c r="E2207" i="6"/>
  <c r="F2207" i="6" s="1"/>
  <c r="C2207" i="6"/>
  <c r="B2207" i="6"/>
  <c r="E2205" i="6"/>
  <c r="F2205" i="6" s="1"/>
  <c r="C2205" i="6"/>
  <c r="B2205" i="6"/>
  <c r="E2204" i="6"/>
  <c r="F2204" i="6" s="1"/>
  <c r="C2204" i="6"/>
  <c r="B2204" i="6"/>
  <c r="E2203" i="6"/>
  <c r="F2203" i="6" s="1"/>
  <c r="C2203" i="6"/>
  <c r="B2203" i="6"/>
  <c r="E2201" i="6"/>
  <c r="F2201" i="6" s="1"/>
  <c r="C2201" i="6"/>
  <c r="B2201" i="6"/>
  <c r="E2199" i="6"/>
  <c r="F2199" i="6" s="1"/>
  <c r="C2199" i="6"/>
  <c r="B2199" i="6"/>
  <c r="E2198" i="6"/>
  <c r="F2198" i="6" s="1"/>
  <c r="C2198" i="6"/>
  <c r="B2198" i="6"/>
  <c r="E2197" i="6"/>
  <c r="F2197" i="6" s="1"/>
  <c r="C2197" i="6"/>
  <c r="B2197" i="6"/>
  <c r="E2196" i="6"/>
  <c r="F2196" i="6" s="1"/>
  <c r="C2196" i="6"/>
  <c r="B2196" i="6"/>
  <c r="E2194" i="6"/>
  <c r="F2194" i="6" s="1"/>
  <c r="C2194" i="6"/>
  <c r="B2194" i="6"/>
  <c r="E2193" i="6"/>
  <c r="F2193" i="6" s="1"/>
  <c r="C2193" i="6"/>
  <c r="B2193" i="6"/>
  <c r="E2192" i="6"/>
  <c r="F2192" i="6" s="1"/>
  <c r="C2192" i="6"/>
  <c r="B2192" i="6"/>
  <c r="E2190" i="6"/>
  <c r="F2190" i="6" s="1"/>
  <c r="C2190" i="6"/>
  <c r="B2190" i="6"/>
  <c r="E2189" i="6"/>
  <c r="F2189" i="6" s="1"/>
  <c r="C2189" i="6"/>
  <c r="B2189" i="6"/>
  <c r="E2188" i="6"/>
  <c r="F2188" i="6" s="1"/>
  <c r="C2188" i="6"/>
  <c r="B2188" i="6"/>
  <c r="E2186" i="6"/>
  <c r="F2186" i="6" s="1"/>
  <c r="C2186" i="6"/>
  <c r="B2186" i="6"/>
  <c r="E2185" i="6"/>
  <c r="F2185" i="6" s="1"/>
  <c r="C2185" i="6"/>
  <c r="B2185" i="6"/>
  <c r="E2184" i="6"/>
  <c r="F2184" i="6" s="1"/>
  <c r="C2184" i="6"/>
  <c r="B2184" i="6"/>
  <c r="E2183" i="6"/>
  <c r="F2183" i="6" s="1"/>
  <c r="C2183" i="6"/>
  <c r="B2183" i="6"/>
  <c r="E2182" i="6"/>
  <c r="F2182" i="6" s="1"/>
  <c r="C2182" i="6"/>
  <c r="B2182" i="6"/>
  <c r="E2181" i="6"/>
  <c r="F2181" i="6" s="1"/>
  <c r="C2181" i="6"/>
  <c r="B2181" i="6"/>
  <c r="E2179" i="6"/>
  <c r="F2179" i="6" s="1"/>
  <c r="C2179" i="6"/>
  <c r="B2179" i="6"/>
  <c r="E2178" i="6"/>
  <c r="F2178" i="6" s="1"/>
  <c r="C2178" i="6"/>
  <c r="B2178" i="6"/>
  <c r="E2177" i="6"/>
  <c r="F2177" i="6" s="1"/>
  <c r="C2177" i="6"/>
  <c r="B2177" i="6"/>
  <c r="E2175" i="6"/>
  <c r="F2175" i="6" s="1"/>
  <c r="C2175" i="6"/>
  <c r="B2175" i="6"/>
  <c r="E2173" i="6"/>
  <c r="F2173" i="6" s="1"/>
  <c r="C2173" i="6"/>
  <c r="B2173" i="6"/>
  <c r="E2172" i="6"/>
  <c r="F2172" i="6" s="1"/>
  <c r="C2172" i="6"/>
  <c r="B2172" i="6"/>
  <c r="E2171" i="6"/>
  <c r="F2171" i="6" s="1"/>
  <c r="C2171" i="6"/>
  <c r="B2171" i="6"/>
  <c r="E2170" i="6"/>
  <c r="F2170" i="6" s="1"/>
  <c r="C2170" i="6"/>
  <c r="B2170" i="6"/>
  <c r="E2169" i="6"/>
  <c r="F2169" i="6" s="1"/>
  <c r="C2169" i="6"/>
  <c r="B2169" i="6"/>
  <c r="E2168" i="6"/>
  <c r="F2168" i="6" s="1"/>
  <c r="C2168" i="6"/>
  <c r="B2168" i="6"/>
  <c r="E2167" i="6"/>
  <c r="F2167" i="6" s="1"/>
  <c r="C2167" i="6"/>
  <c r="B2167" i="6"/>
  <c r="E2166" i="6"/>
  <c r="F2166" i="6" s="1"/>
  <c r="C2166" i="6"/>
  <c r="B2166" i="6"/>
  <c r="E2165" i="6"/>
  <c r="F2165" i="6" s="1"/>
  <c r="C2165" i="6"/>
  <c r="B2165" i="6"/>
  <c r="E2164" i="6"/>
  <c r="F2164" i="6" s="1"/>
  <c r="C2164" i="6"/>
  <c r="B2164" i="6"/>
  <c r="E2163" i="6"/>
  <c r="F2163" i="6" s="1"/>
  <c r="C2163" i="6"/>
  <c r="B2163" i="6"/>
  <c r="E2162" i="6"/>
  <c r="F2162" i="6" s="1"/>
  <c r="C2162" i="6"/>
  <c r="B2162" i="6"/>
  <c r="E2161" i="6"/>
  <c r="F2161" i="6" s="1"/>
  <c r="C2161" i="6"/>
  <c r="B2161" i="6"/>
  <c r="E2160" i="6"/>
  <c r="F2160" i="6" s="1"/>
  <c r="C2160" i="6"/>
  <c r="B2160" i="6"/>
  <c r="E2159" i="6"/>
  <c r="F2159" i="6" s="1"/>
  <c r="C2159" i="6"/>
  <c r="B2159" i="6"/>
  <c r="E2158" i="6"/>
  <c r="F2158" i="6" s="1"/>
  <c r="C2158" i="6"/>
  <c r="B2158" i="6"/>
  <c r="E2157" i="6"/>
  <c r="F2157" i="6" s="1"/>
  <c r="C2157" i="6"/>
  <c r="B2157" i="6"/>
  <c r="E2156" i="6"/>
  <c r="F2156" i="6" s="1"/>
  <c r="C2156" i="6"/>
  <c r="B2156" i="6"/>
  <c r="E2155" i="6"/>
  <c r="F2155" i="6" s="1"/>
  <c r="C2155" i="6"/>
  <c r="B2155" i="6"/>
  <c r="E2154" i="6"/>
  <c r="F2154" i="6" s="1"/>
  <c r="C2154" i="6"/>
  <c r="B2154" i="6"/>
  <c r="E2153" i="6"/>
  <c r="F2153" i="6" s="1"/>
  <c r="C2153" i="6"/>
  <c r="B2153" i="6"/>
  <c r="E2152" i="6"/>
  <c r="F2152" i="6" s="1"/>
  <c r="C2152" i="6"/>
  <c r="B2152" i="6"/>
  <c r="E2151" i="6"/>
  <c r="F2151" i="6" s="1"/>
  <c r="C2151" i="6"/>
  <c r="B2151" i="6"/>
  <c r="E2150" i="6"/>
  <c r="F2150" i="6" s="1"/>
  <c r="C2150" i="6"/>
  <c r="B2150" i="6"/>
  <c r="E2149" i="6"/>
  <c r="F2149" i="6" s="1"/>
  <c r="C2149" i="6"/>
  <c r="B2149" i="6"/>
  <c r="E2148" i="6"/>
  <c r="F2148" i="6" s="1"/>
  <c r="C2148" i="6"/>
  <c r="B2148" i="6"/>
  <c r="E2147" i="6"/>
  <c r="F2147" i="6" s="1"/>
  <c r="C2147" i="6"/>
  <c r="B2147" i="6"/>
  <c r="E2146" i="6"/>
  <c r="F2146" i="6" s="1"/>
  <c r="C2146" i="6"/>
  <c r="B2146" i="6"/>
  <c r="E2145" i="6"/>
  <c r="F2145" i="6" s="1"/>
  <c r="C2145" i="6"/>
  <c r="B2145" i="6"/>
  <c r="E2144" i="6"/>
  <c r="F2144" i="6" s="1"/>
  <c r="C2144" i="6"/>
  <c r="B2144" i="6"/>
  <c r="E2143" i="6"/>
  <c r="F2143" i="6" s="1"/>
  <c r="C2143" i="6"/>
  <c r="B2143" i="6"/>
  <c r="E2142" i="6"/>
  <c r="F2142" i="6" s="1"/>
  <c r="C2142" i="6"/>
  <c r="B2142" i="6"/>
  <c r="E2140" i="6"/>
  <c r="F2140" i="6" s="1"/>
  <c r="C2140" i="6"/>
  <c r="B2140" i="6"/>
  <c r="E2138" i="6"/>
  <c r="F2138" i="6" s="1"/>
  <c r="C2138" i="6"/>
  <c r="B2138" i="6"/>
  <c r="E2137" i="6"/>
  <c r="F2137" i="6" s="1"/>
  <c r="C2137" i="6"/>
  <c r="B2137" i="6"/>
  <c r="E2136" i="6"/>
  <c r="F2136" i="6" s="1"/>
  <c r="C2136" i="6"/>
  <c r="B2136" i="6"/>
  <c r="E2135" i="6"/>
  <c r="F2135" i="6" s="1"/>
  <c r="C2135" i="6"/>
  <c r="B2135" i="6"/>
  <c r="E2134" i="6"/>
  <c r="F2134" i="6" s="1"/>
  <c r="C2134" i="6"/>
  <c r="B2134" i="6"/>
  <c r="E2132" i="6"/>
  <c r="F2132" i="6" s="1"/>
  <c r="C2132" i="6"/>
  <c r="B2132" i="6"/>
  <c r="E2131" i="6"/>
  <c r="F2131" i="6" s="1"/>
  <c r="C2131" i="6"/>
  <c r="B2131" i="6"/>
  <c r="E2130" i="6"/>
  <c r="F2130" i="6" s="1"/>
  <c r="C2130" i="6"/>
  <c r="B2130" i="6"/>
  <c r="E2128" i="6"/>
  <c r="F2128" i="6" s="1"/>
  <c r="C2128" i="6"/>
  <c r="B2128" i="6"/>
  <c r="E2127" i="6"/>
  <c r="F2127" i="6" s="1"/>
  <c r="C2127" i="6"/>
  <c r="B2127" i="6"/>
  <c r="E2126" i="6"/>
  <c r="F2126" i="6" s="1"/>
  <c r="C2126" i="6"/>
  <c r="B2126" i="6"/>
  <c r="E2124" i="6"/>
  <c r="F2124" i="6" s="1"/>
  <c r="C2124" i="6"/>
  <c r="B2124" i="6"/>
  <c r="E2123" i="6"/>
  <c r="F2123" i="6" s="1"/>
  <c r="C2123" i="6"/>
  <c r="B2123" i="6"/>
  <c r="E2121" i="6"/>
  <c r="F2121" i="6" s="1"/>
  <c r="C2121" i="6"/>
  <c r="B2121" i="6"/>
  <c r="E2120" i="6"/>
  <c r="F2120" i="6" s="1"/>
  <c r="C2120" i="6"/>
  <c r="B2120" i="6"/>
  <c r="E2118" i="6"/>
  <c r="F2118" i="6" s="1"/>
  <c r="C2118" i="6"/>
  <c r="B2118" i="6"/>
  <c r="E2116" i="6"/>
  <c r="F2116" i="6" s="1"/>
  <c r="C2116" i="6"/>
  <c r="B2116" i="6"/>
  <c r="E2115" i="6"/>
  <c r="F2115" i="6" s="1"/>
  <c r="C2115" i="6"/>
  <c r="B2115" i="6"/>
  <c r="E2113" i="6"/>
  <c r="F2113" i="6" s="1"/>
  <c r="C2113" i="6"/>
  <c r="B2113" i="6"/>
  <c r="E2111" i="6"/>
  <c r="F2111" i="6" s="1"/>
  <c r="C2111" i="6"/>
  <c r="B2111" i="6"/>
  <c r="E2110" i="6"/>
  <c r="F2110" i="6" s="1"/>
  <c r="C2110" i="6"/>
  <c r="B2110" i="6"/>
  <c r="E2109" i="6"/>
  <c r="F2109" i="6" s="1"/>
  <c r="C2109" i="6"/>
  <c r="B2109" i="6"/>
  <c r="E2107" i="6"/>
  <c r="F2107" i="6" s="1"/>
  <c r="C2107" i="6"/>
  <c r="B2107" i="6"/>
  <c r="E2105" i="6"/>
  <c r="F2105" i="6" s="1"/>
  <c r="C2105" i="6"/>
  <c r="B2105" i="6"/>
  <c r="E2104" i="6"/>
  <c r="F2104" i="6" s="1"/>
  <c r="C2104" i="6"/>
  <c r="B2104" i="6"/>
  <c r="E2102" i="6"/>
  <c r="F2102" i="6" s="1"/>
  <c r="C2102" i="6"/>
  <c r="B2102" i="6"/>
  <c r="E2100" i="6"/>
  <c r="F2100" i="6" s="1"/>
  <c r="C2100" i="6"/>
  <c r="B2100" i="6"/>
  <c r="E2098" i="6"/>
  <c r="F2098" i="6" s="1"/>
  <c r="C2098" i="6"/>
  <c r="B2098" i="6"/>
  <c r="E2096" i="6"/>
  <c r="F2096" i="6" s="1"/>
  <c r="C2096" i="6"/>
  <c r="B2096" i="6"/>
  <c r="E2095" i="6"/>
  <c r="F2095" i="6" s="1"/>
  <c r="C2095" i="6"/>
  <c r="B2095" i="6"/>
  <c r="E2094" i="6"/>
  <c r="F2094" i="6" s="1"/>
  <c r="C2094" i="6"/>
  <c r="B2094" i="6"/>
  <c r="E2091" i="6"/>
  <c r="F2091" i="6" s="1"/>
  <c r="C2091" i="6"/>
  <c r="B2091" i="6"/>
  <c r="E2380" i="6"/>
  <c r="F2380" i="6" s="1"/>
  <c r="C2380" i="6"/>
  <c r="B2380" i="6"/>
  <c r="E2378" i="6"/>
  <c r="F2378" i="6" s="1"/>
  <c r="C2378" i="6"/>
  <c r="B2378" i="6"/>
  <c r="I2377" i="6"/>
  <c r="H2377" i="6"/>
  <c r="E2377" i="6"/>
  <c r="F2377" i="6" s="1"/>
  <c r="C2377" i="6"/>
  <c r="B2377" i="6"/>
  <c r="I2376" i="6"/>
  <c r="H2376" i="6"/>
  <c r="E2376" i="6"/>
  <c r="F2376" i="6" s="1"/>
  <c r="C2376" i="6"/>
  <c r="B2376" i="6"/>
  <c r="I2375" i="6"/>
  <c r="H2375" i="6"/>
  <c r="E2375" i="6"/>
  <c r="F2375" i="6" s="1"/>
  <c r="C2375" i="6"/>
  <c r="B2375" i="6"/>
  <c r="E2373" i="6"/>
  <c r="F2373" i="6" s="1"/>
  <c r="C2373" i="6"/>
  <c r="B2373" i="6"/>
  <c r="E2372" i="6"/>
  <c r="F2372" i="6" s="1"/>
  <c r="C2372" i="6"/>
  <c r="B2372" i="6"/>
  <c r="E2370" i="6"/>
  <c r="F2370" i="6" s="1"/>
  <c r="C2370" i="6"/>
  <c r="B2370" i="6"/>
  <c r="I2369" i="6"/>
  <c r="H2369" i="6"/>
  <c r="E2369" i="6"/>
  <c r="F2369" i="6" s="1"/>
  <c r="C2369" i="6"/>
  <c r="B2369" i="6"/>
  <c r="I2368" i="6"/>
  <c r="H2368" i="6"/>
  <c r="E2368" i="6"/>
  <c r="F2368" i="6" s="1"/>
  <c r="C2368" i="6"/>
  <c r="B2368" i="6"/>
  <c r="I2367" i="6"/>
  <c r="H2367" i="6"/>
  <c r="E2367" i="6"/>
  <c r="F2367" i="6" s="1"/>
  <c r="C2367" i="6"/>
  <c r="B2367" i="6"/>
  <c r="I2366" i="6"/>
  <c r="H2366" i="6"/>
  <c r="E2366" i="6"/>
  <c r="F2366" i="6" s="1"/>
  <c r="C2366" i="6"/>
  <c r="B2366" i="6"/>
  <c r="I2365" i="6"/>
  <c r="H2365" i="6"/>
  <c r="E2365" i="6"/>
  <c r="F2365" i="6" s="1"/>
  <c r="C2365" i="6"/>
  <c r="B2365" i="6"/>
  <c r="I2364" i="6"/>
  <c r="H2364" i="6"/>
  <c r="E2364" i="6"/>
  <c r="F2364" i="6" s="1"/>
  <c r="C2364" i="6"/>
  <c r="B2364" i="6"/>
  <c r="I2363" i="6"/>
  <c r="H2363" i="6"/>
  <c r="E2363" i="6"/>
  <c r="F2363" i="6" s="1"/>
  <c r="C2363" i="6"/>
  <c r="B2363" i="6"/>
  <c r="I2362" i="6"/>
  <c r="H2362" i="6"/>
  <c r="E2362" i="6"/>
  <c r="F2362" i="6" s="1"/>
  <c r="C2362" i="6"/>
  <c r="B2362" i="6"/>
  <c r="E2361" i="6"/>
  <c r="F2361" i="6" s="1"/>
  <c r="C2361" i="6"/>
  <c r="B2361" i="6"/>
  <c r="I2360" i="6"/>
  <c r="H2360" i="6"/>
  <c r="E2360" i="6"/>
  <c r="F2360" i="6" s="1"/>
  <c r="C2360" i="6"/>
  <c r="B2360" i="6"/>
  <c r="I2359" i="6"/>
  <c r="H2359" i="6"/>
  <c r="E2359" i="6"/>
  <c r="F2359" i="6" s="1"/>
  <c r="C2359" i="6"/>
  <c r="B2359" i="6"/>
  <c r="E2358" i="6"/>
  <c r="F2358" i="6" s="1"/>
  <c r="C2358" i="6"/>
  <c r="B2358" i="6"/>
  <c r="E2357" i="6"/>
  <c r="F2357" i="6" s="1"/>
  <c r="C2357" i="6"/>
  <c r="B2357" i="6"/>
  <c r="E2356" i="6"/>
  <c r="F2356" i="6" s="1"/>
  <c r="C2356" i="6"/>
  <c r="B2356" i="6"/>
  <c r="E2355" i="6"/>
  <c r="F2355" i="6" s="1"/>
  <c r="C2355" i="6"/>
  <c r="B2355" i="6"/>
  <c r="I2354" i="6"/>
  <c r="H2354" i="6"/>
  <c r="E2354" i="6"/>
  <c r="F2354" i="6" s="1"/>
  <c r="C2354" i="6"/>
  <c r="B2354" i="6"/>
  <c r="E2353" i="6"/>
  <c r="F2353" i="6" s="1"/>
  <c r="C2353" i="6"/>
  <c r="B2353" i="6"/>
  <c r="E2352" i="6"/>
  <c r="F2352" i="6" s="1"/>
  <c r="C2352" i="6"/>
  <c r="B2352" i="6"/>
  <c r="I2351" i="6"/>
  <c r="H2351" i="6"/>
  <c r="E2351" i="6"/>
  <c r="F2351" i="6" s="1"/>
  <c r="C2351" i="6"/>
  <c r="B2351" i="6"/>
  <c r="I2349" i="6"/>
  <c r="H2349" i="6"/>
  <c r="E2349" i="6"/>
  <c r="F2349" i="6" s="1"/>
  <c r="C2349" i="6"/>
  <c r="B2349" i="6"/>
  <c r="I2348" i="6"/>
  <c r="H2348" i="6"/>
  <c r="E2348" i="6"/>
  <c r="F2348" i="6" s="1"/>
  <c r="C2348" i="6"/>
  <c r="B2348" i="6"/>
  <c r="E2346" i="6"/>
  <c r="F2346" i="6" s="1"/>
  <c r="C2346" i="6"/>
  <c r="B2346" i="6"/>
  <c r="I2343" i="6"/>
  <c r="H2343" i="6"/>
  <c r="E2343" i="6"/>
  <c r="F2343" i="6" s="1"/>
  <c r="C2343" i="6"/>
  <c r="B2343" i="6"/>
  <c r="I2342" i="6"/>
  <c r="H2342" i="6"/>
  <c r="E2342" i="6"/>
  <c r="F2342" i="6" s="1"/>
  <c r="C2342" i="6"/>
  <c r="B2342" i="6"/>
  <c r="I2341" i="6"/>
  <c r="H2341" i="6"/>
  <c r="E2341" i="6"/>
  <c r="F2341" i="6" s="1"/>
  <c r="C2341" i="6"/>
  <c r="B2341" i="6"/>
  <c r="I2340" i="6"/>
  <c r="H2340" i="6"/>
  <c r="E2340" i="6"/>
  <c r="F2340" i="6" s="1"/>
  <c r="C2340" i="6"/>
  <c r="B2340" i="6"/>
  <c r="I2339" i="6"/>
  <c r="H2339" i="6"/>
  <c r="E2339" i="6"/>
  <c r="F2339" i="6" s="1"/>
  <c r="C2339" i="6"/>
  <c r="B2339" i="6"/>
  <c r="I2338" i="6"/>
  <c r="H2338" i="6"/>
  <c r="E2338" i="6"/>
  <c r="F2338" i="6" s="1"/>
  <c r="C2338" i="6"/>
  <c r="B2338" i="6"/>
  <c r="I2337" i="6"/>
  <c r="H2337" i="6"/>
  <c r="E2337" i="6"/>
  <c r="F2337" i="6" s="1"/>
  <c r="C2337" i="6"/>
  <c r="B2337" i="6"/>
  <c r="I2336" i="6"/>
  <c r="H2336" i="6"/>
  <c r="E2336" i="6"/>
  <c r="F2336" i="6" s="1"/>
  <c r="C2336" i="6"/>
  <c r="B2336" i="6"/>
  <c r="I2335" i="6"/>
  <c r="H2335" i="6"/>
  <c r="E2335" i="6"/>
  <c r="F2335" i="6" s="1"/>
  <c r="C2335" i="6"/>
  <c r="B2335" i="6"/>
  <c r="I2334" i="6"/>
  <c r="H2334" i="6"/>
  <c r="E2334" i="6"/>
  <c r="F2334" i="6" s="1"/>
  <c r="C2334" i="6"/>
  <c r="B2334" i="6"/>
  <c r="I2333" i="6"/>
  <c r="H2333" i="6"/>
  <c r="E2333" i="6"/>
  <c r="F2333" i="6" s="1"/>
  <c r="C2333" i="6"/>
  <c r="B2333" i="6"/>
  <c r="I2332" i="6"/>
  <c r="H2332" i="6"/>
  <c r="E2332" i="6"/>
  <c r="F2332" i="6" s="1"/>
  <c r="C2332" i="6"/>
  <c r="B2332" i="6"/>
  <c r="I2331" i="6"/>
  <c r="H2331" i="6"/>
  <c r="E2331" i="6"/>
  <c r="F2331" i="6" s="1"/>
  <c r="C2331" i="6"/>
  <c r="B2331" i="6"/>
  <c r="I2330" i="6"/>
  <c r="H2330" i="6"/>
  <c r="E2330" i="6"/>
  <c r="F2330" i="6" s="1"/>
  <c r="C2330" i="6"/>
  <c r="B2330" i="6"/>
  <c r="I2329" i="6"/>
  <c r="H2329" i="6"/>
  <c r="E2329" i="6"/>
  <c r="F2329" i="6" s="1"/>
  <c r="C2329" i="6"/>
  <c r="B2329" i="6"/>
  <c r="I2328" i="6"/>
  <c r="H2328" i="6"/>
  <c r="E2328" i="6"/>
  <c r="F2328" i="6" s="1"/>
  <c r="C2328" i="6"/>
  <c r="B2328" i="6"/>
  <c r="I2327" i="6"/>
  <c r="H2327" i="6"/>
  <c r="E2327" i="6"/>
  <c r="F2327" i="6" s="1"/>
  <c r="C2327" i="6"/>
  <c r="B2327" i="6"/>
  <c r="I2326" i="6"/>
  <c r="H2326" i="6"/>
  <c r="E2326" i="6"/>
  <c r="F2326" i="6" s="1"/>
  <c r="C2326" i="6"/>
  <c r="B2326" i="6"/>
  <c r="E2325" i="6"/>
  <c r="F2325" i="6" s="1"/>
  <c r="C2325" i="6"/>
  <c r="B2325" i="6"/>
  <c r="I2324" i="6"/>
  <c r="H2324" i="6"/>
  <c r="E2324" i="6"/>
  <c r="F2324" i="6" s="1"/>
  <c r="C2324" i="6"/>
  <c r="B2324" i="6"/>
  <c r="E2322" i="6"/>
  <c r="F2322" i="6" s="1"/>
  <c r="C2322" i="6"/>
  <c r="B2322" i="6"/>
  <c r="E2320" i="6"/>
  <c r="F2320" i="6" s="1"/>
  <c r="C2320" i="6"/>
  <c r="B2320" i="6"/>
  <c r="E2318" i="6"/>
  <c r="F2318" i="6" s="1"/>
  <c r="C2318" i="6"/>
  <c r="B2318" i="6"/>
  <c r="E2317" i="6"/>
  <c r="F2317" i="6" s="1"/>
  <c r="C2317" i="6"/>
  <c r="B2317" i="6"/>
  <c r="E2316" i="6"/>
  <c r="F2316" i="6" s="1"/>
  <c r="C2316" i="6"/>
  <c r="B2316" i="6"/>
  <c r="E2315" i="6"/>
  <c r="F2315" i="6" s="1"/>
  <c r="C2315" i="6"/>
  <c r="B2315" i="6"/>
  <c r="I2313" i="6"/>
  <c r="H2313" i="6"/>
  <c r="E2313" i="6"/>
  <c r="F2313" i="6" s="1"/>
  <c r="C2313" i="6"/>
  <c r="B2313" i="6"/>
  <c r="I2312" i="6"/>
  <c r="H2312" i="6"/>
  <c r="E2312" i="6"/>
  <c r="F2312" i="6" s="1"/>
  <c r="C2312" i="6"/>
  <c r="B2312" i="6"/>
  <c r="I2311" i="6"/>
  <c r="H2311" i="6"/>
  <c r="E2311" i="6"/>
  <c r="F2311" i="6" s="1"/>
  <c r="C2311" i="6"/>
  <c r="B2311" i="6"/>
  <c r="I2310" i="6"/>
  <c r="H2310" i="6"/>
  <c r="E2310" i="6"/>
  <c r="F2310" i="6" s="1"/>
  <c r="C2310" i="6"/>
  <c r="B2310" i="6"/>
  <c r="E2309" i="6"/>
  <c r="F2309" i="6" s="1"/>
  <c r="C2309" i="6"/>
  <c r="B2309" i="6"/>
  <c r="E2308" i="6"/>
  <c r="F2308" i="6" s="1"/>
  <c r="C2308" i="6"/>
  <c r="B2308" i="6"/>
  <c r="I2307" i="6"/>
  <c r="H2307" i="6"/>
  <c r="E2307" i="6"/>
  <c r="F2307" i="6" s="1"/>
  <c r="C2307" i="6"/>
  <c r="B2307" i="6"/>
  <c r="I2306" i="6"/>
  <c r="H2306" i="6"/>
  <c r="E2306" i="6"/>
  <c r="F2306" i="6" s="1"/>
  <c r="C2306" i="6"/>
  <c r="B2306" i="6"/>
  <c r="E2305" i="6"/>
  <c r="F2305" i="6" s="1"/>
  <c r="C2305" i="6"/>
  <c r="B2305" i="6"/>
  <c r="E2304" i="6"/>
  <c r="F2304" i="6" s="1"/>
  <c r="C2304" i="6"/>
  <c r="B2304" i="6"/>
  <c r="I2302" i="6"/>
  <c r="H2302" i="6"/>
  <c r="E2302" i="6"/>
  <c r="F2302" i="6" s="1"/>
  <c r="C2302" i="6"/>
  <c r="B2302" i="6"/>
  <c r="E2301" i="6"/>
  <c r="F2301" i="6" s="1"/>
  <c r="C2301" i="6"/>
  <c r="B2301" i="6"/>
  <c r="I2299" i="6"/>
  <c r="H2299" i="6"/>
  <c r="E2299" i="6"/>
  <c r="F2299" i="6" s="1"/>
  <c r="C2299" i="6"/>
  <c r="B2299" i="6"/>
  <c r="E2298" i="6"/>
  <c r="F2298" i="6" s="1"/>
  <c r="C2298" i="6"/>
  <c r="B2298" i="6"/>
  <c r="I2297" i="6"/>
  <c r="H2297" i="6"/>
  <c r="E2297" i="6"/>
  <c r="F2297" i="6" s="1"/>
  <c r="C2297" i="6"/>
  <c r="B2297" i="6"/>
  <c r="I2296" i="6"/>
  <c r="H2296" i="6"/>
  <c r="E2296" i="6"/>
  <c r="F2296" i="6" s="1"/>
  <c r="C2296" i="6"/>
  <c r="B2296" i="6"/>
  <c r="I2295" i="6"/>
  <c r="H2295" i="6"/>
  <c r="E2295" i="6"/>
  <c r="F2295" i="6" s="1"/>
  <c r="C2295" i="6"/>
  <c r="B2295" i="6"/>
  <c r="I2294" i="6"/>
  <c r="H2294" i="6"/>
  <c r="E2294" i="6"/>
  <c r="F2294" i="6" s="1"/>
  <c r="C2294" i="6"/>
  <c r="B2294" i="6"/>
  <c r="I2292" i="6"/>
  <c r="H2292" i="6"/>
  <c r="E2292" i="6"/>
  <c r="F2292" i="6" s="1"/>
  <c r="C2292" i="6"/>
  <c r="B2292" i="6"/>
  <c r="I2291" i="6"/>
  <c r="H2291" i="6"/>
  <c r="E2291" i="6"/>
  <c r="F2291" i="6" s="1"/>
  <c r="C2291" i="6"/>
  <c r="B2291" i="6"/>
  <c r="I2290" i="6"/>
  <c r="H2290" i="6"/>
  <c r="E2290" i="6"/>
  <c r="F2290" i="6" s="1"/>
  <c r="C2290" i="6"/>
  <c r="B2290" i="6"/>
  <c r="I2289" i="6"/>
  <c r="H2289" i="6"/>
  <c r="E2289" i="6"/>
  <c r="F2289" i="6" s="1"/>
  <c r="C2289" i="6"/>
  <c r="B2289" i="6"/>
  <c r="I2288" i="6"/>
  <c r="H2288" i="6"/>
  <c r="E2288" i="6"/>
  <c r="F2288" i="6" s="1"/>
  <c r="C2288" i="6"/>
  <c r="B2288" i="6"/>
  <c r="I2287" i="6"/>
  <c r="H2287" i="6"/>
  <c r="E2287" i="6"/>
  <c r="F2287" i="6" s="1"/>
  <c r="C2287" i="6"/>
  <c r="B2287" i="6"/>
  <c r="I2429" i="6"/>
  <c r="H2429" i="6"/>
  <c r="E2429" i="6"/>
  <c r="F2429" i="6" s="1"/>
  <c r="C2429" i="6"/>
  <c r="B2429" i="6"/>
  <c r="I2428" i="6"/>
  <c r="H2428" i="6"/>
  <c r="E2428" i="6"/>
  <c r="F2428" i="6" s="1"/>
  <c r="C2428" i="6"/>
  <c r="B2428" i="6"/>
  <c r="E2427" i="6"/>
  <c r="F2427" i="6" s="1"/>
  <c r="C2427" i="6"/>
  <c r="B2427" i="6"/>
  <c r="E2426" i="6"/>
  <c r="F2426" i="6" s="1"/>
  <c r="C2426" i="6"/>
  <c r="B2426" i="6"/>
  <c r="I2425" i="6"/>
  <c r="H2425" i="6"/>
  <c r="E2425" i="6"/>
  <c r="F2425" i="6" s="1"/>
  <c r="C2425" i="6"/>
  <c r="B2425" i="6"/>
  <c r="I2424" i="6"/>
  <c r="H2424" i="6"/>
  <c r="E2424" i="6"/>
  <c r="F2424" i="6" s="1"/>
  <c r="C2424" i="6"/>
  <c r="B2424" i="6"/>
  <c r="E2423" i="6"/>
  <c r="F2423" i="6" s="1"/>
  <c r="C2423" i="6"/>
  <c r="B2423" i="6"/>
  <c r="I2422" i="6"/>
  <c r="H2422" i="6"/>
  <c r="E2422" i="6"/>
  <c r="F2422" i="6" s="1"/>
  <c r="C2422" i="6"/>
  <c r="B2422" i="6"/>
  <c r="I2421" i="6"/>
  <c r="H2421" i="6"/>
  <c r="E2421" i="6"/>
  <c r="F2421" i="6" s="1"/>
  <c r="C2421" i="6"/>
  <c r="B2421" i="6"/>
  <c r="E2420" i="6"/>
  <c r="F2420" i="6" s="1"/>
  <c r="C2420" i="6"/>
  <c r="B2420" i="6"/>
  <c r="I2418" i="6"/>
  <c r="H2418" i="6"/>
  <c r="E2418" i="6"/>
  <c r="F2418" i="6" s="1"/>
  <c r="C2418" i="6"/>
  <c r="B2418" i="6"/>
  <c r="E2416" i="6"/>
  <c r="F2416" i="6" s="1"/>
  <c r="C2416" i="6"/>
  <c r="B2416" i="6"/>
  <c r="E2413" i="6"/>
  <c r="F2413" i="6" s="1"/>
  <c r="C2413" i="6"/>
  <c r="B2413" i="6"/>
  <c r="E2412" i="6"/>
  <c r="F2412" i="6" s="1"/>
  <c r="C2412" i="6"/>
  <c r="B2412" i="6"/>
  <c r="I2411" i="6"/>
  <c r="H2411" i="6"/>
  <c r="E2411" i="6"/>
  <c r="F2411" i="6" s="1"/>
  <c r="C2411" i="6"/>
  <c r="B2411" i="6"/>
  <c r="I2410" i="6"/>
  <c r="H2410" i="6"/>
  <c r="E2410" i="6"/>
  <c r="F2410" i="6" s="1"/>
  <c r="C2410" i="6"/>
  <c r="B2410" i="6"/>
  <c r="I2408" i="6"/>
  <c r="H2408" i="6"/>
  <c r="E2408" i="6"/>
  <c r="F2408" i="6" s="1"/>
  <c r="C2408" i="6"/>
  <c r="B2408" i="6"/>
  <c r="I2407" i="6"/>
  <c r="H2407" i="6"/>
  <c r="E2407" i="6"/>
  <c r="F2407" i="6" s="1"/>
  <c r="C2407" i="6"/>
  <c r="B2407" i="6"/>
  <c r="E2406" i="6"/>
  <c r="F2406" i="6" s="1"/>
  <c r="C2406" i="6"/>
  <c r="B2406" i="6"/>
  <c r="E2405" i="6"/>
  <c r="F2405" i="6" s="1"/>
  <c r="C2405" i="6"/>
  <c r="B2405" i="6"/>
  <c r="E2403" i="6"/>
  <c r="F2403" i="6" s="1"/>
  <c r="C2403" i="6"/>
  <c r="B2403" i="6"/>
  <c r="I2402" i="6"/>
  <c r="H2402" i="6"/>
  <c r="E2402" i="6"/>
  <c r="F2402" i="6" s="1"/>
  <c r="C2402" i="6"/>
  <c r="B2402" i="6"/>
  <c r="E2401" i="6"/>
  <c r="F2401" i="6" s="1"/>
  <c r="C2401" i="6"/>
  <c r="B2401" i="6"/>
  <c r="E2400" i="6"/>
  <c r="F2400" i="6" s="1"/>
  <c r="C2400" i="6"/>
  <c r="B2400" i="6"/>
  <c r="I2399" i="6"/>
  <c r="H2399" i="6"/>
  <c r="E2399" i="6"/>
  <c r="F2399" i="6" s="1"/>
  <c r="C2399" i="6"/>
  <c r="B2399" i="6"/>
  <c r="E2398" i="6"/>
  <c r="F2398" i="6" s="1"/>
  <c r="C2398" i="6"/>
  <c r="B2398" i="6"/>
  <c r="E2397" i="6"/>
  <c r="F2397" i="6" s="1"/>
  <c r="C2397" i="6"/>
  <c r="B2397" i="6"/>
  <c r="E2395" i="6"/>
  <c r="F2395" i="6" s="1"/>
  <c r="C2395" i="6"/>
  <c r="B2395" i="6"/>
  <c r="E2393" i="6"/>
  <c r="F2393" i="6" s="1"/>
  <c r="C2393" i="6"/>
  <c r="B2393" i="6"/>
  <c r="I2392" i="6"/>
  <c r="H2392" i="6"/>
  <c r="E2392" i="6"/>
  <c r="F2392" i="6" s="1"/>
  <c r="C2392" i="6"/>
  <c r="B2392" i="6"/>
  <c r="I2391" i="6"/>
  <c r="H2391" i="6"/>
  <c r="E2391" i="6"/>
  <c r="F2391" i="6" s="1"/>
  <c r="C2391" i="6"/>
  <c r="B2391" i="6"/>
  <c r="I2390" i="6"/>
  <c r="H2390" i="6"/>
  <c r="E2390" i="6"/>
  <c r="F2390" i="6" s="1"/>
  <c r="C2390" i="6"/>
  <c r="B2390" i="6"/>
  <c r="I2389" i="6"/>
  <c r="H2389" i="6"/>
  <c r="E2389" i="6"/>
  <c r="F2389" i="6" s="1"/>
  <c r="C2389" i="6"/>
  <c r="B2389" i="6"/>
  <c r="E2388" i="6"/>
  <c r="F2388" i="6" s="1"/>
  <c r="C2388" i="6"/>
  <c r="B2388" i="6"/>
  <c r="I2387" i="6"/>
  <c r="H2387" i="6"/>
  <c r="E2387" i="6"/>
  <c r="F2387" i="6" s="1"/>
  <c r="C2387" i="6"/>
  <c r="B2387" i="6"/>
  <c r="I2386" i="6"/>
  <c r="H2386" i="6"/>
  <c r="E2386" i="6"/>
  <c r="F2386" i="6" s="1"/>
  <c r="C2386" i="6"/>
  <c r="B2386" i="6"/>
  <c r="I2385" i="6"/>
  <c r="H2385" i="6"/>
  <c r="E2385" i="6"/>
  <c r="F2385" i="6" s="1"/>
  <c r="C2385" i="6"/>
  <c r="B2385" i="6"/>
  <c r="I2384" i="6"/>
  <c r="H2384" i="6"/>
  <c r="E2384" i="6"/>
  <c r="F2384" i="6" s="1"/>
  <c r="C2384" i="6"/>
  <c r="B2384" i="6"/>
  <c r="I2383" i="6"/>
  <c r="H2383" i="6"/>
  <c r="E2383" i="6"/>
  <c r="F2383" i="6" s="1"/>
  <c r="C2383" i="6"/>
  <c r="B2383" i="6"/>
  <c r="I2382" i="6"/>
  <c r="H2382" i="6"/>
  <c r="E2382" i="6"/>
  <c r="F2382" i="6" s="1"/>
  <c r="C2382" i="6"/>
  <c r="B2382" i="6"/>
  <c r="I2449" i="6"/>
  <c r="H2449" i="6"/>
  <c r="E2449" i="6"/>
  <c r="F2449" i="6" s="1"/>
  <c r="C2449" i="6"/>
  <c r="B2449" i="6"/>
  <c r="I2448" i="6"/>
  <c r="H2448" i="6"/>
  <c r="E2448" i="6"/>
  <c r="F2448" i="6" s="1"/>
  <c r="C2448" i="6"/>
  <c r="B2448" i="6"/>
  <c r="I2447" i="6"/>
  <c r="H2447" i="6"/>
  <c r="E2447" i="6"/>
  <c r="F2447" i="6" s="1"/>
  <c r="C2447" i="6"/>
  <c r="B2447" i="6"/>
  <c r="I2446" i="6"/>
  <c r="H2446" i="6"/>
  <c r="E2446" i="6"/>
  <c r="F2446" i="6" s="1"/>
  <c r="C2446" i="6"/>
  <c r="B2446" i="6"/>
  <c r="I2445" i="6"/>
  <c r="H2445" i="6"/>
  <c r="E2445" i="6"/>
  <c r="F2445" i="6" s="1"/>
  <c r="C2445" i="6"/>
  <c r="B2445" i="6"/>
  <c r="I2444" i="6"/>
  <c r="H2444" i="6"/>
  <c r="E2444" i="6"/>
  <c r="F2444" i="6" s="1"/>
  <c r="C2444" i="6"/>
  <c r="B2444" i="6"/>
  <c r="I2443" i="6"/>
  <c r="H2443" i="6"/>
  <c r="E2443" i="6"/>
  <c r="F2443" i="6" s="1"/>
  <c r="C2443" i="6"/>
  <c r="B2443" i="6"/>
  <c r="I2442" i="6"/>
  <c r="H2442" i="6"/>
  <c r="E2442" i="6"/>
  <c r="F2442" i="6" s="1"/>
  <c r="C2442" i="6"/>
  <c r="B2442" i="6"/>
  <c r="I2441" i="6"/>
  <c r="H2441" i="6"/>
  <c r="E2441" i="6"/>
  <c r="F2441" i="6" s="1"/>
  <c r="C2441" i="6"/>
  <c r="B2441" i="6"/>
  <c r="I2440" i="6"/>
  <c r="H2440" i="6"/>
  <c r="E2440" i="6"/>
  <c r="F2440" i="6" s="1"/>
  <c r="C2440" i="6"/>
  <c r="B2440" i="6"/>
  <c r="I2439" i="6"/>
  <c r="H2439" i="6"/>
  <c r="E2439" i="6"/>
  <c r="F2439" i="6" s="1"/>
  <c r="C2439" i="6"/>
  <c r="B2439" i="6"/>
  <c r="E2438" i="6"/>
  <c r="F2438" i="6" s="1"/>
  <c r="C2438" i="6"/>
  <c r="B2438" i="6"/>
  <c r="E2437" i="6"/>
  <c r="F2437" i="6" s="1"/>
  <c r="C2437" i="6"/>
  <c r="B2437" i="6"/>
  <c r="E2436" i="6"/>
  <c r="F2436" i="6" s="1"/>
  <c r="C2436" i="6"/>
  <c r="B2436" i="6"/>
  <c r="E2435" i="6"/>
  <c r="F2435" i="6" s="1"/>
  <c r="C2435" i="6"/>
  <c r="B2435" i="6"/>
  <c r="E2434" i="6"/>
  <c r="F2434" i="6" s="1"/>
  <c r="C2434" i="6"/>
  <c r="B2434" i="6"/>
  <c r="I2433" i="6"/>
  <c r="H2433" i="6"/>
  <c r="E2433" i="6"/>
  <c r="F2433" i="6" s="1"/>
  <c r="C2433" i="6"/>
  <c r="B2433" i="6"/>
  <c r="E2432" i="6"/>
  <c r="F2432" i="6" s="1"/>
  <c r="C2432" i="6"/>
  <c r="B2432" i="6"/>
  <c r="I2431" i="6"/>
  <c r="H2431" i="6"/>
  <c r="E2431" i="6"/>
  <c r="F2431" i="6" s="1"/>
  <c r="C2431" i="6"/>
  <c r="B2431" i="6"/>
  <c r="I2430" i="6"/>
  <c r="H2430" i="6"/>
  <c r="E2430" i="6"/>
  <c r="F2430" i="6" s="1"/>
  <c r="C2430" i="6"/>
  <c r="B2430" i="6"/>
  <c r="E2055" i="6"/>
  <c r="F2055" i="6" s="1"/>
  <c r="C2055" i="6"/>
  <c r="B2055" i="6"/>
  <c r="E2053" i="6"/>
  <c r="F2053" i="6" s="1"/>
  <c r="C2053" i="6"/>
  <c r="B2053" i="6"/>
  <c r="E2050" i="6"/>
  <c r="F2050" i="6" s="1"/>
  <c r="C2050" i="6"/>
  <c r="B2050" i="6"/>
  <c r="E2048" i="6"/>
  <c r="F2048" i="6" s="1"/>
  <c r="C2048" i="6"/>
  <c r="B2048" i="6"/>
  <c r="E2059" i="6"/>
  <c r="F2059" i="6" s="1"/>
  <c r="C2059" i="6"/>
  <c r="B2059" i="6"/>
  <c r="E2058" i="6"/>
  <c r="F2058" i="6" s="1"/>
  <c r="C2058" i="6"/>
  <c r="B2058" i="6"/>
  <c r="E2057" i="6"/>
  <c r="F2057" i="6" s="1"/>
  <c r="C2057" i="6"/>
  <c r="B2057" i="6"/>
  <c r="E2056" i="6"/>
  <c r="F2056" i="6" s="1"/>
  <c r="C2056" i="6"/>
  <c r="B2056" i="6"/>
  <c r="E2054" i="6"/>
  <c r="F2054" i="6" s="1"/>
  <c r="C2054" i="6"/>
  <c r="B2054" i="6"/>
  <c r="E2052" i="6"/>
  <c r="F2052" i="6" s="1"/>
  <c r="C2052" i="6"/>
  <c r="B2052" i="6"/>
  <c r="E2051" i="6"/>
  <c r="F2051" i="6" s="1"/>
  <c r="C2051" i="6"/>
  <c r="B2051" i="6"/>
  <c r="E2049" i="6"/>
  <c r="F2049" i="6" s="1"/>
  <c r="C2049" i="6"/>
  <c r="B2049" i="6"/>
  <c r="E2047" i="6"/>
  <c r="F2047" i="6" s="1"/>
  <c r="C2047" i="6"/>
  <c r="B2047" i="6"/>
  <c r="E2046" i="6"/>
  <c r="F2046" i="6" s="1"/>
  <c r="C2046" i="6"/>
  <c r="B2046" i="6"/>
  <c r="E2045" i="6"/>
  <c r="F2045" i="6" s="1"/>
  <c r="C2045" i="6"/>
  <c r="B2045" i="6"/>
  <c r="E2044" i="6"/>
  <c r="F2044" i="6" s="1"/>
  <c r="C2044" i="6"/>
  <c r="B2044" i="6"/>
  <c r="E2043" i="6"/>
  <c r="F2043" i="6" s="1"/>
  <c r="C2043" i="6"/>
  <c r="B2043" i="6"/>
  <c r="E2042" i="6"/>
  <c r="F2042" i="6" s="1"/>
  <c r="C2042" i="6"/>
  <c r="B2042" i="6"/>
  <c r="E2041" i="6"/>
  <c r="F2041" i="6" s="1"/>
  <c r="C2041" i="6"/>
  <c r="B2041" i="6"/>
  <c r="E2040" i="6"/>
  <c r="F2040" i="6" s="1"/>
  <c r="C2040" i="6"/>
  <c r="B2040" i="6"/>
  <c r="E2039" i="6"/>
  <c r="F2039" i="6" s="1"/>
  <c r="C2039" i="6"/>
  <c r="B2039" i="6"/>
  <c r="E2076" i="6"/>
  <c r="F2076" i="6" s="1"/>
  <c r="C2076" i="6"/>
  <c r="B2076" i="6"/>
  <c r="E2075" i="6"/>
  <c r="F2075" i="6" s="1"/>
  <c r="C2075" i="6"/>
  <c r="B2075" i="6"/>
  <c r="E2074" i="6"/>
  <c r="F2074" i="6" s="1"/>
  <c r="C2074" i="6"/>
  <c r="B2074" i="6"/>
  <c r="E2073" i="6"/>
  <c r="F2073" i="6" s="1"/>
  <c r="C2073" i="6"/>
  <c r="B2073" i="6"/>
  <c r="E2072" i="6"/>
  <c r="F2072" i="6" s="1"/>
  <c r="C2072" i="6"/>
  <c r="B2072" i="6"/>
  <c r="E2071" i="6"/>
  <c r="F2071" i="6" s="1"/>
  <c r="C2071" i="6"/>
  <c r="B2071" i="6"/>
  <c r="E2070" i="6"/>
  <c r="F2070" i="6" s="1"/>
  <c r="C2070" i="6"/>
  <c r="B2070" i="6"/>
  <c r="E2069" i="6"/>
  <c r="F2069" i="6" s="1"/>
  <c r="C2069" i="6"/>
  <c r="B2069" i="6"/>
  <c r="E2068" i="6"/>
  <c r="F2068" i="6" s="1"/>
  <c r="C2068" i="6"/>
  <c r="B2068" i="6"/>
  <c r="E2067" i="6"/>
  <c r="F2067" i="6" s="1"/>
  <c r="C2067" i="6"/>
  <c r="B2067" i="6"/>
  <c r="E2066" i="6"/>
  <c r="F2066" i="6" s="1"/>
  <c r="C2066" i="6"/>
  <c r="B2066" i="6"/>
  <c r="E2065" i="6"/>
  <c r="F2065" i="6" s="1"/>
  <c r="C2065" i="6"/>
  <c r="B2065" i="6"/>
  <c r="E2064" i="6"/>
  <c r="F2064" i="6" s="1"/>
  <c r="C2064" i="6"/>
  <c r="B2064" i="6"/>
  <c r="E2063" i="6"/>
  <c r="F2063" i="6" s="1"/>
  <c r="C2063" i="6"/>
  <c r="B2063" i="6"/>
  <c r="E2062" i="6"/>
  <c r="F2062" i="6" s="1"/>
  <c r="C2062" i="6"/>
  <c r="B2062" i="6"/>
  <c r="E2061" i="6"/>
  <c r="F2061" i="6" s="1"/>
  <c r="C2061" i="6"/>
  <c r="B2061" i="6"/>
  <c r="E2060" i="6"/>
  <c r="F2060" i="6" s="1"/>
  <c r="C2060" i="6"/>
  <c r="B2060" i="6"/>
  <c r="I2636" i="6"/>
  <c r="H2636" i="6"/>
  <c r="E2636" i="6"/>
  <c r="F2636" i="6" s="1"/>
  <c r="C2636" i="6"/>
  <c r="B2636" i="6"/>
  <c r="I2634" i="6"/>
  <c r="H2634" i="6"/>
  <c r="E2634" i="6"/>
  <c r="F2634" i="6" s="1"/>
  <c r="C2634" i="6"/>
  <c r="B2634" i="6"/>
  <c r="I2633" i="6"/>
  <c r="H2633" i="6"/>
  <c r="E2633" i="6"/>
  <c r="F2633" i="6" s="1"/>
  <c r="C2633" i="6"/>
  <c r="B2633" i="6"/>
  <c r="E2090" i="6"/>
  <c r="F2090" i="6" s="1"/>
  <c r="C2090" i="6"/>
  <c r="B2090" i="6"/>
  <c r="E2089" i="6"/>
  <c r="F2089" i="6" s="1"/>
  <c r="C2089" i="6"/>
  <c r="B2089" i="6"/>
  <c r="E2088" i="6"/>
  <c r="F2088" i="6" s="1"/>
  <c r="C2088" i="6"/>
  <c r="B2088" i="6"/>
  <c r="E2087" i="6"/>
  <c r="F2087" i="6" s="1"/>
  <c r="C2087" i="6"/>
  <c r="B2087" i="6"/>
  <c r="E2086" i="6"/>
  <c r="F2086" i="6" s="1"/>
  <c r="C2086" i="6"/>
  <c r="B2086" i="6"/>
  <c r="E2085" i="6"/>
  <c r="F2085" i="6" s="1"/>
  <c r="C2085" i="6"/>
  <c r="B2085" i="6"/>
  <c r="E2084" i="6"/>
  <c r="F2084" i="6" s="1"/>
  <c r="C2084" i="6"/>
  <c r="B2084" i="6"/>
  <c r="E2083" i="6"/>
  <c r="F2083" i="6" s="1"/>
  <c r="C2083" i="6"/>
  <c r="B2083" i="6"/>
  <c r="E2082" i="6"/>
  <c r="F2082" i="6" s="1"/>
  <c r="C2082" i="6"/>
  <c r="B2082" i="6"/>
  <c r="E2081" i="6"/>
  <c r="F2081" i="6" s="1"/>
  <c r="C2081" i="6"/>
  <c r="B2081" i="6"/>
  <c r="E2080" i="6"/>
  <c r="F2080" i="6" s="1"/>
  <c r="C2080" i="6"/>
  <c r="B2080" i="6"/>
  <c r="E2079" i="6"/>
  <c r="F2079" i="6" s="1"/>
  <c r="C2079" i="6"/>
  <c r="B2079" i="6"/>
  <c r="E2078" i="6"/>
  <c r="F2078" i="6" s="1"/>
  <c r="C2078" i="6"/>
  <c r="B2078" i="6"/>
  <c r="E2077" i="6"/>
  <c r="F2077" i="6" s="1"/>
  <c r="C2077" i="6"/>
  <c r="B2077" i="6"/>
  <c r="E1977" i="6"/>
  <c r="F1977" i="6" s="1"/>
  <c r="C1977" i="6"/>
  <c r="B1977" i="6"/>
  <c r="E1974" i="6"/>
  <c r="F1974" i="6" s="1"/>
  <c r="C1974" i="6"/>
  <c r="B1974" i="6"/>
  <c r="E1975" i="6"/>
  <c r="F1975" i="6" s="1"/>
  <c r="C1975" i="6"/>
  <c r="B1975" i="6"/>
  <c r="E1971" i="6"/>
  <c r="F1971" i="6" s="1"/>
  <c r="C1971" i="6"/>
  <c r="B1971" i="6"/>
  <c r="E1972" i="6"/>
  <c r="F1972" i="6" s="1"/>
  <c r="C1972" i="6"/>
  <c r="B1972" i="6"/>
  <c r="I1967" i="6"/>
  <c r="H1967" i="6"/>
  <c r="E1967" i="6"/>
  <c r="F1967" i="6" s="1"/>
  <c r="C1967" i="6"/>
  <c r="B1967" i="6"/>
  <c r="I1965" i="6"/>
  <c r="H1965" i="6"/>
  <c r="E1965" i="6"/>
  <c r="F1965" i="6" s="1"/>
  <c r="C1965" i="6"/>
  <c r="B1965" i="6"/>
  <c r="I1961" i="6"/>
  <c r="H1961" i="6"/>
  <c r="E1961" i="6"/>
  <c r="F1961" i="6" s="1"/>
  <c r="C1961" i="6"/>
  <c r="B1961" i="6"/>
  <c r="E1959" i="6"/>
  <c r="F1959" i="6" s="1"/>
  <c r="C1959" i="6"/>
  <c r="B1959" i="6"/>
  <c r="I1957" i="6"/>
  <c r="H1957" i="6"/>
  <c r="E1957" i="6"/>
  <c r="F1957" i="6" s="1"/>
  <c r="C1957" i="6"/>
  <c r="B1957" i="6"/>
  <c r="I1954" i="6"/>
  <c r="H1954" i="6"/>
  <c r="E1954" i="6"/>
  <c r="F1954" i="6" s="1"/>
  <c r="C1954" i="6"/>
  <c r="B1954" i="6"/>
  <c r="E1951" i="6"/>
  <c r="F1951" i="6" s="1"/>
  <c r="C1951" i="6"/>
  <c r="B1951" i="6"/>
  <c r="E1952" i="6"/>
  <c r="F1952" i="6" s="1"/>
  <c r="C1952" i="6"/>
  <c r="B1952" i="6"/>
  <c r="I1942" i="6"/>
  <c r="H1942" i="6"/>
  <c r="E1942" i="6"/>
  <c r="F1942" i="6" s="1"/>
  <c r="C1942" i="6"/>
  <c r="B1942" i="6"/>
  <c r="E1938" i="6"/>
  <c r="F1938" i="6" s="1"/>
  <c r="C1938" i="6"/>
  <c r="B1938" i="6"/>
  <c r="E1936" i="6"/>
  <c r="F1936" i="6" s="1"/>
  <c r="C1936" i="6"/>
  <c r="B1936" i="6"/>
  <c r="E1933" i="6"/>
  <c r="F1933" i="6" s="1"/>
  <c r="C1933" i="6"/>
  <c r="B1933" i="6"/>
  <c r="E1930" i="6"/>
  <c r="F1930" i="6" s="1"/>
  <c r="C1930" i="6"/>
  <c r="B1930" i="6"/>
  <c r="E1927" i="6"/>
  <c r="F1927" i="6" s="1"/>
  <c r="C1927" i="6"/>
  <c r="B1927" i="6"/>
  <c r="E1928" i="6"/>
  <c r="F1928" i="6" s="1"/>
  <c r="C1928" i="6"/>
  <c r="B1928" i="6"/>
  <c r="E1919" i="6"/>
  <c r="F1919" i="6" s="1"/>
  <c r="C1919" i="6"/>
  <c r="B1919" i="6"/>
  <c r="I1897" i="6"/>
  <c r="I1820" i="6"/>
  <c r="H1820" i="6"/>
  <c r="E1820" i="6"/>
  <c r="F1820" i="6" s="1"/>
  <c r="C1820" i="6"/>
  <c r="B1820" i="6"/>
  <c r="I1821" i="6"/>
  <c r="H1821" i="6"/>
  <c r="E1821" i="6"/>
  <c r="F1821" i="6" s="1"/>
  <c r="C1821" i="6"/>
  <c r="B1821" i="6"/>
  <c r="I1822" i="6"/>
  <c r="H1822" i="6"/>
  <c r="E1822" i="6"/>
  <c r="F1822" i="6" s="1"/>
  <c r="C1822" i="6"/>
  <c r="B1822" i="6"/>
  <c r="I1859" i="6"/>
  <c r="H1859" i="6"/>
  <c r="E1859" i="6"/>
  <c r="F1859" i="6" s="1"/>
  <c r="C1859" i="6"/>
  <c r="B1859" i="6"/>
  <c r="E1855" i="6"/>
  <c r="F1855" i="6" s="1"/>
  <c r="C1855" i="6"/>
  <c r="B1855" i="6"/>
  <c r="E1856" i="6"/>
  <c r="F1856" i="6" s="1"/>
  <c r="C1856" i="6"/>
  <c r="B1856" i="6"/>
  <c r="I1853" i="6"/>
  <c r="H1853" i="6"/>
  <c r="E1853" i="6"/>
  <c r="F1853" i="6" s="1"/>
  <c r="C1853" i="6"/>
  <c r="B1853" i="6"/>
  <c r="E1847" i="6"/>
  <c r="F1847" i="6" s="1"/>
  <c r="C1847" i="6"/>
  <c r="B1847" i="6"/>
  <c r="E1848" i="6"/>
  <c r="F1848" i="6" s="1"/>
  <c r="C1848" i="6"/>
  <c r="B1848" i="6"/>
  <c r="E1844" i="6"/>
  <c r="F1844" i="6" s="1"/>
  <c r="C1844" i="6"/>
  <c r="B1844" i="6"/>
  <c r="I1842" i="6"/>
  <c r="H1842" i="6"/>
  <c r="E1842" i="6"/>
  <c r="F1842" i="6" s="1"/>
  <c r="C1842" i="6"/>
  <c r="B1842" i="6"/>
  <c r="I1840" i="6"/>
  <c r="H1840" i="6"/>
  <c r="E1840" i="6"/>
  <c r="F1840" i="6" s="1"/>
  <c r="C1840" i="6"/>
  <c r="B1840" i="6"/>
  <c r="E1838" i="6"/>
  <c r="F1838" i="6" s="1"/>
  <c r="C1838" i="6"/>
  <c r="B1838" i="6"/>
  <c r="E1836" i="6"/>
  <c r="F1836" i="6" s="1"/>
  <c r="C1836" i="6"/>
  <c r="B1836" i="6"/>
  <c r="E1834" i="6"/>
  <c r="F1834" i="6" s="1"/>
  <c r="C1834" i="6"/>
  <c r="B1834" i="6"/>
  <c r="I1831" i="6"/>
  <c r="H1831" i="6"/>
  <c r="E1831" i="6"/>
  <c r="F1831" i="6" s="1"/>
  <c r="C1831" i="6"/>
  <c r="B1831" i="6"/>
  <c r="I1056" i="6"/>
  <c r="H1056" i="6"/>
  <c r="E1056" i="6"/>
  <c r="F1056" i="6" s="1"/>
  <c r="C1056" i="6"/>
  <c r="B1056" i="6"/>
  <c r="I1714" i="6"/>
  <c r="H1714" i="6"/>
  <c r="E1714" i="6"/>
  <c r="F1714" i="6" s="1"/>
  <c r="C1714" i="6"/>
  <c r="B1714" i="6"/>
  <c r="I1812" i="6"/>
  <c r="H1812" i="6"/>
  <c r="E1812" i="6"/>
  <c r="F1812" i="6" s="1"/>
  <c r="C1812" i="6"/>
  <c r="B1812" i="6"/>
  <c r="I1805" i="6"/>
  <c r="H1805" i="6"/>
  <c r="E1805" i="6"/>
  <c r="F1805" i="6" s="1"/>
  <c r="C1805" i="6"/>
  <c r="B1805" i="6"/>
  <c r="I1785" i="6"/>
  <c r="H1785" i="6"/>
  <c r="E1785" i="6"/>
  <c r="F1785" i="6" s="1"/>
  <c r="C1785" i="6"/>
  <c r="B1785" i="6"/>
  <c r="E1763" i="6"/>
  <c r="F1763" i="6" s="1"/>
  <c r="C1763" i="6"/>
  <c r="B1763" i="6"/>
  <c r="E1760" i="6"/>
  <c r="F1760" i="6" s="1"/>
  <c r="C1760" i="6"/>
  <c r="B1760" i="6"/>
  <c r="E1754" i="6"/>
  <c r="F1754" i="6" s="1"/>
  <c r="C1754" i="6"/>
  <c r="B1754" i="6"/>
  <c r="E1753" i="6"/>
  <c r="F1753" i="6" s="1"/>
  <c r="C1753" i="6"/>
  <c r="B1753" i="6"/>
  <c r="E1755" i="6"/>
  <c r="F1755" i="6" s="1"/>
  <c r="C1755" i="6"/>
  <c r="B1755" i="6"/>
  <c r="E1747" i="6"/>
  <c r="F1747" i="6" s="1"/>
  <c r="C1747" i="6"/>
  <c r="B1747" i="6"/>
  <c r="E1748" i="6"/>
  <c r="F1748" i="6" s="1"/>
  <c r="C1748" i="6"/>
  <c r="B1748" i="6"/>
  <c r="E1745" i="6"/>
  <c r="F1745" i="6" s="1"/>
  <c r="C1745" i="6"/>
  <c r="B1745" i="6"/>
  <c r="E1743" i="6"/>
  <c r="F1743" i="6" s="1"/>
  <c r="C1743" i="6"/>
  <c r="B1743" i="6"/>
  <c r="I1717" i="6"/>
  <c r="H1717" i="6"/>
  <c r="E1717" i="6"/>
  <c r="F1717" i="6" s="1"/>
  <c r="C1717" i="6"/>
  <c r="B1717" i="6"/>
  <c r="I1700" i="6"/>
  <c r="H1700" i="6"/>
  <c r="E1700" i="6"/>
  <c r="F1700" i="6" s="1"/>
  <c r="C1700" i="6"/>
  <c r="B1700" i="6"/>
  <c r="I1699" i="6"/>
  <c r="H1699" i="6"/>
  <c r="E1699" i="6"/>
  <c r="F1699" i="6" s="1"/>
  <c r="C1699" i="6"/>
  <c r="B1699" i="6"/>
  <c r="I1702" i="6"/>
  <c r="H1702" i="6"/>
  <c r="E1702" i="6"/>
  <c r="F1702" i="6" s="1"/>
  <c r="C1702" i="6"/>
  <c r="B1702" i="6"/>
  <c r="I1701" i="6"/>
  <c r="H1701" i="6"/>
  <c r="E1701" i="6"/>
  <c r="F1701" i="6" s="1"/>
  <c r="C1701" i="6"/>
  <c r="B1701" i="6"/>
  <c r="I1712" i="6"/>
  <c r="H1712" i="6"/>
  <c r="E1712" i="6"/>
  <c r="F1712" i="6" s="1"/>
  <c r="C1712" i="6"/>
  <c r="B1712" i="6"/>
  <c r="I1706" i="6"/>
  <c r="H1706" i="6"/>
  <c r="E1706" i="6"/>
  <c r="F1706" i="6" s="1"/>
  <c r="C1706" i="6"/>
  <c r="B1706" i="6"/>
  <c r="I1703" i="6"/>
  <c r="H1703" i="6"/>
  <c r="E1703" i="6"/>
  <c r="F1703" i="6" s="1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5654" i="6"/>
  <c r="C5655" i="6"/>
  <c r="C3" i="6"/>
  <c r="I1697" i="6"/>
  <c r="H1697" i="6"/>
  <c r="E1697" i="6"/>
  <c r="F1697" i="6" s="1"/>
  <c r="B1697" i="6"/>
  <c r="E1695" i="6"/>
  <c r="F1695" i="6" s="1"/>
  <c r="B1695" i="6"/>
  <c r="E1692" i="6"/>
  <c r="F1692" i="6" s="1"/>
  <c r="B1692" i="6"/>
  <c r="E1693" i="6"/>
  <c r="F1693" i="6" s="1"/>
  <c r="B1693" i="6"/>
  <c r="I1690" i="6"/>
  <c r="H1690" i="6"/>
  <c r="E1690" i="6"/>
  <c r="F1690" i="6" s="1"/>
  <c r="B1690" i="6"/>
  <c r="E1683" i="6"/>
  <c r="F1683" i="6" s="1"/>
  <c r="B1683" i="6"/>
  <c r="E1685" i="6"/>
  <c r="F1685" i="6" s="1"/>
  <c r="B1685" i="6"/>
  <c r="E1684" i="6"/>
  <c r="F1684" i="6" s="1"/>
  <c r="B1684" i="6"/>
  <c r="E1686" i="6"/>
  <c r="F1686" i="6" s="1"/>
  <c r="B1686" i="6"/>
  <c r="E1673" i="6"/>
  <c r="F1673" i="6" s="1"/>
  <c r="B1673" i="6"/>
  <c r="E1675" i="6"/>
  <c r="F1675" i="6" s="1"/>
  <c r="B1675" i="6"/>
  <c r="E1674" i="6"/>
  <c r="F1674" i="6" s="1"/>
  <c r="B1674" i="6"/>
  <c r="E1676" i="6"/>
  <c r="F1676" i="6" s="1"/>
  <c r="B1676" i="6"/>
  <c r="E1669" i="6"/>
  <c r="F1669" i="6" s="1"/>
  <c r="B1669" i="6"/>
  <c r="E1667" i="6"/>
  <c r="F1667" i="6" s="1"/>
  <c r="B1667" i="6"/>
  <c r="E1665" i="6"/>
  <c r="F1665" i="6" s="1"/>
  <c r="B1665" i="6"/>
  <c r="E1663" i="6"/>
  <c r="F1663" i="6" s="1"/>
  <c r="B1663" i="6"/>
  <c r="I1660" i="6"/>
  <c r="H1660" i="6"/>
  <c r="E1660" i="6"/>
  <c r="F1660" i="6" s="1"/>
  <c r="B1660" i="6"/>
  <c r="E1658" i="6"/>
  <c r="F1658" i="6" s="1"/>
  <c r="B1658" i="6"/>
  <c r="I1655" i="6"/>
  <c r="H1655" i="6"/>
  <c r="E1655" i="6"/>
  <c r="F1655" i="6" s="1"/>
  <c r="B1655" i="6"/>
  <c r="E1634" i="6"/>
  <c r="F1634" i="6" s="1"/>
  <c r="B1634" i="6"/>
  <c r="I1632" i="6"/>
  <c r="H1632" i="6"/>
  <c r="E1632" i="6"/>
  <c r="F1632" i="6" s="1"/>
  <c r="B1632" i="6"/>
  <c r="I1627" i="6"/>
  <c r="H1627" i="6"/>
  <c r="E1627" i="6"/>
  <c r="F1627" i="6" s="1"/>
  <c r="B1627" i="6"/>
  <c r="I1629" i="6"/>
  <c r="H1629" i="6"/>
  <c r="E1629" i="6"/>
  <c r="F1629" i="6" s="1"/>
  <c r="B1629" i="6"/>
  <c r="I1628" i="6"/>
  <c r="H1628" i="6"/>
  <c r="E1628" i="6"/>
  <c r="F1628" i="6" s="1"/>
  <c r="B1628" i="6"/>
  <c r="I1630" i="6"/>
  <c r="H1630" i="6"/>
  <c r="E1630" i="6"/>
  <c r="F1630" i="6" s="1"/>
  <c r="B1630" i="6"/>
  <c r="E1622" i="6"/>
  <c r="F1622" i="6" s="1"/>
  <c r="B1622" i="6"/>
  <c r="E1617" i="6"/>
  <c r="F1617" i="6" s="1"/>
  <c r="B1617" i="6"/>
  <c r="E1610" i="6"/>
  <c r="F1610" i="6" s="1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E1448" i="6"/>
  <c r="F1448" i="6" s="1"/>
  <c r="B1448" i="6"/>
  <c r="I1458" i="6"/>
  <c r="H1458" i="6"/>
  <c r="E1458" i="6"/>
  <c r="F1458" i="6" s="1"/>
  <c r="B1458" i="6"/>
  <c r="I1457" i="6"/>
  <c r="H1457" i="6"/>
  <c r="E1457" i="6"/>
  <c r="F1457" i="6" s="1"/>
  <c r="B1457" i="6"/>
  <c r="I1456" i="6"/>
  <c r="H1456" i="6"/>
  <c r="E1456" i="6"/>
  <c r="F1456" i="6" s="1"/>
  <c r="B1456" i="6"/>
  <c r="I1455" i="6"/>
  <c r="H1455" i="6"/>
  <c r="E1455" i="6"/>
  <c r="F1455" i="6" s="1"/>
  <c r="B1455" i="6"/>
  <c r="I1454" i="6"/>
  <c r="H1454" i="6"/>
  <c r="E1454" i="6"/>
  <c r="F1454" i="6" s="1"/>
  <c r="B1454" i="6"/>
  <c r="I1453" i="6"/>
  <c r="H1453" i="6"/>
  <c r="E1453" i="6"/>
  <c r="F1453" i="6" s="1"/>
  <c r="B1453" i="6"/>
  <c r="I1452" i="6"/>
  <c r="H1452" i="6"/>
  <c r="E1452" i="6"/>
  <c r="F1452" i="6" s="1"/>
  <c r="B1452" i="6"/>
  <c r="I1451" i="6"/>
  <c r="H1451" i="6"/>
  <c r="E1451" i="6"/>
  <c r="F1451" i="6" s="1"/>
  <c r="B1451" i="6"/>
  <c r="I1450" i="6"/>
  <c r="H1450" i="6"/>
  <c r="E1450" i="6"/>
  <c r="F1450" i="6" s="1"/>
  <c r="B1450" i="6"/>
  <c r="I1449" i="6"/>
  <c r="H1449" i="6"/>
  <c r="E1449" i="6"/>
  <c r="F1449" i="6" s="1"/>
  <c r="B1449" i="6"/>
  <c r="I1468" i="6"/>
  <c r="H1468" i="6"/>
  <c r="E1468" i="6"/>
  <c r="F1468" i="6" s="1"/>
  <c r="B1468" i="6"/>
  <c r="I1467" i="6"/>
  <c r="H1467" i="6"/>
  <c r="E1467" i="6"/>
  <c r="F1467" i="6" s="1"/>
  <c r="B1467" i="6"/>
  <c r="I1466" i="6"/>
  <c r="H1466" i="6"/>
  <c r="E1466" i="6"/>
  <c r="F1466" i="6" s="1"/>
  <c r="B1466" i="6"/>
  <c r="I1465" i="6"/>
  <c r="H1465" i="6"/>
  <c r="E1465" i="6"/>
  <c r="F1465" i="6" s="1"/>
  <c r="B1465" i="6"/>
  <c r="I1464" i="6"/>
  <c r="H1464" i="6"/>
  <c r="E1464" i="6"/>
  <c r="F1464" i="6" s="1"/>
  <c r="B1464" i="6"/>
  <c r="I1463" i="6"/>
  <c r="H1463" i="6"/>
  <c r="E1463" i="6"/>
  <c r="F1463" i="6" s="1"/>
  <c r="B1463" i="6"/>
  <c r="I1462" i="6"/>
  <c r="H1462" i="6"/>
  <c r="E1462" i="6"/>
  <c r="F1462" i="6" s="1"/>
  <c r="B1462" i="6"/>
  <c r="I1461" i="6"/>
  <c r="H1461" i="6"/>
  <c r="E1461" i="6"/>
  <c r="F1461" i="6" s="1"/>
  <c r="B1461" i="6"/>
  <c r="I1460" i="6"/>
  <c r="H1460" i="6"/>
  <c r="E1460" i="6"/>
  <c r="F1460" i="6" s="1"/>
  <c r="B1460" i="6"/>
  <c r="I1459" i="6"/>
  <c r="H1459" i="6"/>
  <c r="E1459" i="6"/>
  <c r="F1459" i="6" s="1"/>
  <c r="B1459" i="6"/>
  <c r="I1469" i="6"/>
  <c r="H1469" i="6"/>
  <c r="E1469" i="6"/>
  <c r="F1469" i="6" s="1"/>
  <c r="B1469" i="6"/>
  <c r="I1470" i="6"/>
  <c r="H1470" i="6"/>
  <c r="E1470" i="6"/>
  <c r="F1470" i="6" s="1"/>
  <c r="B1470" i="6"/>
  <c r="I1471" i="6"/>
  <c r="H1471" i="6"/>
  <c r="E1471" i="6"/>
  <c r="F1471" i="6" s="1"/>
  <c r="B1471" i="6"/>
  <c r="I1472" i="6"/>
  <c r="H1472" i="6"/>
  <c r="E1472" i="6"/>
  <c r="F1472" i="6" s="1"/>
  <c r="B1472" i="6"/>
  <c r="I1473" i="6"/>
  <c r="H1473" i="6"/>
  <c r="E1473" i="6"/>
  <c r="F1473" i="6" s="1"/>
  <c r="B1473" i="6"/>
  <c r="I1474" i="6"/>
  <c r="H1474" i="6"/>
  <c r="E1474" i="6"/>
  <c r="F1474" i="6" s="1"/>
  <c r="B1474" i="6"/>
  <c r="I1475" i="6"/>
  <c r="H1475" i="6"/>
  <c r="E1475" i="6"/>
  <c r="F1475" i="6" s="1"/>
  <c r="B1475" i="6"/>
  <c r="I1476" i="6"/>
  <c r="H1476" i="6"/>
  <c r="E1476" i="6"/>
  <c r="F1476" i="6" s="1"/>
  <c r="B1476" i="6"/>
  <c r="I1477" i="6"/>
  <c r="H1477" i="6"/>
  <c r="E1477" i="6"/>
  <c r="F1477" i="6" s="1"/>
  <c r="B1477" i="6"/>
  <c r="E1582" i="6"/>
  <c r="F1582" i="6" s="1"/>
  <c r="B1582" i="6"/>
  <c r="E1580" i="6"/>
  <c r="F1580" i="6" s="1"/>
  <c r="B1580" i="6"/>
  <c r="I1577" i="6"/>
  <c r="H1577" i="6"/>
  <c r="E1577" i="6"/>
  <c r="F1577" i="6" s="1"/>
  <c r="B1577" i="6"/>
  <c r="E1571" i="6"/>
  <c r="F1571" i="6" s="1"/>
  <c r="B1571" i="6"/>
  <c r="E1572" i="6"/>
  <c r="F1572" i="6" s="1"/>
  <c r="B1572" i="6"/>
  <c r="I1561" i="6"/>
  <c r="H1561" i="6"/>
  <c r="E1561" i="6"/>
  <c r="F1561" i="6" s="1"/>
  <c r="B1561" i="6"/>
  <c r="E1558" i="6"/>
  <c r="F1558" i="6" s="1"/>
  <c r="B1558" i="6"/>
  <c r="E1559" i="6"/>
  <c r="F1559" i="6" s="1"/>
  <c r="B1559" i="6"/>
  <c r="E1555" i="6"/>
  <c r="F1555" i="6" s="1"/>
  <c r="B1555" i="6"/>
  <c r="E1556" i="6"/>
  <c r="F1556" i="6" s="1"/>
  <c r="B1556" i="6"/>
  <c r="E1552" i="6"/>
  <c r="F1552" i="6" s="1"/>
  <c r="B1552" i="6"/>
  <c r="E1553" i="6"/>
  <c r="F1553" i="6" s="1"/>
  <c r="B1553" i="6"/>
  <c r="I1550" i="6"/>
  <c r="H1550" i="6"/>
  <c r="E1550" i="6"/>
  <c r="F1550" i="6" s="1"/>
  <c r="B1550" i="6"/>
  <c r="E1544" i="6"/>
  <c r="F1544" i="6" s="1"/>
  <c r="B1544" i="6"/>
  <c r="E1531" i="6"/>
  <c r="F1531" i="6" s="1"/>
  <c r="B1531" i="6"/>
  <c r="E1530" i="6"/>
  <c r="F1530" i="6" s="1"/>
  <c r="B1530" i="6"/>
  <c r="E1532" i="6"/>
  <c r="F1532" i="6" s="1"/>
  <c r="B1532" i="6"/>
  <c r="E1516" i="6"/>
  <c r="F1516" i="6" s="1"/>
  <c r="B1516" i="6"/>
  <c r="R2" i="6"/>
  <c r="I1170" i="6"/>
  <c r="H1170" i="6"/>
  <c r="E1170" i="6"/>
  <c r="F1170" i="6" s="1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E1495" i="6"/>
  <c r="F1495" i="6" s="1"/>
  <c r="B1495" i="6"/>
  <c r="E1493" i="6"/>
  <c r="F1493" i="6" s="1"/>
  <c r="B1493" i="6"/>
  <c r="E1490" i="6"/>
  <c r="F1490" i="6" s="1"/>
  <c r="B1490" i="6"/>
  <c r="E1445" i="6"/>
  <c r="F1445" i="6" s="1"/>
  <c r="B1445" i="6"/>
  <c r="I1566" i="6"/>
  <c r="H1566" i="6"/>
  <c r="E1566" i="6"/>
  <c r="F1566" i="6" s="1"/>
  <c r="B1566" i="6"/>
  <c r="I1565" i="6"/>
  <c r="H1565" i="6"/>
  <c r="E1565" i="6"/>
  <c r="F1565" i="6" s="1"/>
  <c r="B1565" i="6"/>
  <c r="I1564" i="6"/>
  <c r="H1564" i="6"/>
  <c r="E1564" i="6"/>
  <c r="F1564" i="6" s="1"/>
  <c r="B1564" i="6"/>
  <c r="E1563" i="6"/>
  <c r="F1563" i="6" s="1"/>
  <c r="B1563" i="6"/>
  <c r="I1562" i="6"/>
  <c r="H1562" i="6"/>
  <c r="E1562" i="6"/>
  <c r="F1562" i="6" s="1"/>
  <c r="B1562" i="6"/>
  <c r="E1560" i="6"/>
  <c r="F1560" i="6" s="1"/>
  <c r="B1560" i="6"/>
  <c r="E1557" i="6"/>
  <c r="F1557" i="6" s="1"/>
  <c r="B1557" i="6"/>
  <c r="E1554" i="6"/>
  <c r="F1554" i="6" s="1"/>
  <c r="B1554" i="6"/>
  <c r="I1551" i="6"/>
  <c r="H1551" i="6"/>
  <c r="E1551" i="6"/>
  <c r="F1551" i="6" s="1"/>
  <c r="B1551" i="6"/>
  <c r="I1549" i="6"/>
  <c r="H1549" i="6"/>
  <c r="E1549" i="6"/>
  <c r="F1549" i="6" s="1"/>
  <c r="B1549" i="6"/>
  <c r="I1548" i="6"/>
  <c r="H1548" i="6"/>
  <c r="E1548" i="6"/>
  <c r="F1548" i="6" s="1"/>
  <c r="B1548" i="6"/>
  <c r="I1547" i="6"/>
  <c r="H1547" i="6"/>
  <c r="E1547" i="6"/>
  <c r="F1547" i="6" s="1"/>
  <c r="B1547" i="6"/>
  <c r="I1546" i="6"/>
  <c r="H1546" i="6"/>
  <c r="E1546" i="6"/>
  <c r="F1546" i="6" s="1"/>
  <c r="B1546" i="6"/>
  <c r="E1545" i="6"/>
  <c r="F1545" i="6" s="1"/>
  <c r="B1545" i="6"/>
  <c r="E1543" i="6"/>
  <c r="F1543" i="6" s="1"/>
  <c r="B1543" i="6"/>
  <c r="I1542" i="6"/>
  <c r="H1542" i="6"/>
  <c r="E1542" i="6"/>
  <c r="F1542" i="6" s="1"/>
  <c r="B1542" i="6"/>
  <c r="I1541" i="6"/>
  <c r="H1541" i="6"/>
  <c r="E1541" i="6"/>
  <c r="F1541" i="6" s="1"/>
  <c r="B1541" i="6"/>
  <c r="I1540" i="6"/>
  <c r="H1540" i="6"/>
  <c r="E1540" i="6"/>
  <c r="F1540" i="6" s="1"/>
  <c r="B1540" i="6"/>
  <c r="I1539" i="6"/>
  <c r="H1539" i="6"/>
  <c r="E1539" i="6"/>
  <c r="F1539" i="6" s="1"/>
  <c r="B1539" i="6"/>
  <c r="I1538" i="6"/>
  <c r="H1538" i="6"/>
  <c r="E1538" i="6"/>
  <c r="F1538" i="6" s="1"/>
  <c r="B1538" i="6"/>
  <c r="I1537" i="6"/>
  <c r="H1537" i="6"/>
  <c r="E1537" i="6"/>
  <c r="F1537" i="6" s="1"/>
  <c r="B1537" i="6"/>
  <c r="I1536" i="6"/>
  <c r="H1536" i="6"/>
  <c r="E1536" i="6"/>
  <c r="F1536" i="6" s="1"/>
  <c r="B1536" i="6"/>
  <c r="I1535" i="6"/>
  <c r="H1535" i="6"/>
  <c r="E1535" i="6"/>
  <c r="F1535" i="6" s="1"/>
  <c r="B1535" i="6"/>
  <c r="I1534" i="6"/>
  <c r="H1534" i="6"/>
  <c r="E1534" i="6"/>
  <c r="F1534" i="6" s="1"/>
  <c r="B1534" i="6"/>
  <c r="E1533" i="6"/>
  <c r="F1533" i="6" s="1"/>
  <c r="B1533" i="6"/>
  <c r="I1529" i="6"/>
  <c r="H1529" i="6"/>
  <c r="E1529" i="6"/>
  <c r="F1529" i="6" s="1"/>
  <c r="B1529" i="6"/>
  <c r="I1528" i="6"/>
  <c r="H1528" i="6"/>
  <c r="E1528" i="6"/>
  <c r="F1528" i="6" s="1"/>
  <c r="B1528" i="6"/>
  <c r="I1527" i="6"/>
  <c r="H1527" i="6"/>
  <c r="E1527" i="6"/>
  <c r="F1527" i="6" s="1"/>
  <c r="B1527" i="6"/>
  <c r="I1526" i="6"/>
  <c r="H1526" i="6"/>
  <c r="E1526" i="6"/>
  <c r="F1526" i="6" s="1"/>
  <c r="B1526" i="6"/>
  <c r="I1525" i="6"/>
  <c r="H1525" i="6"/>
  <c r="E1525" i="6"/>
  <c r="F1525" i="6" s="1"/>
  <c r="B1525" i="6"/>
  <c r="I1524" i="6"/>
  <c r="H1524" i="6"/>
  <c r="E1524" i="6"/>
  <c r="F1524" i="6" s="1"/>
  <c r="B1524" i="6"/>
  <c r="I1523" i="6"/>
  <c r="H1523" i="6"/>
  <c r="E1523" i="6"/>
  <c r="F1523" i="6" s="1"/>
  <c r="B1523" i="6"/>
  <c r="E1522" i="6"/>
  <c r="F1522" i="6" s="1"/>
  <c r="B1522" i="6"/>
  <c r="E1521" i="6"/>
  <c r="F1521" i="6" s="1"/>
  <c r="B1521" i="6"/>
  <c r="I1520" i="6"/>
  <c r="H1520" i="6"/>
  <c r="E1520" i="6"/>
  <c r="F1520" i="6" s="1"/>
  <c r="B1520" i="6"/>
  <c r="I1519" i="6"/>
  <c r="H1519" i="6"/>
  <c r="E1519" i="6"/>
  <c r="F1519" i="6" s="1"/>
  <c r="B1519" i="6"/>
  <c r="I1518" i="6"/>
  <c r="H1518" i="6"/>
  <c r="E1518" i="6"/>
  <c r="F1518" i="6" s="1"/>
  <c r="B1518" i="6"/>
  <c r="E1517" i="6"/>
  <c r="F1517" i="6" s="1"/>
  <c r="B1517" i="6"/>
  <c r="E1515" i="6"/>
  <c r="F1515" i="6" s="1"/>
  <c r="B1515" i="6"/>
  <c r="E1514" i="6"/>
  <c r="F1514" i="6" s="1"/>
  <c r="B1514" i="6"/>
  <c r="E1513" i="6"/>
  <c r="F1513" i="6" s="1"/>
  <c r="B1513" i="6"/>
  <c r="I1512" i="6"/>
  <c r="H1512" i="6"/>
  <c r="E1512" i="6"/>
  <c r="F1512" i="6" s="1"/>
  <c r="B1512" i="6"/>
  <c r="I1511" i="6"/>
  <c r="H1511" i="6"/>
  <c r="E1511" i="6"/>
  <c r="F1511" i="6" s="1"/>
  <c r="B1511" i="6"/>
  <c r="I1510" i="6"/>
  <c r="H1510" i="6"/>
  <c r="E1510" i="6"/>
  <c r="F1510" i="6" s="1"/>
  <c r="B1510" i="6"/>
  <c r="I1509" i="6"/>
  <c r="H1509" i="6"/>
  <c r="E1509" i="6"/>
  <c r="F1509" i="6" s="1"/>
  <c r="B1509" i="6"/>
  <c r="I1508" i="6"/>
  <c r="H1508" i="6"/>
  <c r="E1508" i="6"/>
  <c r="F1508" i="6" s="1"/>
  <c r="B1508" i="6"/>
  <c r="I1507" i="6"/>
  <c r="H1507" i="6"/>
  <c r="E1507" i="6"/>
  <c r="F1507" i="6" s="1"/>
  <c r="B1507" i="6"/>
  <c r="I1506" i="6"/>
  <c r="H1506" i="6"/>
  <c r="E1506" i="6"/>
  <c r="F1506" i="6" s="1"/>
  <c r="B1506" i="6"/>
  <c r="I1505" i="6"/>
  <c r="H1505" i="6"/>
  <c r="E1505" i="6"/>
  <c r="F1505" i="6" s="1"/>
  <c r="B1505" i="6"/>
  <c r="I1504" i="6"/>
  <c r="H1504" i="6"/>
  <c r="E1504" i="6"/>
  <c r="F1504" i="6" s="1"/>
  <c r="B1504" i="6"/>
  <c r="I1503" i="6"/>
  <c r="H1503" i="6"/>
  <c r="E1503" i="6"/>
  <c r="F1503" i="6" s="1"/>
  <c r="B1503" i="6"/>
  <c r="I1502" i="6"/>
  <c r="H1502" i="6"/>
  <c r="E1502" i="6"/>
  <c r="F1502" i="6" s="1"/>
  <c r="B1502" i="6"/>
  <c r="I1501" i="6"/>
  <c r="H1501" i="6"/>
  <c r="E1501" i="6"/>
  <c r="F1501" i="6" s="1"/>
  <c r="B1501" i="6"/>
  <c r="I1500" i="6"/>
  <c r="H1500" i="6"/>
  <c r="E1500" i="6"/>
  <c r="F1500" i="6" s="1"/>
  <c r="B1500" i="6"/>
  <c r="I1499" i="6"/>
  <c r="H1499" i="6"/>
  <c r="E1499" i="6"/>
  <c r="F1499" i="6" s="1"/>
  <c r="B1499" i="6"/>
  <c r="I1498" i="6"/>
  <c r="H1498" i="6"/>
  <c r="E1498" i="6"/>
  <c r="F1498" i="6" s="1"/>
  <c r="B1498" i="6"/>
  <c r="I1497" i="6"/>
  <c r="H1497" i="6"/>
  <c r="E1497" i="6"/>
  <c r="F1497" i="6" s="1"/>
  <c r="B1497" i="6"/>
  <c r="E1496" i="6"/>
  <c r="F1496" i="6" s="1"/>
  <c r="B1496" i="6"/>
  <c r="E1494" i="6"/>
  <c r="F1494" i="6" s="1"/>
  <c r="B1494" i="6"/>
  <c r="I1492" i="6"/>
  <c r="H1492" i="6"/>
  <c r="E1492" i="6"/>
  <c r="F1492" i="6" s="1"/>
  <c r="B1492" i="6"/>
  <c r="E1491" i="6"/>
  <c r="F1491" i="6" s="1"/>
  <c r="B1491" i="6"/>
  <c r="E1489" i="6"/>
  <c r="F1489" i="6" s="1"/>
  <c r="B1489" i="6"/>
  <c r="I1488" i="6"/>
  <c r="H1488" i="6"/>
  <c r="E1488" i="6"/>
  <c r="F1488" i="6" s="1"/>
  <c r="B1488" i="6"/>
  <c r="E1487" i="6"/>
  <c r="F1487" i="6" s="1"/>
  <c r="B1487" i="6"/>
  <c r="I1486" i="6"/>
  <c r="H1486" i="6"/>
  <c r="E1486" i="6"/>
  <c r="F1486" i="6" s="1"/>
  <c r="B1486" i="6"/>
  <c r="I1485" i="6"/>
  <c r="H1485" i="6"/>
  <c r="E1485" i="6"/>
  <c r="F1485" i="6" s="1"/>
  <c r="B1485" i="6"/>
  <c r="I1484" i="6"/>
  <c r="H1484" i="6"/>
  <c r="E1484" i="6"/>
  <c r="F1484" i="6" s="1"/>
  <c r="B1484" i="6"/>
  <c r="I1483" i="6"/>
  <c r="H1483" i="6"/>
  <c r="E1483" i="6"/>
  <c r="F1483" i="6" s="1"/>
  <c r="B1483" i="6"/>
  <c r="I1482" i="6"/>
  <c r="H1482" i="6"/>
  <c r="E1482" i="6"/>
  <c r="F1482" i="6" s="1"/>
  <c r="B1482" i="6"/>
  <c r="E1481" i="6"/>
  <c r="F1481" i="6" s="1"/>
  <c r="B1481" i="6"/>
  <c r="I1480" i="6"/>
  <c r="H1480" i="6"/>
  <c r="E1480" i="6"/>
  <c r="F1480" i="6" s="1"/>
  <c r="B1480" i="6"/>
  <c r="I1479" i="6"/>
  <c r="H1479" i="6"/>
  <c r="E1479" i="6"/>
  <c r="F1479" i="6" s="1"/>
  <c r="B1479" i="6"/>
  <c r="I1478" i="6"/>
  <c r="H1478" i="6"/>
  <c r="E1478" i="6"/>
  <c r="F1478" i="6" s="1"/>
  <c r="B1478" i="6"/>
  <c r="E1447" i="6"/>
  <c r="F1447" i="6" s="1"/>
  <c r="B1447" i="6"/>
  <c r="E1446" i="6"/>
  <c r="F1446" i="6" s="1"/>
  <c r="B1446" i="6"/>
  <c r="I1444" i="6"/>
  <c r="H1444" i="6"/>
  <c r="E1444" i="6"/>
  <c r="F1444" i="6" s="1"/>
  <c r="B1444" i="6"/>
  <c r="I1443" i="6"/>
  <c r="H1443" i="6"/>
  <c r="E1443" i="6"/>
  <c r="F1443" i="6" s="1"/>
  <c r="B1443" i="6"/>
  <c r="E1659" i="6"/>
  <c r="F1659" i="6" s="1"/>
  <c r="B1659" i="6"/>
  <c r="E1657" i="6"/>
  <c r="F1657" i="6" s="1"/>
  <c r="B1657" i="6"/>
  <c r="I1656" i="6"/>
  <c r="H1656" i="6"/>
  <c r="E1656" i="6"/>
  <c r="F1656" i="6" s="1"/>
  <c r="B1656" i="6"/>
  <c r="I1654" i="6"/>
  <c r="H1654" i="6"/>
  <c r="E1654" i="6"/>
  <c r="F1654" i="6" s="1"/>
  <c r="B1654" i="6"/>
  <c r="I1653" i="6"/>
  <c r="H1653" i="6"/>
  <c r="E1653" i="6"/>
  <c r="F1653" i="6" s="1"/>
  <c r="B1653" i="6"/>
  <c r="I1652" i="6"/>
  <c r="H1652" i="6"/>
  <c r="E1652" i="6"/>
  <c r="F1652" i="6" s="1"/>
  <c r="B1652" i="6"/>
  <c r="I1651" i="6"/>
  <c r="H1651" i="6"/>
  <c r="E1651" i="6"/>
  <c r="F1651" i="6" s="1"/>
  <c r="B1651" i="6"/>
  <c r="I1650" i="6"/>
  <c r="H1650" i="6"/>
  <c r="E1650" i="6"/>
  <c r="F1650" i="6" s="1"/>
  <c r="B1650" i="6"/>
  <c r="I1649" i="6"/>
  <c r="H1649" i="6"/>
  <c r="E1649" i="6"/>
  <c r="F1649" i="6" s="1"/>
  <c r="B1649" i="6"/>
  <c r="I1648" i="6"/>
  <c r="H1648" i="6"/>
  <c r="E1648" i="6"/>
  <c r="F1648" i="6" s="1"/>
  <c r="B1648" i="6"/>
  <c r="I1647" i="6"/>
  <c r="H1647" i="6"/>
  <c r="E1647" i="6"/>
  <c r="F1647" i="6" s="1"/>
  <c r="B1647" i="6"/>
  <c r="I1646" i="6"/>
  <c r="H1646" i="6"/>
  <c r="E1646" i="6"/>
  <c r="F1646" i="6" s="1"/>
  <c r="B1646" i="6"/>
  <c r="I1645" i="6"/>
  <c r="H1645" i="6"/>
  <c r="E1645" i="6"/>
  <c r="F1645" i="6" s="1"/>
  <c r="B1645" i="6"/>
  <c r="I1644" i="6"/>
  <c r="H1644" i="6"/>
  <c r="E1644" i="6"/>
  <c r="F1644" i="6" s="1"/>
  <c r="B1644" i="6"/>
  <c r="I1643" i="6"/>
  <c r="H1643" i="6"/>
  <c r="E1643" i="6"/>
  <c r="F1643" i="6" s="1"/>
  <c r="B1643" i="6"/>
  <c r="I1642" i="6"/>
  <c r="H1642" i="6"/>
  <c r="E1642" i="6"/>
  <c r="F1642" i="6" s="1"/>
  <c r="B1642" i="6"/>
  <c r="I1641" i="6"/>
  <c r="H1641" i="6"/>
  <c r="E1641" i="6"/>
  <c r="F1641" i="6" s="1"/>
  <c r="B1641" i="6"/>
  <c r="I1640" i="6"/>
  <c r="H1640" i="6"/>
  <c r="E1640" i="6"/>
  <c r="F1640" i="6" s="1"/>
  <c r="B1640" i="6"/>
  <c r="I1639" i="6"/>
  <c r="H1639" i="6"/>
  <c r="E1639" i="6"/>
  <c r="F1639" i="6" s="1"/>
  <c r="B1639" i="6"/>
  <c r="E1638" i="6"/>
  <c r="F1638" i="6" s="1"/>
  <c r="B1638" i="6"/>
  <c r="I1637" i="6"/>
  <c r="H1637" i="6"/>
  <c r="E1637" i="6"/>
  <c r="F1637" i="6" s="1"/>
  <c r="B1637" i="6"/>
  <c r="I1636" i="6"/>
  <c r="H1636" i="6"/>
  <c r="E1636" i="6"/>
  <c r="F1636" i="6" s="1"/>
  <c r="B1636" i="6"/>
  <c r="E1635" i="6"/>
  <c r="F1635" i="6" s="1"/>
  <c r="B1635" i="6"/>
  <c r="I1633" i="6"/>
  <c r="H1633" i="6"/>
  <c r="E1633" i="6"/>
  <c r="F1633" i="6" s="1"/>
  <c r="B1633" i="6"/>
  <c r="I1631" i="6"/>
  <c r="H1631" i="6"/>
  <c r="E1631" i="6"/>
  <c r="F1631" i="6" s="1"/>
  <c r="B1631" i="6"/>
  <c r="E1626" i="6"/>
  <c r="F1626" i="6" s="1"/>
  <c r="B1626" i="6"/>
  <c r="I1625" i="6"/>
  <c r="H1625" i="6"/>
  <c r="E1625" i="6"/>
  <c r="F1625" i="6" s="1"/>
  <c r="B1625" i="6"/>
  <c r="I1624" i="6"/>
  <c r="H1624" i="6"/>
  <c r="E1624" i="6"/>
  <c r="F1624" i="6" s="1"/>
  <c r="B1624" i="6"/>
  <c r="E1623" i="6"/>
  <c r="F1623" i="6" s="1"/>
  <c r="B1623" i="6"/>
  <c r="I1621" i="6"/>
  <c r="H1621" i="6"/>
  <c r="E1621" i="6"/>
  <c r="F1621" i="6" s="1"/>
  <c r="B1621" i="6"/>
  <c r="E1620" i="6"/>
  <c r="F1620" i="6" s="1"/>
  <c r="B1620" i="6"/>
  <c r="I1619" i="6"/>
  <c r="H1619" i="6"/>
  <c r="E1619" i="6"/>
  <c r="F1619" i="6" s="1"/>
  <c r="B1619" i="6"/>
  <c r="E1618" i="6"/>
  <c r="F1618" i="6" s="1"/>
  <c r="B1618" i="6"/>
  <c r="E1616" i="6"/>
  <c r="F1616" i="6" s="1"/>
  <c r="B1616" i="6"/>
  <c r="I1615" i="6"/>
  <c r="H1615" i="6"/>
  <c r="E1615" i="6"/>
  <c r="F1615" i="6" s="1"/>
  <c r="B1615" i="6"/>
  <c r="I1614" i="6"/>
  <c r="H1614" i="6"/>
  <c r="E1614" i="6"/>
  <c r="F1614" i="6" s="1"/>
  <c r="B1614" i="6"/>
  <c r="E1613" i="6"/>
  <c r="F1613" i="6" s="1"/>
  <c r="B1613" i="6"/>
  <c r="I1612" i="6"/>
  <c r="H1612" i="6"/>
  <c r="E1612" i="6"/>
  <c r="F1612" i="6" s="1"/>
  <c r="B1612" i="6"/>
  <c r="E1611" i="6"/>
  <c r="F1611" i="6" s="1"/>
  <c r="B1611" i="6"/>
  <c r="I1609" i="6"/>
  <c r="H1609" i="6"/>
  <c r="E1609" i="6"/>
  <c r="F1609" i="6" s="1"/>
  <c r="B1609" i="6"/>
  <c r="I1608" i="6"/>
  <c r="H1608" i="6"/>
  <c r="E1608" i="6"/>
  <c r="F1608" i="6" s="1"/>
  <c r="B1608" i="6"/>
  <c r="I1607" i="6"/>
  <c r="H1607" i="6"/>
  <c r="E1607" i="6"/>
  <c r="F1607" i="6" s="1"/>
  <c r="B1607" i="6"/>
  <c r="I1606" i="6"/>
  <c r="H1606" i="6"/>
  <c r="E1606" i="6"/>
  <c r="F1606" i="6" s="1"/>
  <c r="B1606" i="6"/>
  <c r="I1605" i="6"/>
  <c r="H1605" i="6"/>
  <c r="E1605" i="6"/>
  <c r="F1605" i="6" s="1"/>
  <c r="B1605" i="6"/>
  <c r="I1604" i="6"/>
  <c r="H1604" i="6"/>
  <c r="E1604" i="6"/>
  <c r="F1604" i="6" s="1"/>
  <c r="B1604" i="6"/>
  <c r="I1603" i="6"/>
  <c r="H1603" i="6"/>
  <c r="E1603" i="6"/>
  <c r="F1603" i="6" s="1"/>
  <c r="B1603" i="6"/>
  <c r="I1602" i="6"/>
  <c r="H1602" i="6"/>
  <c r="E1602" i="6"/>
  <c r="F1602" i="6" s="1"/>
  <c r="B1602" i="6"/>
  <c r="I1601" i="6"/>
  <c r="H1601" i="6"/>
  <c r="E1601" i="6"/>
  <c r="F1601" i="6" s="1"/>
  <c r="B1601" i="6"/>
  <c r="I1600" i="6"/>
  <c r="H1600" i="6"/>
  <c r="E1600" i="6"/>
  <c r="F1600" i="6" s="1"/>
  <c r="B1600" i="6"/>
  <c r="I1599" i="6"/>
  <c r="H1599" i="6"/>
  <c r="E1599" i="6"/>
  <c r="F1599" i="6" s="1"/>
  <c r="B1599" i="6"/>
  <c r="I1598" i="6"/>
  <c r="H1598" i="6"/>
  <c r="E1598" i="6"/>
  <c r="F1598" i="6" s="1"/>
  <c r="B1598" i="6"/>
  <c r="I1597" i="6"/>
  <c r="H1597" i="6"/>
  <c r="E1597" i="6"/>
  <c r="F1597" i="6" s="1"/>
  <c r="B1597" i="6"/>
  <c r="I1596" i="6"/>
  <c r="H1596" i="6"/>
  <c r="E1596" i="6"/>
  <c r="F1596" i="6" s="1"/>
  <c r="B1596" i="6"/>
  <c r="I1595" i="6"/>
  <c r="H1595" i="6"/>
  <c r="E1595" i="6"/>
  <c r="F1595" i="6" s="1"/>
  <c r="B1595" i="6"/>
  <c r="I1594" i="6"/>
  <c r="H1594" i="6"/>
  <c r="E1594" i="6"/>
  <c r="F1594" i="6" s="1"/>
  <c r="B1594" i="6"/>
  <c r="I1593" i="6"/>
  <c r="H1593" i="6"/>
  <c r="E1593" i="6"/>
  <c r="F1593" i="6" s="1"/>
  <c r="B1593" i="6"/>
  <c r="I1592" i="6"/>
  <c r="H1592" i="6"/>
  <c r="E1592" i="6"/>
  <c r="F1592" i="6" s="1"/>
  <c r="B1592" i="6"/>
  <c r="I1591" i="6"/>
  <c r="H1591" i="6"/>
  <c r="E1591" i="6"/>
  <c r="F1591" i="6" s="1"/>
  <c r="B1591" i="6"/>
  <c r="I1590" i="6"/>
  <c r="H1590" i="6"/>
  <c r="E1590" i="6"/>
  <c r="F1590" i="6" s="1"/>
  <c r="B1590" i="6"/>
  <c r="I1589" i="6"/>
  <c r="H1589" i="6"/>
  <c r="E1589" i="6"/>
  <c r="F1589" i="6" s="1"/>
  <c r="B1589" i="6"/>
  <c r="I1588" i="6"/>
  <c r="H1588" i="6"/>
  <c r="E1588" i="6"/>
  <c r="F1588" i="6" s="1"/>
  <c r="B1588" i="6"/>
  <c r="I1587" i="6"/>
  <c r="H1587" i="6"/>
  <c r="E1587" i="6"/>
  <c r="F1587" i="6" s="1"/>
  <c r="B1587" i="6"/>
  <c r="I1586" i="6"/>
  <c r="H1586" i="6"/>
  <c r="E1586" i="6"/>
  <c r="F1586" i="6" s="1"/>
  <c r="B1586" i="6"/>
  <c r="I1585" i="6"/>
  <c r="H1585" i="6"/>
  <c r="E1585" i="6"/>
  <c r="F1585" i="6" s="1"/>
  <c r="B1585" i="6"/>
  <c r="I1584" i="6"/>
  <c r="H1584" i="6"/>
  <c r="E1584" i="6"/>
  <c r="F1584" i="6" s="1"/>
  <c r="B1584" i="6"/>
  <c r="E1583" i="6"/>
  <c r="F1583" i="6" s="1"/>
  <c r="B1583" i="6"/>
  <c r="E1581" i="6"/>
  <c r="F1581" i="6" s="1"/>
  <c r="B1581" i="6"/>
  <c r="I1579" i="6"/>
  <c r="H1579" i="6"/>
  <c r="E1579" i="6"/>
  <c r="F1579" i="6" s="1"/>
  <c r="B1579" i="6"/>
  <c r="I1578" i="6"/>
  <c r="H1578" i="6"/>
  <c r="E1578" i="6"/>
  <c r="F1578" i="6" s="1"/>
  <c r="B1578" i="6"/>
  <c r="I1576" i="6"/>
  <c r="H1576" i="6"/>
  <c r="E1576" i="6"/>
  <c r="F1576" i="6" s="1"/>
  <c r="B1576" i="6"/>
  <c r="I1575" i="6"/>
  <c r="H1575" i="6"/>
  <c r="E1575" i="6"/>
  <c r="F1575" i="6" s="1"/>
  <c r="B1575" i="6"/>
  <c r="I1574" i="6"/>
  <c r="H1574" i="6"/>
  <c r="E1574" i="6"/>
  <c r="F1574" i="6" s="1"/>
  <c r="B1574" i="6"/>
  <c r="E1573" i="6"/>
  <c r="F1573" i="6" s="1"/>
  <c r="B1573" i="6"/>
  <c r="E1570" i="6"/>
  <c r="F1570" i="6" s="1"/>
  <c r="B1570" i="6"/>
  <c r="I1569" i="6"/>
  <c r="H1569" i="6"/>
  <c r="E1569" i="6"/>
  <c r="F1569" i="6" s="1"/>
  <c r="B1569" i="6"/>
  <c r="I1568" i="6"/>
  <c r="H1568" i="6"/>
  <c r="E1568" i="6"/>
  <c r="F1568" i="6" s="1"/>
  <c r="B1568" i="6"/>
  <c r="I1567" i="6"/>
  <c r="H1567" i="6"/>
  <c r="E1567" i="6"/>
  <c r="F1567" i="6" s="1"/>
  <c r="B1567" i="6"/>
  <c r="I1771" i="6"/>
  <c r="H1771" i="6"/>
  <c r="E1771" i="6"/>
  <c r="F1771" i="6" s="1"/>
  <c r="B1771" i="6"/>
  <c r="I1770" i="6"/>
  <c r="H1770" i="6"/>
  <c r="E1770" i="6"/>
  <c r="F1770" i="6" s="1"/>
  <c r="B1770" i="6"/>
  <c r="I1769" i="6"/>
  <c r="H1769" i="6"/>
  <c r="E1769" i="6"/>
  <c r="F1769" i="6" s="1"/>
  <c r="B1769" i="6"/>
  <c r="I1768" i="6"/>
  <c r="H1768" i="6"/>
  <c r="E1768" i="6"/>
  <c r="F1768" i="6" s="1"/>
  <c r="B1768" i="6"/>
  <c r="I1767" i="6"/>
  <c r="H1767" i="6"/>
  <c r="E1767" i="6"/>
  <c r="F1767" i="6" s="1"/>
  <c r="B1767" i="6"/>
  <c r="I1766" i="6"/>
  <c r="H1766" i="6"/>
  <c r="E1766" i="6"/>
  <c r="F1766" i="6" s="1"/>
  <c r="B1766" i="6"/>
  <c r="I1765" i="6"/>
  <c r="H1765" i="6"/>
  <c r="E1765" i="6"/>
  <c r="F1765" i="6" s="1"/>
  <c r="B1765" i="6"/>
  <c r="E1764" i="6"/>
  <c r="F1764" i="6" s="1"/>
  <c r="B1764" i="6"/>
  <c r="E1762" i="6"/>
  <c r="F1762" i="6" s="1"/>
  <c r="B1762" i="6"/>
  <c r="E1761" i="6"/>
  <c r="F1761" i="6" s="1"/>
  <c r="B1761" i="6"/>
  <c r="I1759" i="6"/>
  <c r="H1759" i="6"/>
  <c r="E1759" i="6"/>
  <c r="F1759" i="6" s="1"/>
  <c r="B1759" i="6"/>
  <c r="I1758" i="6"/>
  <c r="H1758" i="6"/>
  <c r="E1758" i="6"/>
  <c r="F1758" i="6" s="1"/>
  <c r="B1758" i="6"/>
  <c r="I1757" i="6"/>
  <c r="H1757" i="6"/>
  <c r="E1757" i="6"/>
  <c r="F1757" i="6" s="1"/>
  <c r="B1757" i="6"/>
  <c r="E1756" i="6"/>
  <c r="F1756" i="6" s="1"/>
  <c r="B1756" i="6"/>
  <c r="I1752" i="6"/>
  <c r="H1752" i="6"/>
  <c r="E1752" i="6"/>
  <c r="F1752" i="6" s="1"/>
  <c r="B1752" i="6"/>
  <c r="I1751" i="6"/>
  <c r="H1751" i="6"/>
  <c r="E1751" i="6"/>
  <c r="F1751" i="6" s="1"/>
  <c r="B1751" i="6"/>
  <c r="I1750" i="6"/>
  <c r="H1750" i="6"/>
  <c r="E1750" i="6"/>
  <c r="F1750" i="6" s="1"/>
  <c r="B1750" i="6"/>
  <c r="E1749" i="6"/>
  <c r="F1749" i="6" s="1"/>
  <c r="B1749" i="6"/>
  <c r="E1746" i="6"/>
  <c r="F1746" i="6" s="1"/>
  <c r="B1746" i="6"/>
  <c r="E1744" i="6"/>
  <c r="F1744" i="6" s="1"/>
  <c r="B1744" i="6"/>
  <c r="I1742" i="6"/>
  <c r="H1742" i="6"/>
  <c r="E1742" i="6"/>
  <c r="F1742" i="6" s="1"/>
  <c r="B1742" i="6"/>
  <c r="I1741" i="6"/>
  <c r="H1741" i="6"/>
  <c r="E1741" i="6"/>
  <c r="F1741" i="6" s="1"/>
  <c r="B1741" i="6"/>
  <c r="I1740" i="6"/>
  <c r="H1740" i="6"/>
  <c r="E1740" i="6"/>
  <c r="F1740" i="6" s="1"/>
  <c r="B1740" i="6"/>
  <c r="I1739" i="6"/>
  <c r="H1739" i="6"/>
  <c r="E1739" i="6"/>
  <c r="F1739" i="6" s="1"/>
  <c r="B1739" i="6"/>
  <c r="I1738" i="6"/>
  <c r="H1738" i="6"/>
  <c r="E1738" i="6"/>
  <c r="F1738" i="6" s="1"/>
  <c r="B1738" i="6"/>
  <c r="I1737" i="6"/>
  <c r="H1737" i="6"/>
  <c r="E1737" i="6"/>
  <c r="F1737" i="6" s="1"/>
  <c r="B1737" i="6"/>
  <c r="I1736" i="6"/>
  <c r="H1736" i="6"/>
  <c r="E1736" i="6"/>
  <c r="F1736" i="6" s="1"/>
  <c r="B1736" i="6"/>
  <c r="I1735" i="6"/>
  <c r="H1735" i="6"/>
  <c r="E1735" i="6"/>
  <c r="F1735" i="6" s="1"/>
  <c r="B1735" i="6"/>
  <c r="I1734" i="6"/>
  <c r="H1734" i="6"/>
  <c r="E1734" i="6"/>
  <c r="F1734" i="6" s="1"/>
  <c r="B1734" i="6"/>
  <c r="I1733" i="6"/>
  <c r="H1733" i="6"/>
  <c r="E1733" i="6"/>
  <c r="F1733" i="6" s="1"/>
  <c r="B1733" i="6"/>
  <c r="I1732" i="6"/>
  <c r="H1732" i="6"/>
  <c r="E1732" i="6"/>
  <c r="F1732" i="6" s="1"/>
  <c r="B1732" i="6"/>
  <c r="I1731" i="6"/>
  <c r="H1731" i="6"/>
  <c r="E1731" i="6"/>
  <c r="F1731" i="6" s="1"/>
  <c r="B1731" i="6"/>
  <c r="I1730" i="6"/>
  <c r="H1730" i="6"/>
  <c r="E1730" i="6"/>
  <c r="F1730" i="6" s="1"/>
  <c r="B1730" i="6"/>
  <c r="I1729" i="6"/>
  <c r="H1729" i="6"/>
  <c r="E1729" i="6"/>
  <c r="F1729" i="6" s="1"/>
  <c r="B1729" i="6"/>
  <c r="I1728" i="6"/>
  <c r="H1728" i="6"/>
  <c r="E1728" i="6"/>
  <c r="F1728" i="6" s="1"/>
  <c r="B1728" i="6"/>
  <c r="E1727" i="6"/>
  <c r="F1727" i="6" s="1"/>
  <c r="B1727" i="6"/>
  <c r="E1726" i="6"/>
  <c r="F1726" i="6" s="1"/>
  <c r="B1726" i="6"/>
  <c r="E1725" i="6"/>
  <c r="F1725" i="6" s="1"/>
  <c r="B1725" i="6"/>
  <c r="I1724" i="6"/>
  <c r="H1724" i="6"/>
  <c r="E1724" i="6"/>
  <c r="F1724" i="6" s="1"/>
  <c r="B1724" i="6"/>
  <c r="I1723" i="6"/>
  <c r="H1723" i="6"/>
  <c r="E1723" i="6"/>
  <c r="F1723" i="6" s="1"/>
  <c r="B1723" i="6"/>
  <c r="I1722" i="6"/>
  <c r="H1722" i="6"/>
  <c r="E1722" i="6"/>
  <c r="F1722" i="6" s="1"/>
  <c r="B1722" i="6"/>
  <c r="I1721" i="6"/>
  <c r="H1721" i="6"/>
  <c r="E1721" i="6"/>
  <c r="F1721" i="6" s="1"/>
  <c r="B1721" i="6"/>
  <c r="I1720" i="6"/>
  <c r="H1720" i="6"/>
  <c r="E1720" i="6"/>
  <c r="F1720" i="6" s="1"/>
  <c r="B1720" i="6"/>
  <c r="I1719" i="6"/>
  <c r="H1719" i="6"/>
  <c r="E1719" i="6"/>
  <c r="F1719" i="6" s="1"/>
  <c r="B1719" i="6"/>
  <c r="I1718" i="6"/>
  <c r="H1718" i="6"/>
  <c r="E1718" i="6"/>
  <c r="F1718" i="6" s="1"/>
  <c r="B1718" i="6"/>
  <c r="I1716" i="6"/>
  <c r="H1716" i="6"/>
  <c r="E1716" i="6"/>
  <c r="F1716" i="6" s="1"/>
  <c r="B1716" i="6"/>
  <c r="I1715" i="6"/>
  <c r="H1715" i="6"/>
  <c r="E1715" i="6"/>
  <c r="F1715" i="6" s="1"/>
  <c r="B1715" i="6"/>
  <c r="I1713" i="6"/>
  <c r="H1713" i="6"/>
  <c r="E1713" i="6"/>
  <c r="F1713" i="6" s="1"/>
  <c r="B1713" i="6"/>
  <c r="I1711" i="6"/>
  <c r="H1711" i="6"/>
  <c r="E1711" i="6"/>
  <c r="F1711" i="6" s="1"/>
  <c r="B1711" i="6"/>
  <c r="I1710" i="6"/>
  <c r="H1710" i="6"/>
  <c r="E1710" i="6"/>
  <c r="F1710" i="6" s="1"/>
  <c r="B1710" i="6"/>
  <c r="I1709" i="6"/>
  <c r="H1709" i="6"/>
  <c r="E1709" i="6"/>
  <c r="F1709" i="6" s="1"/>
  <c r="B1709" i="6"/>
  <c r="I1708" i="6"/>
  <c r="H1708" i="6"/>
  <c r="E1708" i="6"/>
  <c r="F1708" i="6" s="1"/>
  <c r="B1708" i="6"/>
  <c r="I1707" i="6"/>
  <c r="H1707" i="6"/>
  <c r="E1707" i="6"/>
  <c r="F1707" i="6" s="1"/>
  <c r="B1707" i="6"/>
  <c r="I1705" i="6"/>
  <c r="H1705" i="6"/>
  <c r="E1705" i="6"/>
  <c r="F1705" i="6" s="1"/>
  <c r="B1705" i="6"/>
  <c r="I1704" i="6"/>
  <c r="H1704" i="6"/>
  <c r="E1704" i="6"/>
  <c r="F1704" i="6" s="1"/>
  <c r="B1704" i="6"/>
  <c r="I1698" i="6"/>
  <c r="H1698" i="6"/>
  <c r="E1698" i="6"/>
  <c r="F1698" i="6" s="1"/>
  <c r="B1698" i="6"/>
  <c r="E1696" i="6"/>
  <c r="F1696" i="6" s="1"/>
  <c r="B1696" i="6"/>
  <c r="E1694" i="6"/>
  <c r="F1694" i="6" s="1"/>
  <c r="B1694" i="6"/>
  <c r="I1691" i="6"/>
  <c r="H1691" i="6"/>
  <c r="E1691" i="6"/>
  <c r="F1691" i="6" s="1"/>
  <c r="B1691" i="6"/>
  <c r="I1689" i="6"/>
  <c r="H1689" i="6"/>
  <c r="E1689" i="6"/>
  <c r="F1689" i="6" s="1"/>
  <c r="B1689" i="6"/>
  <c r="E1688" i="6"/>
  <c r="F1688" i="6" s="1"/>
  <c r="B1688" i="6"/>
  <c r="E1687" i="6"/>
  <c r="F1687" i="6" s="1"/>
  <c r="B1687" i="6"/>
  <c r="E1682" i="6"/>
  <c r="F1682" i="6" s="1"/>
  <c r="B1682" i="6"/>
  <c r="I1681" i="6"/>
  <c r="H1681" i="6"/>
  <c r="E1681" i="6"/>
  <c r="F1681" i="6" s="1"/>
  <c r="B1681" i="6"/>
  <c r="E1680" i="6"/>
  <c r="F1680" i="6" s="1"/>
  <c r="B1680" i="6"/>
  <c r="I1679" i="6"/>
  <c r="H1679" i="6"/>
  <c r="E1679" i="6"/>
  <c r="F1679" i="6" s="1"/>
  <c r="B1679" i="6"/>
  <c r="I1678" i="6"/>
  <c r="H1678" i="6"/>
  <c r="E1678" i="6"/>
  <c r="F1678" i="6" s="1"/>
  <c r="B1678" i="6"/>
  <c r="E1677" i="6"/>
  <c r="F1677" i="6" s="1"/>
  <c r="B1677" i="6"/>
  <c r="I1672" i="6"/>
  <c r="H1672" i="6"/>
  <c r="E1672" i="6"/>
  <c r="F1672" i="6" s="1"/>
  <c r="B1672" i="6"/>
  <c r="I1671" i="6"/>
  <c r="H1671" i="6"/>
  <c r="E1671" i="6"/>
  <c r="F1671" i="6" s="1"/>
  <c r="B1671" i="6"/>
  <c r="E1670" i="6"/>
  <c r="F1670" i="6" s="1"/>
  <c r="B1670" i="6"/>
  <c r="E1668" i="6"/>
  <c r="F1668" i="6" s="1"/>
  <c r="B1668" i="6"/>
  <c r="E1666" i="6"/>
  <c r="F1666" i="6" s="1"/>
  <c r="B1666" i="6"/>
  <c r="E1664" i="6"/>
  <c r="F1664" i="6" s="1"/>
  <c r="B1664" i="6"/>
  <c r="I1662" i="6"/>
  <c r="H1662" i="6"/>
  <c r="E1662" i="6"/>
  <c r="F1662" i="6" s="1"/>
  <c r="B1662" i="6"/>
  <c r="I1661" i="6"/>
  <c r="H1661" i="6"/>
  <c r="E1661" i="6"/>
  <c r="F1661" i="6" s="1"/>
  <c r="B1661" i="6"/>
  <c r="I1865" i="6"/>
  <c r="H1865" i="6"/>
  <c r="E1865" i="6"/>
  <c r="F1865" i="6" s="1"/>
  <c r="B1865" i="6"/>
  <c r="I1864" i="6"/>
  <c r="H1864" i="6"/>
  <c r="E1864" i="6"/>
  <c r="F1864" i="6" s="1"/>
  <c r="B1864" i="6"/>
  <c r="I1863" i="6"/>
  <c r="H1863" i="6"/>
  <c r="E1863" i="6"/>
  <c r="F1863" i="6" s="1"/>
  <c r="B1863" i="6"/>
  <c r="E1862" i="6"/>
  <c r="F1862" i="6" s="1"/>
  <c r="B1862" i="6"/>
  <c r="I1861" i="6"/>
  <c r="H1861" i="6"/>
  <c r="E1861" i="6"/>
  <c r="F1861" i="6" s="1"/>
  <c r="B1861" i="6"/>
  <c r="I1860" i="6"/>
  <c r="H1860" i="6"/>
  <c r="E1860" i="6"/>
  <c r="F1860" i="6" s="1"/>
  <c r="B1860" i="6"/>
  <c r="E1858" i="6"/>
  <c r="F1858" i="6" s="1"/>
  <c r="B1858" i="6"/>
  <c r="E1857" i="6"/>
  <c r="F1857" i="6" s="1"/>
  <c r="B1857" i="6"/>
  <c r="I1854" i="6"/>
  <c r="H1854" i="6"/>
  <c r="E1854" i="6"/>
  <c r="F1854" i="6" s="1"/>
  <c r="B1854" i="6"/>
  <c r="I1852" i="6"/>
  <c r="H1852" i="6"/>
  <c r="E1852" i="6"/>
  <c r="F1852" i="6" s="1"/>
  <c r="B1852" i="6"/>
  <c r="E1851" i="6"/>
  <c r="F1851" i="6" s="1"/>
  <c r="B1851" i="6"/>
  <c r="E1850" i="6"/>
  <c r="F1850" i="6" s="1"/>
  <c r="B1850" i="6"/>
  <c r="E1849" i="6"/>
  <c r="F1849" i="6" s="1"/>
  <c r="B1849" i="6"/>
  <c r="I1846" i="6"/>
  <c r="H1846" i="6"/>
  <c r="E1846" i="6"/>
  <c r="F1846" i="6" s="1"/>
  <c r="B1846" i="6"/>
  <c r="E1845" i="6"/>
  <c r="F1845" i="6" s="1"/>
  <c r="B1845" i="6"/>
  <c r="I1843" i="6"/>
  <c r="H1843" i="6"/>
  <c r="E1843" i="6"/>
  <c r="F1843" i="6" s="1"/>
  <c r="B1843" i="6"/>
  <c r="I1841" i="6"/>
  <c r="H1841" i="6"/>
  <c r="E1841" i="6"/>
  <c r="F1841" i="6" s="1"/>
  <c r="B1841" i="6"/>
  <c r="E1839" i="6"/>
  <c r="F1839" i="6" s="1"/>
  <c r="B1839" i="6"/>
  <c r="E1837" i="6"/>
  <c r="F1837" i="6" s="1"/>
  <c r="B1837" i="6"/>
  <c r="E1835" i="6"/>
  <c r="F1835" i="6" s="1"/>
  <c r="B1835" i="6"/>
  <c r="E1833" i="6"/>
  <c r="F1833" i="6" s="1"/>
  <c r="B1833" i="6"/>
  <c r="I1832" i="6"/>
  <c r="H1832" i="6"/>
  <c r="E1832" i="6"/>
  <c r="F1832" i="6" s="1"/>
  <c r="B1832" i="6"/>
  <c r="E1830" i="6"/>
  <c r="F1830" i="6" s="1"/>
  <c r="B1830" i="6"/>
  <c r="I1829" i="6"/>
  <c r="H1829" i="6"/>
  <c r="E1829" i="6"/>
  <c r="F1829" i="6" s="1"/>
  <c r="B1829" i="6"/>
  <c r="I1828" i="6"/>
  <c r="H1828" i="6"/>
  <c r="E1828" i="6"/>
  <c r="F1828" i="6" s="1"/>
  <c r="B1828" i="6"/>
  <c r="I1827" i="6"/>
  <c r="H1827" i="6"/>
  <c r="E1827" i="6"/>
  <c r="F1827" i="6" s="1"/>
  <c r="B1827" i="6"/>
  <c r="I1826" i="6"/>
  <c r="H1826" i="6"/>
  <c r="E1826" i="6"/>
  <c r="F1826" i="6" s="1"/>
  <c r="B1826" i="6"/>
  <c r="I1825" i="6"/>
  <c r="H1825" i="6"/>
  <c r="E1825" i="6"/>
  <c r="F1825" i="6" s="1"/>
  <c r="B1825" i="6"/>
  <c r="I1824" i="6"/>
  <c r="H1824" i="6"/>
  <c r="E1824" i="6"/>
  <c r="F1824" i="6" s="1"/>
  <c r="B1824" i="6"/>
  <c r="I1823" i="6"/>
  <c r="H1823" i="6"/>
  <c r="E1823" i="6"/>
  <c r="F1823" i="6" s="1"/>
  <c r="B1823" i="6"/>
  <c r="I1819" i="6"/>
  <c r="H1819" i="6"/>
  <c r="E1819" i="6"/>
  <c r="F1819" i="6" s="1"/>
  <c r="B1819" i="6"/>
  <c r="H1818" i="6"/>
  <c r="E1818" i="6"/>
  <c r="F1818" i="6" s="1"/>
  <c r="B1818" i="6"/>
  <c r="I1817" i="6"/>
  <c r="H1817" i="6"/>
  <c r="E1817" i="6"/>
  <c r="F1817" i="6" s="1"/>
  <c r="B1817" i="6"/>
  <c r="I1816" i="6"/>
  <c r="H1816" i="6"/>
  <c r="E1816" i="6"/>
  <c r="F1816" i="6" s="1"/>
  <c r="B1816" i="6"/>
  <c r="I1815" i="6"/>
  <c r="H1815" i="6"/>
  <c r="E1815" i="6"/>
  <c r="F1815" i="6" s="1"/>
  <c r="B1815" i="6"/>
  <c r="I1814" i="6"/>
  <c r="H1814" i="6"/>
  <c r="E1814" i="6"/>
  <c r="F1814" i="6" s="1"/>
  <c r="B1814" i="6"/>
  <c r="I1813" i="6"/>
  <c r="H1813" i="6"/>
  <c r="E1813" i="6"/>
  <c r="F1813" i="6" s="1"/>
  <c r="B1813" i="6"/>
  <c r="I1811" i="6"/>
  <c r="H1811" i="6"/>
  <c r="E1811" i="6"/>
  <c r="F1811" i="6" s="1"/>
  <c r="B1811" i="6"/>
  <c r="I1810" i="6"/>
  <c r="H1810" i="6"/>
  <c r="E1810" i="6"/>
  <c r="F1810" i="6" s="1"/>
  <c r="B1810" i="6"/>
  <c r="I1809" i="6"/>
  <c r="H1809" i="6"/>
  <c r="E1809" i="6"/>
  <c r="F1809" i="6" s="1"/>
  <c r="B1809" i="6"/>
  <c r="I1808" i="6"/>
  <c r="H1808" i="6"/>
  <c r="E1808" i="6"/>
  <c r="F1808" i="6" s="1"/>
  <c r="B1808" i="6"/>
  <c r="I1807" i="6"/>
  <c r="H1807" i="6"/>
  <c r="E1807" i="6"/>
  <c r="F1807" i="6" s="1"/>
  <c r="B1807" i="6"/>
  <c r="I1806" i="6"/>
  <c r="H1806" i="6"/>
  <c r="E1806" i="6"/>
  <c r="F1806" i="6" s="1"/>
  <c r="B1806" i="6"/>
  <c r="I1804" i="6"/>
  <c r="H1804" i="6"/>
  <c r="E1804" i="6"/>
  <c r="F1804" i="6" s="1"/>
  <c r="B1804" i="6"/>
  <c r="I1803" i="6"/>
  <c r="H1803" i="6"/>
  <c r="E1803" i="6"/>
  <c r="F1803" i="6" s="1"/>
  <c r="B1803" i="6"/>
  <c r="I1802" i="6"/>
  <c r="H1802" i="6"/>
  <c r="E1802" i="6"/>
  <c r="F1802" i="6" s="1"/>
  <c r="B1802" i="6"/>
  <c r="I1801" i="6"/>
  <c r="H1801" i="6"/>
  <c r="E1801" i="6"/>
  <c r="F1801" i="6" s="1"/>
  <c r="B1801" i="6"/>
  <c r="I1800" i="6"/>
  <c r="H1800" i="6"/>
  <c r="E1800" i="6"/>
  <c r="F1800" i="6" s="1"/>
  <c r="B1800" i="6"/>
  <c r="I1799" i="6"/>
  <c r="H1799" i="6"/>
  <c r="E1799" i="6"/>
  <c r="F1799" i="6" s="1"/>
  <c r="B1799" i="6"/>
  <c r="I1798" i="6"/>
  <c r="H1798" i="6"/>
  <c r="E1798" i="6"/>
  <c r="F1798" i="6" s="1"/>
  <c r="B1798" i="6"/>
  <c r="E1797" i="6"/>
  <c r="F1797" i="6" s="1"/>
  <c r="B1797" i="6"/>
  <c r="E1796" i="6"/>
  <c r="F1796" i="6" s="1"/>
  <c r="B1796" i="6"/>
  <c r="I1795" i="6"/>
  <c r="H1795" i="6"/>
  <c r="E1795" i="6"/>
  <c r="F1795" i="6" s="1"/>
  <c r="B1795" i="6"/>
  <c r="E1794" i="6"/>
  <c r="F1794" i="6" s="1"/>
  <c r="B1794" i="6"/>
  <c r="E1793" i="6"/>
  <c r="F1793" i="6" s="1"/>
  <c r="B1793" i="6"/>
  <c r="E1792" i="6"/>
  <c r="F1792" i="6" s="1"/>
  <c r="B1792" i="6"/>
  <c r="E1791" i="6"/>
  <c r="F1791" i="6" s="1"/>
  <c r="B1791" i="6"/>
  <c r="E1790" i="6"/>
  <c r="F1790" i="6" s="1"/>
  <c r="B1790" i="6"/>
  <c r="E1789" i="6"/>
  <c r="F1789" i="6" s="1"/>
  <c r="B1789" i="6"/>
  <c r="I1788" i="6"/>
  <c r="H1788" i="6"/>
  <c r="E1788" i="6"/>
  <c r="F1788" i="6" s="1"/>
  <c r="B1788" i="6"/>
  <c r="I1787" i="6"/>
  <c r="H1787" i="6"/>
  <c r="E1787" i="6"/>
  <c r="F1787" i="6" s="1"/>
  <c r="B1787" i="6"/>
  <c r="I1786" i="6"/>
  <c r="H1786" i="6"/>
  <c r="E1786" i="6"/>
  <c r="F1786" i="6" s="1"/>
  <c r="B1786" i="6"/>
  <c r="I1784" i="6"/>
  <c r="H1784" i="6"/>
  <c r="E1784" i="6"/>
  <c r="F1784" i="6" s="1"/>
  <c r="B1784" i="6"/>
  <c r="I1783" i="6"/>
  <c r="H1783" i="6"/>
  <c r="E1783" i="6"/>
  <c r="F1783" i="6" s="1"/>
  <c r="B1783" i="6"/>
  <c r="I1782" i="6"/>
  <c r="H1782" i="6"/>
  <c r="E1782" i="6"/>
  <c r="F1782" i="6" s="1"/>
  <c r="B1782" i="6"/>
  <c r="I1781" i="6"/>
  <c r="H1781" i="6"/>
  <c r="E1781" i="6"/>
  <c r="F1781" i="6" s="1"/>
  <c r="B1781" i="6"/>
  <c r="I1780" i="6"/>
  <c r="H1780" i="6"/>
  <c r="E1780" i="6"/>
  <c r="F1780" i="6" s="1"/>
  <c r="B1780" i="6"/>
  <c r="I1779" i="6"/>
  <c r="H1779" i="6"/>
  <c r="E1779" i="6"/>
  <c r="F1779" i="6" s="1"/>
  <c r="B1779" i="6"/>
  <c r="I1778" i="6"/>
  <c r="H1778" i="6"/>
  <c r="E1778" i="6"/>
  <c r="F1778" i="6" s="1"/>
  <c r="B1778" i="6"/>
  <c r="I1777" i="6"/>
  <c r="H1777" i="6"/>
  <c r="E1777" i="6"/>
  <c r="F1777" i="6" s="1"/>
  <c r="B1777" i="6"/>
  <c r="I1776" i="6"/>
  <c r="H1776" i="6"/>
  <c r="E1776" i="6"/>
  <c r="F1776" i="6" s="1"/>
  <c r="B1776" i="6"/>
  <c r="I1775" i="6"/>
  <c r="H1775" i="6"/>
  <c r="E1775" i="6"/>
  <c r="F1775" i="6" s="1"/>
  <c r="B1775" i="6"/>
  <c r="I1774" i="6"/>
  <c r="H1774" i="6"/>
  <c r="E1774" i="6"/>
  <c r="F1774" i="6" s="1"/>
  <c r="B1774" i="6"/>
  <c r="I1773" i="6"/>
  <c r="H1773" i="6"/>
  <c r="E1773" i="6"/>
  <c r="F1773" i="6" s="1"/>
  <c r="B1773" i="6"/>
  <c r="I1772" i="6"/>
  <c r="H1772" i="6"/>
  <c r="E1772" i="6"/>
  <c r="F1772" i="6" s="1"/>
  <c r="B1772" i="6"/>
  <c r="I1950" i="6"/>
  <c r="H1950" i="6"/>
  <c r="E1950" i="6"/>
  <c r="F1950" i="6" s="1"/>
  <c r="B1950" i="6"/>
  <c r="I1949" i="6"/>
  <c r="H1949" i="6"/>
  <c r="E1949" i="6"/>
  <c r="F1949" i="6" s="1"/>
  <c r="B1949" i="6"/>
  <c r="E1948" i="6"/>
  <c r="F1948" i="6" s="1"/>
  <c r="B1948" i="6"/>
  <c r="I1947" i="6"/>
  <c r="H1947" i="6"/>
  <c r="E1947" i="6"/>
  <c r="F1947" i="6" s="1"/>
  <c r="B1947" i="6"/>
  <c r="I1946" i="6"/>
  <c r="H1946" i="6"/>
  <c r="E1946" i="6"/>
  <c r="F1946" i="6" s="1"/>
  <c r="B1946" i="6"/>
  <c r="E1945" i="6"/>
  <c r="F1945" i="6" s="1"/>
  <c r="B1945" i="6"/>
  <c r="I1944" i="6"/>
  <c r="H1944" i="6"/>
  <c r="E1944" i="6"/>
  <c r="F1944" i="6" s="1"/>
  <c r="B1944" i="6"/>
  <c r="I1943" i="6"/>
  <c r="H1943" i="6"/>
  <c r="E1943" i="6"/>
  <c r="F1943" i="6" s="1"/>
  <c r="B1943" i="6"/>
  <c r="I1941" i="6"/>
  <c r="H1941" i="6"/>
  <c r="E1941" i="6"/>
  <c r="F1941" i="6" s="1"/>
  <c r="B1941" i="6"/>
  <c r="I1940" i="6"/>
  <c r="H1940" i="6"/>
  <c r="E1940" i="6"/>
  <c r="F1940" i="6" s="1"/>
  <c r="B1940" i="6"/>
  <c r="E1939" i="6"/>
  <c r="F1939" i="6" s="1"/>
  <c r="B1939" i="6"/>
  <c r="E1937" i="6"/>
  <c r="F1937" i="6" s="1"/>
  <c r="B1937" i="6"/>
  <c r="E1935" i="6"/>
  <c r="F1935" i="6" s="1"/>
  <c r="B1935" i="6"/>
  <c r="E1934" i="6"/>
  <c r="F1934" i="6" s="1"/>
  <c r="B1934" i="6"/>
  <c r="I1932" i="6"/>
  <c r="H1932" i="6"/>
  <c r="E1932" i="6"/>
  <c r="F1932" i="6" s="1"/>
  <c r="B1932" i="6"/>
  <c r="E1931" i="6"/>
  <c r="F1931" i="6" s="1"/>
  <c r="B1931" i="6"/>
  <c r="E1929" i="6"/>
  <c r="F1929" i="6" s="1"/>
  <c r="B1929" i="6"/>
  <c r="I1926" i="6"/>
  <c r="H1926" i="6"/>
  <c r="E1926" i="6"/>
  <c r="F1926" i="6" s="1"/>
  <c r="B1926" i="6"/>
  <c r="I1925" i="6"/>
  <c r="H1925" i="6"/>
  <c r="E1925" i="6"/>
  <c r="F1925" i="6" s="1"/>
  <c r="B1925" i="6"/>
  <c r="I1924" i="6"/>
  <c r="H1924" i="6"/>
  <c r="E1924" i="6"/>
  <c r="F1924" i="6" s="1"/>
  <c r="B1924" i="6"/>
  <c r="I1923" i="6"/>
  <c r="H1923" i="6"/>
  <c r="E1923" i="6"/>
  <c r="F1923" i="6" s="1"/>
  <c r="B1923" i="6"/>
  <c r="I1922" i="6"/>
  <c r="H1922" i="6"/>
  <c r="E1922" i="6"/>
  <c r="F1922" i="6" s="1"/>
  <c r="B1922" i="6"/>
  <c r="I1921" i="6"/>
  <c r="H1921" i="6"/>
  <c r="E1921" i="6"/>
  <c r="F1921" i="6" s="1"/>
  <c r="B1921" i="6"/>
  <c r="E1920" i="6"/>
  <c r="F1920" i="6" s="1"/>
  <c r="B1920" i="6"/>
  <c r="I1918" i="6"/>
  <c r="H1918" i="6"/>
  <c r="E1918" i="6"/>
  <c r="F1918" i="6" s="1"/>
  <c r="B1918" i="6"/>
  <c r="I1917" i="6"/>
  <c r="H1917" i="6"/>
  <c r="E1917" i="6"/>
  <c r="F1917" i="6" s="1"/>
  <c r="B1917" i="6"/>
  <c r="I1916" i="6"/>
  <c r="H1916" i="6"/>
  <c r="E1916" i="6"/>
  <c r="F1916" i="6" s="1"/>
  <c r="B1916" i="6"/>
  <c r="I1915" i="6"/>
  <c r="H1915" i="6"/>
  <c r="E1915" i="6"/>
  <c r="F1915" i="6" s="1"/>
  <c r="B1915" i="6"/>
  <c r="I1914" i="6"/>
  <c r="H1914" i="6"/>
  <c r="E1914" i="6"/>
  <c r="F1914" i="6" s="1"/>
  <c r="B1914" i="6"/>
  <c r="I1913" i="6"/>
  <c r="H1913" i="6"/>
  <c r="E1913" i="6"/>
  <c r="F1913" i="6" s="1"/>
  <c r="B1913" i="6"/>
  <c r="I1912" i="6"/>
  <c r="H1912" i="6"/>
  <c r="E1912" i="6"/>
  <c r="F1912" i="6" s="1"/>
  <c r="B1912" i="6"/>
  <c r="I1911" i="6"/>
  <c r="H1911" i="6"/>
  <c r="E1911" i="6"/>
  <c r="F1911" i="6" s="1"/>
  <c r="B1911" i="6"/>
  <c r="I1910" i="6"/>
  <c r="H1910" i="6"/>
  <c r="E1910" i="6"/>
  <c r="F1910" i="6" s="1"/>
  <c r="B1910" i="6"/>
  <c r="I1909" i="6"/>
  <c r="H1909" i="6"/>
  <c r="E1909" i="6"/>
  <c r="F1909" i="6" s="1"/>
  <c r="B1909" i="6"/>
  <c r="I1908" i="6"/>
  <c r="H1908" i="6"/>
  <c r="E1908" i="6"/>
  <c r="F1908" i="6" s="1"/>
  <c r="B1908" i="6"/>
  <c r="I1907" i="6"/>
  <c r="H1907" i="6"/>
  <c r="E1907" i="6"/>
  <c r="F1907" i="6" s="1"/>
  <c r="B1907" i="6"/>
  <c r="I1906" i="6"/>
  <c r="H1906" i="6"/>
  <c r="E1906" i="6"/>
  <c r="F1906" i="6" s="1"/>
  <c r="B1906" i="6"/>
  <c r="I1905" i="6"/>
  <c r="H1905" i="6"/>
  <c r="E1905" i="6"/>
  <c r="F1905" i="6" s="1"/>
  <c r="B1905" i="6"/>
  <c r="I1904" i="6"/>
  <c r="H1904" i="6"/>
  <c r="E1904" i="6"/>
  <c r="F1904" i="6" s="1"/>
  <c r="B1904" i="6"/>
  <c r="I1903" i="6"/>
  <c r="H1903" i="6"/>
  <c r="E1903" i="6"/>
  <c r="F1903" i="6" s="1"/>
  <c r="B1903" i="6"/>
  <c r="I1902" i="6"/>
  <c r="H1902" i="6"/>
  <c r="E1902" i="6"/>
  <c r="F1902" i="6" s="1"/>
  <c r="B1902" i="6"/>
  <c r="I1901" i="6"/>
  <c r="H1901" i="6"/>
  <c r="E1901" i="6"/>
  <c r="F1901" i="6" s="1"/>
  <c r="B1901" i="6"/>
  <c r="I1900" i="6"/>
  <c r="H1900" i="6"/>
  <c r="E1900" i="6"/>
  <c r="F1900" i="6" s="1"/>
  <c r="B1900" i="6"/>
  <c r="I1899" i="6"/>
  <c r="H1899" i="6"/>
  <c r="E1899" i="6"/>
  <c r="F1899" i="6" s="1"/>
  <c r="B1899" i="6"/>
  <c r="I1898" i="6"/>
  <c r="H1898" i="6"/>
  <c r="E1898" i="6"/>
  <c r="F1898" i="6" s="1"/>
  <c r="B1898" i="6"/>
  <c r="H1897" i="6"/>
  <c r="E1897" i="6"/>
  <c r="F1897" i="6" s="1"/>
  <c r="B1897" i="6"/>
  <c r="I1896" i="6"/>
  <c r="H1896" i="6"/>
  <c r="E1896" i="6"/>
  <c r="F1896" i="6" s="1"/>
  <c r="B1896" i="6"/>
  <c r="I1895" i="6"/>
  <c r="H1895" i="6"/>
  <c r="E1895" i="6"/>
  <c r="F1895" i="6" s="1"/>
  <c r="B1895" i="6"/>
  <c r="I1894" i="6"/>
  <c r="H1894" i="6"/>
  <c r="E1894" i="6"/>
  <c r="F1894" i="6" s="1"/>
  <c r="B1894" i="6"/>
  <c r="I1893" i="6"/>
  <c r="H1893" i="6"/>
  <c r="E1893" i="6"/>
  <c r="F1893" i="6" s="1"/>
  <c r="B1893" i="6"/>
  <c r="I1892" i="6"/>
  <c r="H1892" i="6"/>
  <c r="E1892" i="6"/>
  <c r="F1892" i="6" s="1"/>
  <c r="B1892" i="6"/>
  <c r="I1891" i="6"/>
  <c r="H1891" i="6"/>
  <c r="E1891" i="6"/>
  <c r="F1891" i="6" s="1"/>
  <c r="B1891" i="6"/>
  <c r="I1890" i="6"/>
  <c r="H1890" i="6"/>
  <c r="E1890" i="6"/>
  <c r="F1890" i="6" s="1"/>
  <c r="B1890" i="6"/>
  <c r="I1889" i="6"/>
  <c r="H1889" i="6"/>
  <c r="E1889" i="6"/>
  <c r="F1889" i="6" s="1"/>
  <c r="B1889" i="6"/>
  <c r="I1888" i="6"/>
  <c r="H1888" i="6"/>
  <c r="E1888" i="6"/>
  <c r="F1888" i="6" s="1"/>
  <c r="B1888" i="6"/>
  <c r="I1887" i="6"/>
  <c r="H1887" i="6"/>
  <c r="E1887" i="6"/>
  <c r="F1887" i="6" s="1"/>
  <c r="B1887" i="6"/>
  <c r="I1886" i="6"/>
  <c r="H1886" i="6"/>
  <c r="E1886" i="6"/>
  <c r="F1886" i="6" s="1"/>
  <c r="B1886" i="6"/>
  <c r="I1885" i="6"/>
  <c r="H1885" i="6"/>
  <c r="E1885" i="6"/>
  <c r="F1885" i="6" s="1"/>
  <c r="B1885" i="6"/>
  <c r="I1884" i="6"/>
  <c r="H1884" i="6"/>
  <c r="E1884" i="6"/>
  <c r="F1884" i="6" s="1"/>
  <c r="B1884" i="6"/>
  <c r="I1883" i="6"/>
  <c r="H1883" i="6"/>
  <c r="E1883" i="6"/>
  <c r="F1883" i="6" s="1"/>
  <c r="B1883" i="6"/>
  <c r="I1882" i="6"/>
  <c r="H1882" i="6"/>
  <c r="E1882" i="6"/>
  <c r="F1882" i="6" s="1"/>
  <c r="B1882" i="6"/>
  <c r="I1881" i="6"/>
  <c r="H1881" i="6"/>
  <c r="E1881" i="6"/>
  <c r="F1881" i="6" s="1"/>
  <c r="B1881" i="6"/>
  <c r="I1880" i="6"/>
  <c r="H1880" i="6"/>
  <c r="E1880" i="6"/>
  <c r="F1880" i="6" s="1"/>
  <c r="B1880" i="6"/>
  <c r="I1879" i="6"/>
  <c r="H1879" i="6"/>
  <c r="E1879" i="6"/>
  <c r="F1879" i="6" s="1"/>
  <c r="B1879" i="6"/>
  <c r="I1878" i="6"/>
  <c r="H1878" i="6"/>
  <c r="E1878" i="6"/>
  <c r="F1878" i="6" s="1"/>
  <c r="B1878" i="6"/>
  <c r="I1877" i="6"/>
  <c r="H1877" i="6"/>
  <c r="E1877" i="6"/>
  <c r="F1877" i="6" s="1"/>
  <c r="B1877" i="6"/>
  <c r="I1876" i="6"/>
  <c r="H1876" i="6"/>
  <c r="E1876" i="6"/>
  <c r="F1876" i="6" s="1"/>
  <c r="B1876" i="6"/>
  <c r="I1875" i="6"/>
  <c r="H1875" i="6"/>
  <c r="E1875" i="6"/>
  <c r="F1875" i="6" s="1"/>
  <c r="B1875" i="6"/>
  <c r="I1874" i="6"/>
  <c r="H1874" i="6"/>
  <c r="E1874" i="6"/>
  <c r="F1874" i="6" s="1"/>
  <c r="B1874" i="6"/>
  <c r="I1873" i="6"/>
  <c r="H1873" i="6"/>
  <c r="E1873" i="6"/>
  <c r="F1873" i="6" s="1"/>
  <c r="B1873" i="6"/>
  <c r="I1872" i="6"/>
  <c r="H1872" i="6"/>
  <c r="E1872" i="6"/>
  <c r="F1872" i="6" s="1"/>
  <c r="B1872" i="6"/>
  <c r="I1871" i="6"/>
  <c r="H1871" i="6"/>
  <c r="E1871" i="6"/>
  <c r="F1871" i="6" s="1"/>
  <c r="B1871" i="6"/>
  <c r="I1870" i="6"/>
  <c r="H1870" i="6"/>
  <c r="E1870" i="6"/>
  <c r="F1870" i="6" s="1"/>
  <c r="B1870" i="6"/>
  <c r="I1869" i="6"/>
  <c r="H1869" i="6"/>
  <c r="E1869" i="6"/>
  <c r="F1869" i="6" s="1"/>
  <c r="B1869" i="6"/>
  <c r="I1868" i="6"/>
  <c r="H1868" i="6"/>
  <c r="E1868" i="6"/>
  <c r="F1868" i="6" s="1"/>
  <c r="B1868" i="6"/>
  <c r="I1867" i="6"/>
  <c r="H1867" i="6"/>
  <c r="E1867" i="6"/>
  <c r="F1867" i="6" s="1"/>
  <c r="B1867" i="6"/>
  <c r="I1866" i="6"/>
  <c r="H1866" i="6"/>
  <c r="E1866" i="6"/>
  <c r="F1866" i="6" s="1"/>
  <c r="B1866" i="6"/>
  <c r="E2008" i="6"/>
  <c r="F2008" i="6" s="1"/>
  <c r="B2008" i="6"/>
  <c r="E2007" i="6"/>
  <c r="F2007" i="6" s="1"/>
  <c r="B2007" i="6"/>
  <c r="E2006" i="6"/>
  <c r="F2006" i="6" s="1"/>
  <c r="B2006" i="6"/>
  <c r="E2005" i="6"/>
  <c r="F2005" i="6" s="1"/>
  <c r="B2005" i="6"/>
  <c r="E2004" i="6"/>
  <c r="F2004" i="6" s="1"/>
  <c r="B2004" i="6"/>
  <c r="E2003" i="6"/>
  <c r="F2003" i="6" s="1"/>
  <c r="B2003" i="6"/>
  <c r="E2002" i="6"/>
  <c r="F2002" i="6" s="1"/>
  <c r="B2002" i="6"/>
  <c r="E2001" i="6"/>
  <c r="F2001" i="6" s="1"/>
  <c r="B2001" i="6"/>
  <c r="E2000" i="6"/>
  <c r="F2000" i="6" s="1"/>
  <c r="B2000" i="6"/>
  <c r="E1999" i="6"/>
  <c r="F1999" i="6" s="1"/>
  <c r="B1999" i="6"/>
  <c r="E1998" i="6"/>
  <c r="F1998" i="6" s="1"/>
  <c r="B1998" i="6"/>
  <c r="E1997" i="6"/>
  <c r="F1997" i="6" s="1"/>
  <c r="B1997" i="6"/>
  <c r="E1996" i="6"/>
  <c r="F1996" i="6" s="1"/>
  <c r="B1996" i="6"/>
  <c r="E1995" i="6"/>
  <c r="F1995" i="6" s="1"/>
  <c r="B1995" i="6"/>
  <c r="E1994" i="6"/>
  <c r="F1994" i="6" s="1"/>
  <c r="B1994" i="6"/>
  <c r="E1993" i="6"/>
  <c r="F1993" i="6" s="1"/>
  <c r="B1993" i="6"/>
  <c r="E1992" i="6"/>
  <c r="F1992" i="6" s="1"/>
  <c r="B1992" i="6"/>
  <c r="E1991" i="6"/>
  <c r="F1991" i="6" s="1"/>
  <c r="B1991" i="6"/>
  <c r="I1990" i="6"/>
  <c r="H1990" i="6"/>
  <c r="E1990" i="6"/>
  <c r="F1990" i="6" s="1"/>
  <c r="B1990" i="6"/>
  <c r="I1989" i="6"/>
  <c r="H1989" i="6"/>
  <c r="E1989" i="6"/>
  <c r="F1989" i="6" s="1"/>
  <c r="B1989" i="6"/>
  <c r="I1988" i="6"/>
  <c r="H1988" i="6"/>
  <c r="E1988" i="6"/>
  <c r="F1988" i="6" s="1"/>
  <c r="B1988" i="6"/>
  <c r="I1987" i="6"/>
  <c r="H1987" i="6"/>
  <c r="E1987" i="6"/>
  <c r="F1987" i="6" s="1"/>
  <c r="B1987" i="6"/>
  <c r="E1986" i="6"/>
  <c r="F1986" i="6" s="1"/>
  <c r="B1986" i="6"/>
  <c r="E1985" i="6"/>
  <c r="F1985" i="6" s="1"/>
  <c r="B1985" i="6"/>
  <c r="E1984" i="6"/>
  <c r="F1984" i="6" s="1"/>
  <c r="B1984" i="6"/>
  <c r="I1983" i="6"/>
  <c r="H1983" i="6"/>
  <c r="E1983" i="6"/>
  <c r="F1983" i="6" s="1"/>
  <c r="B1983" i="6"/>
  <c r="I1982" i="6"/>
  <c r="H1982" i="6"/>
  <c r="E1982" i="6"/>
  <c r="F1982" i="6" s="1"/>
  <c r="B1982" i="6"/>
  <c r="E1981" i="6"/>
  <c r="F1981" i="6" s="1"/>
  <c r="B1981" i="6"/>
  <c r="E1980" i="6"/>
  <c r="F1980" i="6" s="1"/>
  <c r="B1980" i="6"/>
  <c r="I1979" i="6"/>
  <c r="H1979" i="6"/>
  <c r="E1979" i="6"/>
  <c r="F1979" i="6" s="1"/>
  <c r="B1979" i="6"/>
  <c r="E1978" i="6"/>
  <c r="F1978" i="6" s="1"/>
  <c r="B1978" i="6"/>
  <c r="E1976" i="6"/>
  <c r="F1976" i="6" s="1"/>
  <c r="B1976" i="6"/>
  <c r="E1973" i="6"/>
  <c r="F1973" i="6" s="1"/>
  <c r="B1973" i="6"/>
  <c r="I1970" i="6"/>
  <c r="H1970" i="6"/>
  <c r="E1970" i="6"/>
  <c r="F1970" i="6" s="1"/>
  <c r="B1970" i="6"/>
  <c r="I1969" i="6"/>
  <c r="H1969" i="6"/>
  <c r="E1969" i="6"/>
  <c r="F1969" i="6" s="1"/>
  <c r="B1969" i="6"/>
  <c r="I1968" i="6"/>
  <c r="H1968" i="6"/>
  <c r="E1968" i="6"/>
  <c r="F1968" i="6" s="1"/>
  <c r="B1968" i="6"/>
  <c r="I1966" i="6"/>
  <c r="H1966" i="6"/>
  <c r="E1966" i="6"/>
  <c r="F1966" i="6" s="1"/>
  <c r="B1966" i="6"/>
  <c r="I1964" i="6"/>
  <c r="H1964" i="6"/>
  <c r="E1964" i="6"/>
  <c r="F1964" i="6" s="1"/>
  <c r="B1964" i="6"/>
  <c r="E1963" i="6"/>
  <c r="F1963" i="6" s="1"/>
  <c r="B1963" i="6"/>
  <c r="I1962" i="6"/>
  <c r="H1962" i="6"/>
  <c r="E1962" i="6"/>
  <c r="F1962" i="6" s="1"/>
  <c r="B1962" i="6"/>
  <c r="E1960" i="6"/>
  <c r="F1960" i="6" s="1"/>
  <c r="B1960" i="6"/>
  <c r="I1958" i="6"/>
  <c r="H1958" i="6"/>
  <c r="E1958" i="6"/>
  <c r="F1958" i="6" s="1"/>
  <c r="B1958" i="6"/>
  <c r="E1956" i="6"/>
  <c r="F1956" i="6" s="1"/>
  <c r="B1956" i="6"/>
  <c r="I1955" i="6"/>
  <c r="H1955" i="6"/>
  <c r="E1955" i="6"/>
  <c r="F1955" i="6" s="1"/>
  <c r="B1955" i="6"/>
  <c r="E1953" i="6"/>
  <c r="F1953" i="6" s="1"/>
  <c r="B1953" i="6"/>
  <c r="E2031" i="6"/>
  <c r="F2031" i="6" s="1"/>
  <c r="B2031" i="6"/>
  <c r="E2030" i="6"/>
  <c r="F2030" i="6" s="1"/>
  <c r="B2030" i="6"/>
  <c r="E2029" i="6"/>
  <c r="F2029" i="6" s="1"/>
  <c r="B2029" i="6"/>
  <c r="E2028" i="6"/>
  <c r="F2028" i="6" s="1"/>
  <c r="B2028" i="6"/>
  <c r="E2027" i="6"/>
  <c r="F2027" i="6" s="1"/>
  <c r="B2027" i="6"/>
  <c r="E2026" i="6"/>
  <c r="F2026" i="6" s="1"/>
  <c r="B2026" i="6"/>
  <c r="E2025" i="6"/>
  <c r="F2025" i="6" s="1"/>
  <c r="B2025" i="6"/>
  <c r="E2024" i="6"/>
  <c r="F2024" i="6" s="1"/>
  <c r="B2024" i="6"/>
  <c r="E2023" i="6"/>
  <c r="F2023" i="6" s="1"/>
  <c r="B2023" i="6"/>
  <c r="E2022" i="6"/>
  <c r="F2022" i="6" s="1"/>
  <c r="B2022" i="6"/>
  <c r="E2021" i="6"/>
  <c r="F2021" i="6" s="1"/>
  <c r="B2021" i="6"/>
  <c r="E2020" i="6"/>
  <c r="F2020" i="6" s="1"/>
  <c r="B2020" i="6"/>
  <c r="E2019" i="6"/>
  <c r="F2019" i="6" s="1"/>
  <c r="B2019" i="6"/>
  <c r="E2018" i="6"/>
  <c r="F2018" i="6" s="1"/>
  <c r="B2018" i="6"/>
  <c r="E2017" i="6"/>
  <c r="F2017" i="6" s="1"/>
  <c r="B2017" i="6"/>
  <c r="E2016" i="6"/>
  <c r="F2016" i="6" s="1"/>
  <c r="B2016" i="6"/>
  <c r="E2015" i="6"/>
  <c r="F2015" i="6" s="1"/>
  <c r="B2015" i="6"/>
  <c r="E2014" i="6"/>
  <c r="F2014" i="6" s="1"/>
  <c r="B2014" i="6"/>
  <c r="E2013" i="6"/>
  <c r="F2013" i="6" s="1"/>
  <c r="B2013" i="6"/>
  <c r="E2012" i="6"/>
  <c r="F2012" i="6" s="1"/>
  <c r="B2012" i="6"/>
  <c r="E2011" i="6"/>
  <c r="F2011" i="6" s="1"/>
  <c r="B2011" i="6"/>
  <c r="E2010" i="6"/>
  <c r="F2010" i="6" s="1"/>
  <c r="B2010" i="6"/>
  <c r="E2009" i="6"/>
  <c r="F2009" i="6" s="1"/>
  <c r="B2009" i="6"/>
  <c r="E4077" i="6"/>
  <c r="F4077" i="6" s="1"/>
  <c r="B4077" i="6"/>
  <c r="I2641" i="6"/>
  <c r="H2641" i="6"/>
  <c r="E2641" i="6"/>
  <c r="F2641" i="6" s="1"/>
  <c r="B2641" i="6"/>
  <c r="I2640" i="6"/>
  <c r="H2640" i="6"/>
  <c r="E2640" i="6"/>
  <c r="F2640" i="6" s="1"/>
  <c r="B2640" i="6"/>
  <c r="I2639" i="6"/>
  <c r="H2639" i="6"/>
  <c r="E2639" i="6"/>
  <c r="F2639" i="6" s="1"/>
  <c r="B2639" i="6"/>
  <c r="I2638" i="6"/>
  <c r="H2638" i="6"/>
  <c r="E2638" i="6"/>
  <c r="F2638" i="6" s="1"/>
  <c r="B2638" i="6"/>
  <c r="E2038" i="6"/>
  <c r="F2038" i="6" s="1"/>
  <c r="B2038" i="6"/>
  <c r="E2037" i="6"/>
  <c r="F2037" i="6" s="1"/>
  <c r="B2037" i="6"/>
  <c r="E2036" i="6"/>
  <c r="F2036" i="6" s="1"/>
  <c r="B2036" i="6"/>
  <c r="E2035" i="6"/>
  <c r="F2035" i="6" s="1"/>
  <c r="B2035" i="6"/>
  <c r="E2034" i="6"/>
  <c r="F2034" i="6" s="1"/>
  <c r="B2034" i="6"/>
  <c r="E2033" i="6"/>
  <c r="F2033" i="6" s="1"/>
  <c r="B2033" i="6"/>
  <c r="E2032" i="6"/>
  <c r="F2032" i="6" s="1"/>
  <c r="B2032" i="6"/>
  <c r="E5179" i="6"/>
  <c r="F5179" i="6" s="1"/>
  <c r="B5179" i="6"/>
  <c r="E5178" i="6"/>
  <c r="F5178" i="6" s="1"/>
  <c r="B5178" i="6"/>
  <c r="E5177" i="6"/>
  <c r="F5177" i="6" s="1"/>
  <c r="B5177" i="6"/>
  <c r="E4080" i="6"/>
  <c r="F4080" i="6" s="1"/>
  <c r="B4080" i="6"/>
  <c r="E4079" i="6"/>
  <c r="F4079" i="6" s="1"/>
  <c r="B4079" i="6"/>
  <c r="E4078" i="6"/>
  <c r="F4078" i="6" s="1"/>
  <c r="B4078" i="6"/>
  <c r="E5652" i="6"/>
  <c r="F5652" i="6" s="1"/>
  <c r="B5652" i="6"/>
  <c r="E5651" i="6"/>
  <c r="F5651" i="6" s="1"/>
  <c r="B5651" i="6"/>
  <c r="E5180" i="6"/>
  <c r="F5180" i="6" s="1"/>
  <c r="B5180" i="6"/>
  <c r="E1429" i="6"/>
  <c r="F1429" i="6" s="1"/>
  <c r="B1429" i="6"/>
  <c r="E1430" i="6"/>
  <c r="F1430" i="6" s="1"/>
  <c r="B1430" i="6"/>
  <c r="I1427" i="6"/>
  <c r="H1427" i="6"/>
  <c r="E1427" i="6"/>
  <c r="F1427" i="6" s="1"/>
  <c r="B1427" i="6"/>
  <c r="I339" i="6"/>
  <c r="E1398" i="6"/>
  <c r="F1398" i="6" s="1"/>
  <c r="B1398" i="6"/>
  <c r="I1396" i="6"/>
  <c r="H1396" i="6"/>
  <c r="E1396" i="6"/>
  <c r="F1396" i="6" s="1"/>
  <c r="B1396" i="6"/>
  <c r="E1393" i="6"/>
  <c r="F1393" i="6" s="1"/>
  <c r="B1393" i="6"/>
  <c r="E1391" i="6"/>
  <c r="F1391" i="6" s="1"/>
  <c r="B1391" i="6"/>
  <c r="E1389" i="6"/>
  <c r="F1389" i="6" s="1"/>
  <c r="B1389" i="6"/>
  <c r="E1387" i="6"/>
  <c r="F1387" i="6" s="1"/>
  <c r="B1387" i="6"/>
  <c r="E1385" i="6"/>
  <c r="F1385" i="6" s="1"/>
  <c r="B1385" i="6"/>
  <c r="E1383" i="6"/>
  <c r="F1383" i="6" s="1"/>
  <c r="B1383" i="6"/>
  <c r="E1364" i="6"/>
  <c r="F1364" i="6" s="1"/>
  <c r="B1364" i="6"/>
  <c r="E1365" i="6"/>
  <c r="F1365" i="6" s="1"/>
  <c r="B1365" i="6"/>
  <c r="E1361" i="6"/>
  <c r="F1361" i="6" s="1"/>
  <c r="B1361" i="6"/>
  <c r="E1362" i="6"/>
  <c r="F1362" i="6" s="1"/>
  <c r="B1362" i="6"/>
  <c r="I1356" i="6"/>
  <c r="H1356" i="6"/>
  <c r="E1356" i="6"/>
  <c r="F1356" i="6" s="1"/>
  <c r="B1356" i="6"/>
  <c r="E1351" i="6"/>
  <c r="F1351" i="6" s="1"/>
  <c r="B1351" i="6"/>
  <c r="E1352" i="6"/>
  <c r="F1352" i="6" s="1"/>
  <c r="B1352" i="6"/>
  <c r="E1348" i="6"/>
  <c r="F1348" i="6" s="1"/>
  <c r="B1348" i="6"/>
  <c r="E1349" i="6"/>
  <c r="F1349" i="6" s="1"/>
  <c r="B1349" i="6"/>
  <c r="I922" i="6"/>
  <c r="H922" i="6"/>
  <c r="E922" i="6"/>
  <c r="F922" i="6" s="1"/>
  <c r="B922" i="6"/>
  <c r="I923" i="6"/>
  <c r="H923" i="6"/>
  <c r="E923" i="6"/>
  <c r="F923" i="6" s="1"/>
  <c r="B923" i="6"/>
  <c r="I924" i="6"/>
  <c r="H924" i="6"/>
  <c r="E924" i="6"/>
  <c r="F924" i="6" s="1"/>
  <c r="B924" i="6"/>
  <c r="I1330" i="6"/>
  <c r="H1330" i="6"/>
  <c r="E1330" i="6"/>
  <c r="F1330" i="6" s="1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E1326" i="6"/>
  <c r="F1326" i="6" s="1"/>
  <c r="B1326" i="6"/>
  <c r="I1322" i="6"/>
  <c r="H1322" i="6"/>
  <c r="E1322" i="6"/>
  <c r="F1322" i="6" s="1"/>
  <c r="B1322" i="6"/>
  <c r="I1321" i="6"/>
  <c r="H1321" i="6"/>
  <c r="E1321" i="6"/>
  <c r="F1321" i="6" s="1"/>
  <c r="B1321" i="6"/>
  <c r="I1320" i="6"/>
  <c r="H1320" i="6"/>
  <c r="E1320" i="6"/>
  <c r="F1320" i="6" s="1"/>
  <c r="B1320" i="6"/>
  <c r="I1323" i="6"/>
  <c r="H1323" i="6"/>
  <c r="E1323" i="6"/>
  <c r="F1323" i="6" s="1"/>
  <c r="B1323" i="6"/>
  <c r="I1324" i="6"/>
  <c r="H1324" i="6"/>
  <c r="E1324" i="6"/>
  <c r="F1324" i="6" s="1"/>
  <c r="B1324" i="6"/>
  <c r="E1325" i="6"/>
  <c r="F1325" i="6" s="1"/>
  <c r="G40" i="41"/>
  <c r="G39" i="41"/>
  <c r="G38" i="41"/>
  <c r="N211" i="14"/>
  <c r="N176" i="14"/>
  <c r="N175" i="14"/>
  <c r="N174" i="14"/>
  <c r="I1081" i="6"/>
  <c r="H1081" i="6"/>
  <c r="E1081" i="6"/>
  <c r="F1081" i="6" s="1"/>
  <c r="B1081" i="6"/>
  <c r="I1075" i="6"/>
  <c r="H1075" i="6"/>
  <c r="E1075" i="6"/>
  <c r="F1075" i="6" s="1"/>
  <c r="B1075" i="6"/>
  <c r="I1073" i="6"/>
  <c r="H1073" i="6"/>
  <c r="E1073" i="6"/>
  <c r="F1073" i="6" s="1"/>
  <c r="B1073" i="6"/>
  <c r="I1071" i="6"/>
  <c r="H1071" i="6"/>
  <c r="E1071" i="6"/>
  <c r="F1071" i="6" s="1"/>
  <c r="B1071" i="6"/>
  <c r="I1303" i="6"/>
  <c r="H1303" i="6"/>
  <c r="E1303" i="6"/>
  <c r="F1303" i="6" s="1"/>
  <c r="B1303" i="6"/>
  <c r="E1300" i="6"/>
  <c r="F1300" i="6" s="1"/>
  <c r="B1300" i="6"/>
  <c r="E1301" i="6"/>
  <c r="F1301" i="6" s="1"/>
  <c r="B1301" i="6"/>
  <c r="E1297" i="6"/>
  <c r="F1297" i="6" s="1"/>
  <c r="B1297" i="6"/>
  <c r="E1298" i="6"/>
  <c r="F1298" i="6" s="1"/>
  <c r="B1298" i="6"/>
  <c r="E1295" i="6"/>
  <c r="F1295" i="6" s="1"/>
  <c r="B1295" i="6"/>
  <c r="I1293" i="6"/>
  <c r="H1293" i="6"/>
  <c r="E1293" i="6"/>
  <c r="F1293" i="6" s="1"/>
  <c r="B1293" i="6"/>
  <c r="I1290" i="6"/>
  <c r="H1290" i="6"/>
  <c r="E1290" i="6"/>
  <c r="F1290" i="6" s="1"/>
  <c r="B1290" i="6"/>
  <c r="I1291" i="6"/>
  <c r="H1291" i="6"/>
  <c r="E1291" i="6"/>
  <c r="F1291" i="6" s="1"/>
  <c r="B1291" i="6"/>
  <c r="E1277" i="6"/>
  <c r="F1277" i="6" s="1"/>
  <c r="B1277" i="6"/>
  <c r="E1274" i="6"/>
  <c r="F1274" i="6" s="1"/>
  <c r="B1274" i="6"/>
  <c r="E1275" i="6"/>
  <c r="F1275" i="6" s="1"/>
  <c r="B1275" i="6"/>
  <c r="E1272" i="6"/>
  <c r="F1272" i="6" s="1"/>
  <c r="B1272" i="6"/>
  <c r="E1269" i="6"/>
  <c r="F1269" i="6" s="1"/>
  <c r="B1269" i="6"/>
  <c r="E1270" i="6"/>
  <c r="F1270" i="6" s="1"/>
  <c r="B1270" i="6"/>
  <c r="E1266" i="6"/>
  <c r="F1266" i="6" s="1"/>
  <c r="B1266" i="6"/>
  <c r="E1267" i="6"/>
  <c r="F1267" i="6" s="1"/>
  <c r="B1267" i="6"/>
  <c r="E1264" i="6"/>
  <c r="F1264" i="6" s="1"/>
  <c r="B1264" i="6"/>
  <c r="E1262" i="6"/>
  <c r="F1262" i="6" s="1"/>
  <c r="B1262" i="6"/>
  <c r="E1257" i="6"/>
  <c r="F1257" i="6" s="1"/>
  <c r="B1257" i="6"/>
  <c r="E1258" i="6"/>
  <c r="F1258" i="6" s="1"/>
  <c r="B1258" i="6"/>
  <c r="E1259" i="6"/>
  <c r="F1259" i="6" s="1"/>
  <c r="B1259" i="6"/>
  <c r="E1260" i="6"/>
  <c r="F1260" i="6" s="1"/>
  <c r="B1260" i="6"/>
  <c r="I1254" i="6"/>
  <c r="H1254" i="6"/>
  <c r="E1254" i="6"/>
  <c r="F1254" i="6" s="1"/>
  <c r="B1254" i="6"/>
  <c r="E1250" i="6"/>
  <c r="F1250" i="6" s="1"/>
  <c r="B1250" i="6"/>
  <c r="E1248" i="6"/>
  <c r="F1248" i="6" s="1"/>
  <c r="B1248" i="6"/>
  <c r="E1243" i="6"/>
  <c r="F1243" i="6" s="1"/>
  <c r="B1243" i="6"/>
  <c r="E1244" i="6"/>
  <c r="F1244" i="6" s="1"/>
  <c r="B1244" i="6"/>
  <c r="E1240" i="6"/>
  <c r="F1240" i="6" s="1"/>
  <c r="B1240" i="6"/>
  <c r="E1241" i="6"/>
  <c r="F1241" i="6" s="1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E1150" i="6"/>
  <c r="F1150" i="6" s="1"/>
  <c r="B1150" i="6"/>
  <c r="I1211" i="6"/>
  <c r="H1211" i="6"/>
  <c r="E1211" i="6"/>
  <c r="F1211" i="6" s="1"/>
  <c r="B1211" i="6"/>
  <c r="E1209" i="6"/>
  <c r="F1209" i="6" s="1"/>
  <c r="B1209" i="6"/>
  <c r="E1205" i="6"/>
  <c r="F1205" i="6" s="1"/>
  <c r="B1205" i="6"/>
  <c r="E1206" i="6"/>
  <c r="F1206" i="6" s="1"/>
  <c r="B1206" i="6"/>
  <c r="I1202" i="6"/>
  <c r="H1202" i="6"/>
  <c r="E1202" i="6"/>
  <c r="F1202" i="6" s="1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N886" i="14"/>
  <c r="P886" i="14" s="1"/>
  <c r="M886" i="14"/>
  <c r="R886" i="14" s="1"/>
  <c r="J886" i="14"/>
  <c r="Q886" i="14" s="1"/>
  <c r="N173" i="14"/>
  <c r="N172" i="14"/>
  <c r="N13" i="14"/>
  <c r="I1176" i="6"/>
  <c r="H1176" i="6"/>
  <c r="E1176" i="6"/>
  <c r="F1176" i="6" s="1"/>
  <c r="B1176" i="6"/>
  <c r="I1177" i="6"/>
  <c r="H1177" i="6"/>
  <c r="E1177" i="6"/>
  <c r="F1177" i="6" s="1"/>
  <c r="B1177" i="6"/>
  <c r="E1166" i="6"/>
  <c r="F1166" i="6" s="1"/>
  <c r="B1166" i="6"/>
  <c r="E1142" i="6"/>
  <c r="F1142" i="6" s="1"/>
  <c r="B1142" i="6"/>
  <c r="E1139" i="6"/>
  <c r="F1139" i="6" s="1"/>
  <c r="B1139" i="6"/>
  <c r="I1125" i="6"/>
  <c r="H1125" i="6"/>
  <c r="E1125" i="6"/>
  <c r="F1125" i="6" s="1"/>
  <c r="B1125" i="6"/>
  <c r="E1115" i="6"/>
  <c r="F1115" i="6" s="1"/>
  <c r="B1115" i="6"/>
  <c r="E1116" i="6"/>
  <c r="F1116" i="6" s="1"/>
  <c r="B1116" i="6"/>
  <c r="E1109" i="6"/>
  <c r="F1109" i="6" s="1"/>
  <c r="B1109" i="6"/>
  <c r="I1104" i="6"/>
  <c r="H1104" i="6"/>
  <c r="E1104" i="6"/>
  <c r="F1104" i="6" s="1"/>
  <c r="B1104" i="6"/>
  <c r="I1105" i="6"/>
  <c r="H1105" i="6"/>
  <c r="E1105" i="6"/>
  <c r="F1105" i="6" s="1"/>
  <c r="B1105" i="6"/>
  <c r="I1106" i="6"/>
  <c r="H1106" i="6"/>
  <c r="E1106" i="6"/>
  <c r="F1106" i="6" s="1"/>
  <c r="B1106" i="6"/>
  <c r="I1102" i="6"/>
  <c r="H1102" i="6"/>
  <c r="E1102" i="6"/>
  <c r="F1102" i="6" s="1"/>
  <c r="B1102" i="6"/>
  <c r="E1099" i="6"/>
  <c r="F1099" i="6" s="1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E1051" i="6"/>
  <c r="F1051" i="6" s="1"/>
  <c r="B1051" i="6"/>
  <c r="E1047" i="6"/>
  <c r="F1047" i="6" s="1"/>
  <c r="B1047" i="6"/>
  <c r="E1041" i="6"/>
  <c r="F1041" i="6" s="1"/>
  <c r="B1041" i="6"/>
  <c r="I1039" i="6"/>
  <c r="H1039" i="6"/>
  <c r="E1039" i="6"/>
  <c r="F1039" i="6" s="1"/>
  <c r="B1039" i="6"/>
  <c r="I1028" i="6"/>
  <c r="H1028" i="6"/>
  <c r="E1028" i="6"/>
  <c r="F1028" i="6" s="1"/>
  <c r="B1028" i="6"/>
  <c r="E1026" i="6"/>
  <c r="F1026" i="6" s="1"/>
  <c r="B1026" i="6"/>
  <c r="I1024" i="6"/>
  <c r="H1024" i="6"/>
  <c r="E1024" i="6"/>
  <c r="F1024" i="6" s="1"/>
  <c r="B1024" i="6"/>
  <c r="I1022" i="6"/>
  <c r="H1022" i="6"/>
  <c r="E1022" i="6"/>
  <c r="F1022" i="6" s="1"/>
  <c r="B1022" i="6"/>
  <c r="E1019" i="6"/>
  <c r="F1019" i="6" s="1"/>
  <c r="B1019" i="6"/>
  <c r="E1020" i="6"/>
  <c r="F1020" i="6" s="1"/>
  <c r="B1020" i="6"/>
  <c r="I1017" i="6"/>
  <c r="H1017" i="6"/>
  <c r="E1017" i="6"/>
  <c r="F1017" i="6" s="1"/>
  <c r="B1017" i="6"/>
  <c r="E1013" i="6"/>
  <c r="F1013" i="6" s="1"/>
  <c r="B1013" i="6"/>
  <c r="E1010" i="6"/>
  <c r="F1010" i="6" s="1"/>
  <c r="B1010" i="6"/>
  <c r="E1008" i="6"/>
  <c r="F1008" i="6" s="1"/>
  <c r="B1008" i="6"/>
  <c r="E1006" i="6"/>
  <c r="F1006" i="6" s="1"/>
  <c r="B1006" i="6"/>
  <c r="I1004" i="6"/>
  <c r="H1004" i="6"/>
  <c r="E1004" i="6"/>
  <c r="F1004" i="6" s="1"/>
  <c r="B1004" i="6"/>
  <c r="I998" i="6"/>
  <c r="H998" i="6"/>
  <c r="E998" i="6"/>
  <c r="F998" i="6" s="1"/>
  <c r="B998" i="6"/>
  <c r="I1000" i="6"/>
  <c r="H1000" i="6"/>
  <c r="E1000" i="6"/>
  <c r="F1000" i="6" s="1"/>
  <c r="B1000" i="6"/>
  <c r="I1001" i="6"/>
  <c r="H1001" i="6"/>
  <c r="E1001" i="6"/>
  <c r="F1001" i="6" s="1"/>
  <c r="B1001" i="6"/>
  <c r="I1002" i="6"/>
  <c r="H1002" i="6"/>
  <c r="E1002" i="6"/>
  <c r="F1002" i="6" s="1"/>
  <c r="B1002" i="6"/>
  <c r="I993" i="6"/>
  <c r="H993" i="6"/>
  <c r="E993" i="6"/>
  <c r="F993" i="6" s="1"/>
  <c r="B993" i="6"/>
  <c r="I994" i="6"/>
  <c r="H994" i="6"/>
  <c r="E994" i="6"/>
  <c r="F994" i="6" s="1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N887" i="14"/>
  <c r="P887" i="14" s="1"/>
  <c r="M887" i="14"/>
  <c r="R887" i="14" s="1"/>
  <c r="J887" i="14"/>
  <c r="Q887" i="14" s="1"/>
  <c r="J888" i="14"/>
  <c r="Q888" i="14" s="1"/>
  <c r="J889" i="14"/>
  <c r="Q889" i="14" s="1"/>
  <c r="N153" i="14"/>
  <c r="E970" i="6"/>
  <c r="F970" i="6" s="1"/>
  <c r="B970" i="6"/>
  <c r="E965" i="6"/>
  <c r="F965" i="6" s="1"/>
  <c r="B965" i="6"/>
  <c r="B934" i="6"/>
  <c r="E934" i="6"/>
  <c r="F934" i="6" s="1"/>
  <c r="H934" i="6"/>
  <c r="E946" i="6"/>
  <c r="F946" i="6" s="1"/>
  <c r="B946" i="6"/>
  <c r="E947" i="6"/>
  <c r="F947" i="6" s="1"/>
  <c r="B947" i="6"/>
  <c r="O889" i="14"/>
  <c r="N889" i="14"/>
  <c r="P889" i="14" s="1"/>
  <c r="M889" i="14"/>
  <c r="R889" i="14" s="1"/>
  <c r="O888" i="14"/>
  <c r="N888" i="14"/>
  <c r="P888" i="14" s="1"/>
  <c r="M888" i="14"/>
  <c r="R888" i="14" s="1"/>
  <c r="N125" i="14"/>
  <c r="N124" i="14"/>
  <c r="N123" i="14"/>
  <c r="N122" i="14"/>
  <c r="N121" i="14"/>
  <c r="I898" i="6"/>
  <c r="H898" i="6"/>
  <c r="E898" i="6"/>
  <c r="F898" i="6" s="1"/>
  <c r="B898" i="6"/>
  <c r="E902" i="6"/>
  <c r="F902" i="6" s="1"/>
  <c r="B902" i="6"/>
  <c r="E900" i="6"/>
  <c r="F900" i="6" s="1"/>
  <c r="B900" i="6"/>
  <c r="I892" i="6"/>
  <c r="H892" i="6"/>
  <c r="E892" i="6"/>
  <c r="F892" i="6" s="1"/>
  <c r="B892" i="6"/>
  <c r="I890" i="6"/>
  <c r="H890" i="6"/>
  <c r="E890" i="6"/>
  <c r="F890" i="6" s="1"/>
  <c r="B890" i="6"/>
  <c r="E884" i="6"/>
  <c r="F884" i="6" s="1"/>
  <c r="B884" i="6"/>
  <c r="E885" i="6"/>
  <c r="F885" i="6" s="1"/>
  <c r="B885" i="6"/>
  <c r="E872" i="6"/>
  <c r="F872" i="6" s="1"/>
  <c r="B872" i="6"/>
  <c r="N110" i="14"/>
  <c r="N109" i="14"/>
  <c r="N108" i="14"/>
  <c r="N107" i="14"/>
  <c r="N106" i="14"/>
  <c r="N105" i="14"/>
  <c r="N104" i="14"/>
  <c r="N103" i="14"/>
  <c r="E42" i="6"/>
  <c r="F42" i="6" s="1"/>
  <c r="I807" i="6"/>
  <c r="H807" i="6"/>
  <c r="E807" i="6"/>
  <c r="F807" i="6" s="1"/>
  <c r="B807" i="6"/>
  <c r="E660" i="6"/>
  <c r="F660" i="6" s="1"/>
  <c r="B660" i="6"/>
  <c r="I631" i="6"/>
  <c r="H631" i="6"/>
  <c r="E631" i="6"/>
  <c r="F631" i="6" s="1"/>
  <c r="B631" i="6"/>
  <c r="I627" i="6"/>
  <c r="H627" i="6"/>
  <c r="E627" i="6"/>
  <c r="F627" i="6" s="1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E449" i="6"/>
  <c r="F449" i="6" s="1"/>
  <c r="B449" i="6"/>
  <c r="I444" i="6"/>
  <c r="H444" i="6"/>
  <c r="E444" i="6"/>
  <c r="F444" i="6" s="1"/>
  <c r="B444" i="6"/>
  <c r="E440" i="6"/>
  <c r="F440" i="6" s="1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E387" i="6"/>
  <c r="F387" i="6" s="1"/>
  <c r="B387" i="6"/>
  <c r="B388" i="6"/>
  <c r="E388" i="6"/>
  <c r="F388" i="6" s="1"/>
  <c r="H388" i="6"/>
  <c r="I388" i="6"/>
  <c r="E5655" i="6"/>
  <c r="F5655" i="6" s="1"/>
  <c r="E5654" i="6"/>
  <c r="F5654" i="6" s="1"/>
  <c r="E5653" i="6"/>
  <c r="F565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28" i="6"/>
  <c r="F1428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7" i="6"/>
  <c r="F1397" i="6" s="1"/>
  <c r="E1395" i="6"/>
  <c r="F1395" i="6" s="1"/>
  <c r="E1394" i="6"/>
  <c r="F1394" i="6" s="1"/>
  <c r="E1392" i="6"/>
  <c r="F1392" i="6" s="1"/>
  <c r="E1390" i="6"/>
  <c r="F1390" i="6" s="1"/>
  <c r="E1388" i="6"/>
  <c r="F1388" i="6" s="1"/>
  <c r="E1386" i="6"/>
  <c r="F1386" i="6" s="1"/>
  <c r="E1384" i="6"/>
  <c r="F1384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3" i="6"/>
  <c r="F1363" i="6" s="1"/>
  <c r="E1360" i="6"/>
  <c r="F1360" i="6" s="1"/>
  <c r="E1359" i="6"/>
  <c r="F1359" i="6" s="1"/>
  <c r="E1358" i="6"/>
  <c r="F1358" i="6" s="1"/>
  <c r="E1357" i="6"/>
  <c r="F1357" i="6" s="1"/>
  <c r="E1355" i="6"/>
  <c r="F1355" i="6" s="1"/>
  <c r="E1354" i="6"/>
  <c r="F1354" i="6" s="1"/>
  <c r="E1353" i="6"/>
  <c r="F1353" i="6" s="1"/>
  <c r="E1350" i="6"/>
  <c r="F1350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29" i="6"/>
  <c r="F1329" i="6" s="1"/>
  <c r="E1328" i="6"/>
  <c r="F1328" i="6" s="1"/>
  <c r="E1327" i="6"/>
  <c r="F1327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2" i="6"/>
  <c r="F1302" i="6" s="1"/>
  <c r="E1299" i="6"/>
  <c r="F1299" i="6" s="1"/>
  <c r="E1296" i="6"/>
  <c r="F1296" i="6" s="1"/>
  <c r="E1294" i="6"/>
  <c r="F1294" i="6" s="1"/>
  <c r="E1292" i="6"/>
  <c r="F1292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6" i="6"/>
  <c r="F1276" i="6" s="1"/>
  <c r="E1273" i="6"/>
  <c r="F1273" i="6" s="1"/>
  <c r="E1271" i="6"/>
  <c r="F1271" i="6" s="1"/>
  <c r="E1268" i="6"/>
  <c r="F1268" i="6" s="1"/>
  <c r="E1265" i="6"/>
  <c r="F1265" i="6" s="1"/>
  <c r="E1263" i="6"/>
  <c r="F1263" i="6" s="1"/>
  <c r="E1261" i="6"/>
  <c r="F1261" i="6" s="1"/>
  <c r="E1256" i="6"/>
  <c r="F1256" i="6" s="1"/>
  <c r="E1255" i="6"/>
  <c r="F1255" i="6" s="1"/>
  <c r="E1253" i="6"/>
  <c r="F1253" i="6" s="1"/>
  <c r="E1252" i="6"/>
  <c r="F1252" i="6" s="1"/>
  <c r="E1251" i="6"/>
  <c r="F1251" i="6" s="1"/>
  <c r="E1249" i="6"/>
  <c r="F1249" i="6" s="1"/>
  <c r="E1247" i="6"/>
  <c r="F1247" i="6" s="1"/>
  <c r="E1246" i="6"/>
  <c r="F1246" i="6" s="1"/>
  <c r="E1245" i="6"/>
  <c r="F1245" i="6" s="1"/>
  <c r="E1242" i="6"/>
  <c r="F1242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0" i="6"/>
  <c r="F1210" i="6" s="1"/>
  <c r="E1208" i="6"/>
  <c r="F1208" i="6" s="1"/>
  <c r="E1207" i="6"/>
  <c r="F1207" i="6" s="1"/>
  <c r="E1204" i="6"/>
  <c r="F1204" i="6" s="1"/>
  <c r="E1203" i="6"/>
  <c r="F1203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69" i="6"/>
  <c r="F1169" i="6" s="1"/>
  <c r="E1168" i="6"/>
  <c r="F1168" i="6" s="1"/>
  <c r="E1167" i="6"/>
  <c r="F1167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1" i="6"/>
  <c r="F1141" i="6" s="1"/>
  <c r="E1140" i="6"/>
  <c r="F1140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8" i="6"/>
  <c r="F1108" i="6" s="1"/>
  <c r="E1107" i="6"/>
  <c r="F1107" i="6" s="1"/>
  <c r="E1103" i="6"/>
  <c r="F1103" i="6" s="1"/>
  <c r="E1101" i="6"/>
  <c r="F1101" i="6" s="1"/>
  <c r="E1100" i="6"/>
  <c r="F1100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4" i="6"/>
  <c r="F1074" i="6" s="1"/>
  <c r="E1072" i="6"/>
  <c r="F1072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5" i="6"/>
  <c r="F1055" i="6" s="1"/>
  <c r="E1054" i="6"/>
  <c r="F1054" i="6" s="1"/>
  <c r="E1053" i="6"/>
  <c r="F1053" i="6" s="1"/>
  <c r="E1052" i="6"/>
  <c r="F1052" i="6" s="1"/>
  <c r="E1050" i="6"/>
  <c r="F1050" i="6" s="1"/>
  <c r="E1049" i="6"/>
  <c r="F1049" i="6" s="1"/>
  <c r="E1048" i="6"/>
  <c r="F1048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0" i="6"/>
  <c r="F1040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7" i="6"/>
  <c r="F1027" i="6" s="1"/>
  <c r="E1025" i="6"/>
  <c r="F1025" i="6" s="1"/>
  <c r="E1023" i="6"/>
  <c r="F1023" i="6" s="1"/>
  <c r="E1021" i="6"/>
  <c r="F1021" i="6" s="1"/>
  <c r="E1018" i="6"/>
  <c r="F1018" i="6" s="1"/>
  <c r="E1016" i="6"/>
  <c r="F1016" i="6" s="1"/>
  <c r="E1015" i="6"/>
  <c r="F1015" i="6" s="1"/>
  <c r="E1014" i="6"/>
  <c r="F1014" i="6" s="1"/>
  <c r="E1012" i="6"/>
  <c r="F1012" i="6" s="1"/>
  <c r="E1011" i="6"/>
  <c r="F1011" i="6" s="1"/>
  <c r="E1009" i="6"/>
  <c r="F1009" i="6" s="1"/>
  <c r="E1007" i="6"/>
  <c r="F1007" i="6" s="1"/>
  <c r="E1005" i="6"/>
  <c r="F1005" i="6" s="1"/>
  <c r="E1003" i="6"/>
  <c r="F1003" i="6" s="1"/>
  <c r="E999" i="6"/>
  <c r="F999" i="6" s="1"/>
  <c r="E997" i="6"/>
  <c r="F997" i="6" s="1"/>
  <c r="E996" i="6"/>
  <c r="F996" i="6" s="1"/>
  <c r="E995" i="6"/>
  <c r="F995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69" i="6"/>
  <c r="F969" i="6" s="1"/>
  <c r="E968" i="6"/>
  <c r="F968" i="6" s="1"/>
  <c r="E967" i="6"/>
  <c r="F967" i="6" s="1"/>
  <c r="E966" i="6"/>
  <c r="F966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1" i="6"/>
  <c r="F901" i="6" s="1"/>
  <c r="E899" i="6"/>
  <c r="F899" i="6" s="1"/>
  <c r="E897" i="6"/>
  <c r="F897" i="6" s="1"/>
  <c r="E896" i="6"/>
  <c r="F896" i="6" s="1"/>
  <c r="E895" i="6"/>
  <c r="F895" i="6" s="1"/>
  <c r="E894" i="6"/>
  <c r="F894" i="6" s="1"/>
  <c r="E893" i="6"/>
  <c r="F893" i="6" s="1"/>
  <c r="E891" i="6"/>
  <c r="F891" i="6" s="1"/>
  <c r="E889" i="6"/>
  <c r="F889" i="6" s="1"/>
  <c r="E888" i="6"/>
  <c r="F888" i="6" s="1"/>
  <c r="E887" i="6"/>
  <c r="F887" i="6" s="1"/>
  <c r="E886" i="6"/>
  <c r="F886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0" i="6"/>
  <c r="F630" i="6" s="1"/>
  <c r="E629" i="6"/>
  <c r="F629" i="6" s="1"/>
  <c r="E628" i="6"/>
  <c r="F628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8" i="6"/>
  <c r="F448" i="6" s="1"/>
  <c r="E447" i="6"/>
  <c r="F447" i="6" s="1"/>
  <c r="E446" i="6"/>
  <c r="F446" i="6" s="1"/>
  <c r="E445" i="6"/>
  <c r="F445" i="6" s="1"/>
  <c r="E443" i="6"/>
  <c r="F443" i="6" s="1"/>
  <c r="E442" i="6"/>
  <c r="F442" i="6" s="1"/>
  <c r="E441" i="6"/>
  <c r="F441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B5655" i="6"/>
  <c r="B5654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X369" i="14"/>
  <c r="Q240" i="14"/>
  <c r="Q351" i="14"/>
  <c r="Q258" i="14"/>
  <c r="Q189" i="14"/>
  <c r="X368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X367" i="14"/>
  <c r="X365" i="14"/>
  <c r="Q724" i="14"/>
  <c r="Q665" i="14"/>
  <c r="Q666" i="14"/>
  <c r="K2" i="14"/>
  <c r="Q554" i="14"/>
  <c r="L2" i="14"/>
  <c r="Q216" i="14"/>
  <c r="C51" i="48"/>
  <c r="G16" i="48"/>
  <c r="C31" i="48"/>
  <c r="C13" i="48"/>
  <c r="C16" i="48"/>
  <c r="C47" i="48"/>
  <c r="G20" i="48"/>
  <c r="C26" i="48"/>
  <c r="C36" i="48"/>
  <c r="C43" i="48"/>
  <c r="G48" i="48"/>
  <c r="C15" i="48"/>
  <c r="G14" i="48"/>
  <c r="G37" i="48"/>
  <c r="G22" i="48"/>
  <c r="C37" i="48"/>
  <c r="G50" i="48"/>
  <c r="C27" i="48"/>
  <c r="C17" i="48"/>
  <c r="C28" i="48"/>
  <c r="F47" i="48"/>
  <c r="G19" i="48"/>
  <c r="C42" i="48"/>
  <c r="E12" i="48"/>
  <c r="C33" i="48"/>
  <c r="F11" i="48"/>
  <c r="C19" i="48"/>
  <c r="G24" i="48"/>
  <c r="C30" i="48"/>
  <c r="G26" i="48"/>
  <c r="C44" i="48"/>
  <c r="G13" i="48"/>
  <c r="C40" i="48"/>
  <c r="G15" i="48"/>
  <c r="G25" i="48"/>
  <c r="C24" i="48"/>
  <c r="C41" i="48"/>
  <c r="C45" i="48"/>
  <c r="C50" i="48"/>
  <c r="G45" i="48"/>
  <c r="G21" i="48"/>
  <c r="C12" i="48"/>
  <c r="G23" i="48"/>
  <c r="G44" i="48"/>
  <c r="C11" i="48"/>
  <c r="C14" i="48"/>
  <c r="C18" i="48"/>
  <c r="C20" i="48"/>
  <c r="C21" i="48"/>
  <c r="C22" i="48"/>
  <c r="C23" i="48"/>
  <c r="C25" i="48"/>
  <c r="C29" i="48"/>
  <c r="C32" i="48"/>
  <c r="C34" i="48"/>
  <c r="C35" i="48"/>
  <c r="C38" i="48"/>
  <c r="C39" i="48"/>
  <c r="C46" i="48"/>
  <c r="C48" i="48"/>
  <c r="C49" i="48"/>
  <c r="G36" i="48"/>
  <c r="G41" i="48"/>
  <c r="G27" i="48"/>
  <c r="G46" i="48"/>
  <c r="G35" i="48"/>
  <c r="G12" i="48"/>
  <c r="G18" i="48"/>
  <c r="G17" i="48"/>
  <c r="G34" i="48"/>
  <c r="D11" i="48"/>
  <c r="G49" i="48"/>
  <c r="G42" i="48"/>
  <c r="E11" i="48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668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N5409" i="6" l="1"/>
  <c r="N5406" i="6"/>
  <c r="N5403" i="6"/>
  <c r="N5400" i="6"/>
  <c r="N5397" i="6"/>
  <c r="N5408" i="6"/>
  <c r="N5405" i="6"/>
  <c r="N5402" i="6"/>
  <c r="N5399" i="6"/>
  <c r="N5410" i="6"/>
  <c r="N5407" i="6"/>
  <c r="N5404" i="6"/>
  <c r="N5401" i="6"/>
  <c r="N5398" i="6"/>
  <c r="N1471" i="6"/>
  <c r="N4591" i="6"/>
  <c r="P4591" i="6" s="1"/>
  <c r="U4591" i="6" s="1"/>
  <c r="N2792" i="6"/>
  <c r="N4296" i="6"/>
  <c r="N3804" i="6"/>
  <c r="P627" i="6"/>
  <c r="U627" i="6" s="1"/>
  <c r="V627" i="6" s="1"/>
  <c r="P1210" i="6"/>
  <c r="U1210" i="6" s="1"/>
  <c r="V1210" i="6" s="1"/>
  <c r="P3529" i="6"/>
  <c r="P3525" i="6"/>
  <c r="U3525" i="6" s="1"/>
  <c r="V3525" i="6" s="1"/>
  <c r="P2802" i="6"/>
  <c r="U2802" i="6" s="1"/>
  <c r="N5396" i="6"/>
  <c r="N5393" i="6"/>
  <c r="N5390" i="6"/>
  <c r="N4400" i="6"/>
  <c r="N5395" i="6"/>
  <c r="N5392" i="6"/>
  <c r="N4720" i="6"/>
  <c r="N3054" i="6"/>
  <c r="N3049" i="6"/>
  <c r="P3049" i="6" s="1"/>
  <c r="U3049" i="6" s="1"/>
  <c r="V3049" i="6" s="1"/>
  <c r="P1145" i="6"/>
  <c r="U1145" i="6" s="1"/>
  <c r="V1145" i="6" s="1"/>
  <c r="N1174" i="6"/>
  <c r="N5394" i="6"/>
  <c r="N5391" i="6"/>
  <c r="N3200" i="6"/>
  <c r="N2796" i="6"/>
  <c r="N1472" i="6"/>
  <c r="N3490" i="6"/>
  <c r="P907" i="6"/>
  <c r="U907" i="6" s="1"/>
  <c r="N4365" i="6"/>
  <c r="N4360" i="6"/>
  <c r="N2886" i="6"/>
  <c r="M2" i="6"/>
  <c r="N2178" i="6"/>
  <c r="N731" i="6"/>
  <c r="N20" i="6"/>
  <c r="N1235" i="6"/>
  <c r="P1156" i="6"/>
  <c r="U1156" i="6" s="1"/>
  <c r="V1156" i="6" s="1"/>
  <c r="P995" i="6"/>
  <c r="U995" i="6" s="1"/>
  <c r="V995" i="6" s="1"/>
  <c r="P787" i="6"/>
  <c r="N784" i="6"/>
  <c r="N4176" i="6"/>
  <c r="N4141" i="6"/>
  <c r="N4116" i="6"/>
  <c r="N3626" i="6"/>
  <c r="N2877" i="6"/>
  <c r="N749" i="6"/>
  <c r="N744" i="6"/>
  <c r="N483" i="6"/>
  <c r="N1171" i="6"/>
  <c r="N3505" i="6"/>
  <c r="P3072" i="6"/>
  <c r="U3072" i="6" s="1"/>
  <c r="V3072" i="6" s="1"/>
  <c r="N4594" i="6"/>
  <c r="P4373" i="6"/>
  <c r="U4373" i="6" s="1"/>
  <c r="V4373" i="6" s="1"/>
  <c r="P4104" i="6"/>
  <c r="N3268" i="6"/>
  <c r="N2850" i="6"/>
  <c r="N2801" i="6"/>
  <c r="N2795" i="6"/>
  <c r="N2302" i="6"/>
  <c r="P2137" i="6"/>
  <c r="U2137" i="6" s="1"/>
  <c r="N2096" i="6"/>
  <c r="N2091" i="6"/>
  <c r="P2091" i="6" s="1"/>
  <c r="U2091" i="6" s="1"/>
  <c r="V2091" i="6" s="1"/>
  <c r="N1861" i="6"/>
  <c r="N4723" i="6"/>
  <c r="N4674" i="6"/>
  <c r="N4153" i="6"/>
  <c r="N4122" i="6"/>
  <c r="N3771" i="6"/>
  <c r="N3042" i="6"/>
  <c r="P3042" i="6" s="1"/>
  <c r="U3042" i="6" s="1"/>
  <c r="V3042" i="6" s="1"/>
  <c r="P2935" i="6"/>
  <c r="U2935" i="6" s="1"/>
  <c r="V2935" i="6" s="1"/>
  <c r="C6" i="48"/>
  <c r="N4430" i="6"/>
  <c r="N4278" i="6"/>
  <c r="N3995" i="6"/>
  <c r="N3966" i="6"/>
  <c r="N3668" i="6"/>
  <c r="N3606" i="6"/>
  <c r="P3606" i="6" s="1"/>
  <c r="U3606" i="6" s="1"/>
  <c r="V3606" i="6" s="1"/>
  <c r="N3539" i="6"/>
  <c r="P3524" i="6"/>
  <c r="U3524" i="6" s="1"/>
  <c r="V3524" i="6" s="1"/>
  <c r="N3271" i="6"/>
  <c r="N2847" i="6"/>
  <c r="P2847" i="6" s="1"/>
  <c r="U2847" i="6" s="1"/>
  <c r="N2789" i="6"/>
  <c r="P2789" i="6" s="1"/>
  <c r="U2789" i="6" s="1"/>
  <c r="V2789" i="6" s="1"/>
  <c r="H375" i="14"/>
  <c r="O2528" i="6" s="1"/>
  <c r="N226" i="6"/>
  <c r="N505" i="6"/>
  <c r="P505" i="6" s="1"/>
  <c r="U505" i="6" s="1"/>
  <c r="V505" i="6" s="1"/>
  <c r="P5390" i="6"/>
  <c r="N5009" i="6"/>
  <c r="P3965" i="6"/>
  <c r="U3965" i="6" s="1"/>
  <c r="V3965" i="6" s="1"/>
  <c r="N3856" i="6"/>
  <c r="P3802" i="6"/>
  <c r="N3767" i="6"/>
  <c r="N3253" i="6"/>
  <c r="P441" i="6"/>
  <c r="U441" i="6" s="1"/>
  <c r="N382" i="6"/>
  <c r="P70" i="6"/>
  <c r="U70" i="6" s="1"/>
  <c r="V70" i="6" s="1"/>
  <c r="N3763" i="6"/>
  <c r="N3247" i="6"/>
  <c r="P2801" i="6"/>
  <c r="U2801" i="6" s="1"/>
  <c r="V2801" i="6" s="1"/>
  <c r="P2795" i="6"/>
  <c r="U2795" i="6" s="1"/>
  <c r="V2795" i="6" s="1"/>
  <c r="P2334" i="6"/>
  <c r="U2334" i="6" s="1"/>
  <c r="V2334" i="6" s="1"/>
  <c r="P3785" i="6"/>
  <c r="U3785" i="6" s="1"/>
  <c r="V3785" i="6" s="1"/>
  <c r="N3760" i="6"/>
  <c r="P3611" i="6"/>
  <c r="U3611" i="6" s="1"/>
  <c r="V3611" i="6" s="1"/>
  <c r="P3605" i="6"/>
  <c r="N3377" i="6"/>
  <c r="N3012" i="6"/>
  <c r="N2997" i="6"/>
  <c r="N2962" i="6"/>
  <c r="P2962" i="6" s="1"/>
  <c r="U2962" i="6" s="1"/>
  <c r="V2962" i="6" s="1"/>
  <c r="N2848" i="6"/>
  <c r="N2790" i="6"/>
  <c r="P2436" i="6"/>
  <c r="U2436" i="6" s="1"/>
  <c r="V2436" i="6" s="1"/>
  <c r="N1537" i="6"/>
  <c r="N1532" i="6"/>
  <c r="N4704" i="6"/>
  <c r="P4536" i="6"/>
  <c r="U4536" i="6" s="1"/>
  <c r="V4536" i="6" s="1"/>
  <c r="N4284" i="6"/>
  <c r="N4251" i="6"/>
  <c r="N3964" i="6"/>
  <c r="N3925" i="6"/>
  <c r="H527" i="14"/>
  <c r="O3759" i="6" s="1"/>
  <c r="N3517" i="6"/>
  <c r="P3517" i="6" s="1"/>
  <c r="U3517" i="6" s="1"/>
  <c r="V3517" i="6" s="1"/>
  <c r="N3370" i="6"/>
  <c r="N3316" i="6"/>
  <c r="N3272" i="6"/>
  <c r="N3191" i="6"/>
  <c r="N2597" i="6"/>
  <c r="N2525" i="6"/>
  <c r="P2144" i="6"/>
  <c r="N1263" i="6"/>
  <c r="N489" i="6"/>
  <c r="N485" i="6"/>
  <c r="P337" i="6"/>
  <c r="U337" i="6" s="1"/>
  <c r="V337" i="6" s="1"/>
  <c r="C4" i="48"/>
  <c r="N5128" i="6"/>
  <c r="P5128" i="6" s="1"/>
  <c r="U5128" i="6" s="1"/>
  <c r="N4846" i="6"/>
  <c r="N4714" i="6"/>
  <c r="N4703" i="6"/>
  <c r="N4570" i="6"/>
  <c r="N4495" i="6"/>
  <c r="N4480" i="6"/>
  <c r="N4315" i="6"/>
  <c r="N4289" i="6"/>
  <c r="N4243" i="6"/>
  <c r="N4193" i="6"/>
  <c r="N3968" i="6"/>
  <c r="N3841" i="6"/>
  <c r="P3778" i="6"/>
  <c r="N3697" i="6"/>
  <c r="P3670" i="6"/>
  <c r="U3670" i="6" s="1"/>
  <c r="N3562" i="6"/>
  <c r="P3516" i="6"/>
  <c r="U3516" i="6" s="1"/>
  <c r="V3516" i="6" s="1"/>
  <c r="N3513" i="6"/>
  <c r="P3513" i="6" s="1"/>
  <c r="U3513" i="6" s="1"/>
  <c r="V3513" i="6" s="1"/>
  <c r="N3508" i="6"/>
  <c r="N3367" i="6"/>
  <c r="P3356" i="6"/>
  <c r="U3356" i="6" s="1"/>
  <c r="V3356" i="6" s="1"/>
  <c r="N3329" i="6"/>
  <c r="N3307" i="6"/>
  <c r="H460" i="14"/>
  <c r="O3269" i="6" s="1"/>
  <c r="N3093" i="6"/>
  <c r="N3015" i="6"/>
  <c r="N2880" i="6"/>
  <c r="P2880" i="6" s="1"/>
  <c r="U2880" i="6" s="1"/>
  <c r="V2880" i="6" s="1"/>
  <c r="N2182" i="6"/>
  <c r="P2120" i="6"/>
  <c r="U2120" i="6" s="1"/>
  <c r="V2120" i="6" s="1"/>
  <c r="N1620" i="6"/>
  <c r="P700" i="6"/>
  <c r="U700" i="6" s="1"/>
  <c r="V700" i="6" s="1"/>
  <c r="N630" i="6"/>
  <c r="P507" i="6"/>
  <c r="U507" i="6" s="1"/>
  <c r="V507" i="6" s="1"/>
  <c r="N491" i="6"/>
  <c r="N320" i="6"/>
  <c r="N158" i="6"/>
  <c r="P158" i="6" s="1"/>
  <c r="U158" i="6" s="1"/>
  <c r="V158" i="6" s="1"/>
  <c r="N37" i="6"/>
  <c r="N4842" i="6"/>
  <c r="P4539" i="6"/>
  <c r="U4539" i="6" s="1"/>
  <c r="V4539" i="6" s="1"/>
  <c r="N4438" i="6"/>
  <c r="N4236" i="6"/>
  <c r="N4220" i="6"/>
  <c r="N4009" i="6"/>
  <c r="N3835" i="6"/>
  <c r="N3822" i="6"/>
  <c r="N3436" i="6"/>
  <c r="N3337" i="6"/>
  <c r="P3337" i="6" s="1"/>
  <c r="U3337" i="6" s="1"/>
  <c r="N3326" i="6"/>
  <c r="N3201" i="6"/>
  <c r="N3198" i="6"/>
  <c r="N3117" i="6"/>
  <c r="P3117" i="6" s="1"/>
  <c r="U3117" i="6" s="1"/>
  <c r="V3117" i="6" s="1"/>
  <c r="N3059" i="6"/>
  <c r="N2700" i="6"/>
  <c r="N2153" i="6"/>
  <c r="N2022" i="6"/>
  <c r="N2018" i="6"/>
  <c r="N1556" i="6"/>
  <c r="N1221" i="6"/>
  <c r="P1084" i="6"/>
  <c r="U1084" i="6" s="1"/>
  <c r="V1084" i="6" s="1"/>
  <c r="P979" i="6"/>
  <c r="N5038" i="6"/>
  <c r="N4849" i="6"/>
  <c r="N4845" i="6"/>
  <c r="P4845" i="6" s="1"/>
  <c r="U4845" i="6" s="1"/>
  <c r="V4845" i="6" s="1"/>
  <c r="N4573" i="6"/>
  <c r="N4526" i="6"/>
  <c r="N4435" i="6"/>
  <c r="N4333" i="6"/>
  <c r="N3868" i="6"/>
  <c r="N3857" i="6"/>
  <c r="P3857" i="6" s="1"/>
  <c r="U3857" i="6" s="1"/>
  <c r="V3857" i="6" s="1"/>
  <c r="H541" i="14"/>
  <c r="O3836" i="6" s="1"/>
  <c r="N3753" i="6"/>
  <c r="N3515" i="6"/>
  <c r="N3434" i="6"/>
  <c r="N3320" i="6"/>
  <c r="N3274" i="6"/>
  <c r="N3050" i="6"/>
  <c r="P3050" i="6" s="1"/>
  <c r="U3050" i="6" s="1"/>
  <c r="V3050" i="6" s="1"/>
  <c r="N3048" i="6"/>
  <c r="P3048" i="6" s="1"/>
  <c r="U3048" i="6" s="1"/>
  <c r="V3048" i="6" s="1"/>
  <c r="P2999" i="6"/>
  <c r="U2999" i="6" s="1"/>
  <c r="P2796" i="6"/>
  <c r="U2796" i="6" s="1"/>
  <c r="V2796" i="6" s="1"/>
  <c r="P2786" i="6"/>
  <c r="U2786" i="6" s="1"/>
  <c r="V2786" i="6" s="1"/>
  <c r="N2691" i="6"/>
  <c r="N2589" i="6"/>
  <c r="P2589" i="6" s="1"/>
  <c r="U2589" i="6" s="1"/>
  <c r="V2589" i="6" s="1"/>
  <c r="N2438" i="6"/>
  <c r="P2438" i="6" s="1"/>
  <c r="U2438" i="6" s="1"/>
  <c r="V2438" i="6" s="1"/>
  <c r="N2250" i="6"/>
  <c r="N1871" i="6"/>
  <c r="N1543" i="6"/>
  <c r="N1538" i="6"/>
  <c r="N681" i="6"/>
  <c r="N486" i="6"/>
  <c r="N306" i="6"/>
  <c r="P306" i="6" s="1"/>
  <c r="U306" i="6" s="1"/>
  <c r="V306" i="6" s="1"/>
  <c r="P202" i="6"/>
  <c r="U202" i="6" s="1"/>
  <c r="V202" i="6" s="1"/>
  <c r="N40" i="6"/>
  <c r="N36" i="6"/>
  <c r="P36" i="6" s="1"/>
  <c r="U36" i="6" s="1"/>
  <c r="V36" i="6" s="1"/>
  <c r="N26" i="6"/>
  <c r="N21" i="6"/>
  <c r="N4093" i="6"/>
  <c r="P4093" i="6" s="1"/>
  <c r="U4093" i="6" s="1"/>
  <c r="V4093" i="6" s="1"/>
  <c r="N3747" i="6"/>
  <c r="P3520" i="6"/>
  <c r="P3510" i="6"/>
  <c r="U3510" i="6" s="1"/>
  <c r="V3510" i="6" s="1"/>
  <c r="H478" i="14"/>
  <c r="O3426" i="6" s="1"/>
  <c r="N3293" i="6"/>
  <c r="N3288" i="6"/>
  <c r="N2021" i="6"/>
  <c r="P5653" i="6"/>
  <c r="U5653" i="6" s="1"/>
  <c r="P5638" i="6"/>
  <c r="U5638" i="6" s="1"/>
  <c r="P5635" i="6"/>
  <c r="U5635" i="6" s="1"/>
  <c r="P5629" i="6"/>
  <c r="U5629" i="6" s="1"/>
  <c r="P5626" i="6"/>
  <c r="U5626" i="6" s="1"/>
  <c r="P5611" i="6"/>
  <c r="U5611" i="6" s="1"/>
  <c r="P5608" i="6"/>
  <c r="U5608" i="6" s="1"/>
  <c r="P5602" i="6"/>
  <c r="U5602" i="6" s="1"/>
  <c r="P5599" i="6"/>
  <c r="U5599" i="6" s="1"/>
  <c r="P5584" i="6"/>
  <c r="U5584" i="6" s="1"/>
  <c r="P5581" i="6"/>
  <c r="U5581" i="6" s="1"/>
  <c r="P5575" i="6"/>
  <c r="U5575" i="6" s="1"/>
  <c r="P5572" i="6"/>
  <c r="U5572" i="6" s="1"/>
  <c r="P5503" i="6"/>
  <c r="U5503" i="6" s="1"/>
  <c r="P5500" i="6"/>
  <c r="U5500" i="6" s="1"/>
  <c r="P5494" i="6"/>
  <c r="U5494" i="6" s="1"/>
  <c r="P5491" i="6"/>
  <c r="U5491" i="6" s="1"/>
  <c r="P5476" i="6"/>
  <c r="U5476" i="6" s="1"/>
  <c r="P5473" i="6"/>
  <c r="U5473" i="6" s="1"/>
  <c r="P5467" i="6"/>
  <c r="U5467" i="6" s="1"/>
  <c r="P5464" i="6"/>
  <c r="U5464" i="6" s="1"/>
  <c r="P5449" i="6"/>
  <c r="U5449" i="6" s="1"/>
  <c r="P5446" i="6"/>
  <c r="U5446" i="6" s="1"/>
  <c r="P5440" i="6"/>
  <c r="U5440" i="6" s="1"/>
  <c r="P5437" i="6"/>
  <c r="U5437" i="6" s="1"/>
  <c r="P5422" i="6"/>
  <c r="U5422" i="6" s="1"/>
  <c r="P5413" i="6"/>
  <c r="U5413" i="6" s="1"/>
  <c r="P5410" i="6"/>
  <c r="U5410" i="6" s="1"/>
  <c r="P5404" i="6"/>
  <c r="U5404" i="6" s="1"/>
  <c r="P5395" i="6"/>
  <c r="U5395" i="6" s="1"/>
  <c r="N4843" i="6"/>
  <c r="N4839" i="6"/>
  <c r="P4839" i="6" s="1"/>
  <c r="U4839" i="6" s="1"/>
  <c r="V4839" i="6" s="1"/>
  <c r="P4720" i="6"/>
  <c r="U4720" i="6" s="1"/>
  <c r="V4720" i="6" s="1"/>
  <c r="P4326" i="6"/>
  <c r="U4326" i="6" s="1"/>
  <c r="V4326" i="6" s="1"/>
  <c r="P3966" i="6"/>
  <c r="N3932" i="6"/>
  <c r="P3932" i="6" s="1"/>
  <c r="U3932" i="6" s="1"/>
  <c r="N3338" i="6"/>
  <c r="P3338" i="6" s="1"/>
  <c r="U3338" i="6" s="1"/>
  <c r="V3338" i="6" s="1"/>
  <c r="P3231" i="6"/>
  <c r="U3231" i="6" s="1"/>
  <c r="V3231" i="6" s="1"/>
  <c r="N3199" i="6"/>
  <c r="P3163" i="6"/>
  <c r="U3163" i="6" s="1"/>
  <c r="V3163" i="6" s="1"/>
  <c r="N3057" i="6"/>
  <c r="P2790" i="6"/>
  <c r="U2790" i="6" s="1"/>
  <c r="V2790" i="6" s="1"/>
  <c r="P2109" i="6"/>
  <c r="U2109" i="6" s="1"/>
  <c r="V2109" i="6" s="1"/>
  <c r="P1807" i="6"/>
  <c r="N1802" i="6"/>
  <c r="N1781" i="6"/>
  <c r="P1587" i="6"/>
  <c r="U1587" i="6" s="1"/>
  <c r="V1587" i="6" s="1"/>
  <c r="P236" i="6"/>
  <c r="U236" i="6" s="1"/>
  <c r="V236" i="6" s="1"/>
  <c r="P5380" i="6"/>
  <c r="U5380" i="6" s="1"/>
  <c r="P5372" i="6"/>
  <c r="U5372" i="6" s="1"/>
  <c r="N5357" i="6"/>
  <c r="P5357" i="6" s="1"/>
  <c r="U5357" i="6" s="1"/>
  <c r="N5265" i="6"/>
  <c r="N4762" i="6"/>
  <c r="N4671" i="6"/>
  <c r="P4671" i="6" s="1"/>
  <c r="U4671" i="6" s="1"/>
  <c r="V4671" i="6" s="1"/>
  <c r="H625" i="14"/>
  <c r="N4426" i="6"/>
  <c r="N4069" i="6"/>
  <c r="N3813" i="6"/>
  <c r="N3662" i="6"/>
  <c r="N3598" i="6"/>
  <c r="N3439" i="6"/>
  <c r="N3430" i="6"/>
  <c r="N3408" i="6"/>
  <c r="N3310" i="6"/>
  <c r="N2936" i="6"/>
  <c r="N2570" i="6"/>
  <c r="N2072" i="6"/>
  <c r="P1918" i="6"/>
  <c r="N1886" i="6"/>
  <c r="N1879" i="6"/>
  <c r="N1868" i="6"/>
  <c r="N1267" i="6"/>
  <c r="P1097" i="6"/>
  <c r="U1097" i="6" s="1"/>
  <c r="V1097" i="6" s="1"/>
  <c r="P986" i="6"/>
  <c r="U986" i="6" s="1"/>
  <c r="V986" i="6" s="1"/>
  <c r="P641" i="6"/>
  <c r="U641" i="6" s="1"/>
  <c r="V641" i="6" s="1"/>
  <c r="P437" i="6"/>
  <c r="U437" i="6" s="1"/>
  <c r="V437" i="6" s="1"/>
  <c r="N401" i="6"/>
  <c r="N289" i="6"/>
  <c r="P289" i="6" s="1"/>
  <c r="U289" i="6" s="1"/>
  <c r="V289" i="6" s="1"/>
  <c r="N279" i="6"/>
  <c r="N30" i="6"/>
  <c r="N4827" i="6"/>
  <c r="P4570" i="6"/>
  <c r="U4570" i="6" s="1"/>
  <c r="V4570" i="6" s="1"/>
  <c r="N4247" i="6"/>
  <c r="P4102" i="6"/>
  <c r="P3964" i="6"/>
  <c r="U3964" i="6" s="1"/>
  <c r="V3964" i="6" s="1"/>
  <c r="P3930" i="6"/>
  <c r="U3930" i="6" s="1"/>
  <c r="V3930" i="6" s="1"/>
  <c r="P3854" i="6"/>
  <c r="U3854" i="6" s="1"/>
  <c r="V3854" i="6" s="1"/>
  <c r="N3836" i="6"/>
  <c r="N3807" i="6"/>
  <c r="N3772" i="6"/>
  <c r="N3762" i="6"/>
  <c r="N3756" i="6"/>
  <c r="P3733" i="6"/>
  <c r="U3733" i="6" s="1"/>
  <c r="V3733" i="6" s="1"/>
  <c r="N3656" i="6"/>
  <c r="N3595" i="6"/>
  <c r="N3491" i="6"/>
  <c r="N3437" i="6"/>
  <c r="N3429" i="6"/>
  <c r="P3398" i="6"/>
  <c r="U3398" i="6" s="1"/>
  <c r="V3398" i="6" s="1"/>
  <c r="N3368" i="6"/>
  <c r="N3355" i="6"/>
  <c r="P3355" i="6" s="1"/>
  <c r="N3309" i="6"/>
  <c r="N3303" i="6"/>
  <c r="O3266" i="6"/>
  <c r="N3264" i="6"/>
  <c r="P3247" i="6"/>
  <c r="U3247" i="6" s="1"/>
  <c r="V3247" i="6" s="1"/>
  <c r="N3155" i="6"/>
  <c r="P3065" i="6"/>
  <c r="P3057" i="6"/>
  <c r="U3057" i="6" s="1"/>
  <c r="V3057" i="6" s="1"/>
  <c r="N3002" i="6"/>
  <c r="N2946" i="6"/>
  <c r="N2922" i="6"/>
  <c r="N2793" i="6"/>
  <c r="P2793" i="6" s="1"/>
  <c r="U2793" i="6" s="1"/>
  <c r="V2793" i="6" s="1"/>
  <c r="N2564" i="6"/>
  <c r="N2384" i="6"/>
  <c r="P2384" i="6" s="1"/>
  <c r="U2384" i="6" s="1"/>
  <c r="V2384" i="6" s="1"/>
  <c r="P2341" i="6"/>
  <c r="U2341" i="6" s="1"/>
  <c r="V2341" i="6" s="1"/>
  <c r="N2299" i="6"/>
  <c r="N2071" i="6"/>
  <c r="N2011" i="6"/>
  <c r="N1266" i="6"/>
  <c r="N1257" i="6"/>
  <c r="N1229" i="6"/>
  <c r="P1229" i="6" s="1"/>
  <c r="U1229" i="6" s="1"/>
  <c r="V1229" i="6" s="1"/>
  <c r="N497" i="6"/>
  <c r="P459" i="6"/>
  <c r="U459" i="6" s="1"/>
  <c r="V459" i="6" s="1"/>
  <c r="N445" i="6"/>
  <c r="N410" i="6"/>
  <c r="N324" i="6"/>
  <c r="N283" i="6"/>
  <c r="P283" i="6" s="1"/>
  <c r="U283" i="6" s="1"/>
  <c r="V283" i="6" s="1"/>
  <c r="N273" i="6"/>
  <c r="N68" i="6"/>
  <c r="N34" i="6"/>
  <c r="N2561" i="6"/>
  <c r="N2065" i="6"/>
  <c r="P5637" i="6"/>
  <c r="U5637" i="6" s="1"/>
  <c r="P5502" i="6"/>
  <c r="U5502" i="6" s="1"/>
  <c r="P5475" i="6"/>
  <c r="U5475" i="6" s="1"/>
  <c r="N5263" i="6"/>
  <c r="N5254" i="6"/>
  <c r="P5222" i="6"/>
  <c r="N5036" i="6"/>
  <c r="P4842" i="6"/>
  <c r="U4842" i="6" s="1"/>
  <c r="N4730" i="6"/>
  <c r="N4681" i="6"/>
  <c r="N4600" i="6"/>
  <c r="P4600" i="6" s="1"/>
  <c r="U4600" i="6" s="1"/>
  <c r="P4494" i="6"/>
  <c r="U4494" i="6" s="1"/>
  <c r="V4494" i="6" s="1"/>
  <c r="N4477" i="6"/>
  <c r="N4294" i="6"/>
  <c r="N4281" i="6"/>
  <c r="N4260" i="6"/>
  <c r="N4241" i="6"/>
  <c r="N4198" i="6"/>
  <c r="N4119" i="6"/>
  <c r="P4094" i="6"/>
  <c r="N4037" i="6"/>
  <c r="P4037" i="6" s="1"/>
  <c r="U4037" i="6" s="1"/>
  <c r="V4037" i="6" s="1"/>
  <c r="P3968" i="6"/>
  <c r="U3968" i="6" s="1"/>
  <c r="V3968" i="6" s="1"/>
  <c r="P3963" i="6"/>
  <c r="N3834" i="6"/>
  <c r="N3792" i="6"/>
  <c r="N3769" i="6"/>
  <c r="O3758" i="6"/>
  <c r="N3750" i="6"/>
  <c r="N3728" i="6"/>
  <c r="N3672" i="6"/>
  <c r="N3655" i="6"/>
  <c r="N3628" i="6"/>
  <c r="N3573" i="6"/>
  <c r="N3542" i="6"/>
  <c r="O3435" i="6"/>
  <c r="N3365" i="6"/>
  <c r="N3357" i="6"/>
  <c r="P3357" i="6" s="1"/>
  <c r="U3357" i="6" s="1"/>
  <c r="N3335" i="6"/>
  <c r="N3323" i="6"/>
  <c r="N3315" i="6"/>
  <c r="N3306" i="6"/>
  <c r="N3158" i="6"/>
  <c r="N3149" i="6"/>
  <c r="P3059" i="6"/>
  <c r="U3059" i="6" s="1"/>
  <c r="V3059" i="6" s="1"/>
  <c r="N3001" i="6"/>
  <c r="N2949" i="6"/>
  <c r="N2524" i="6"/>
  <c r="P2302" i="6"/>
  <c r="U2302" i="6" s="1"/>
  <c r="N2259" i="6"/>
  <c r="N2255" i="6"/>
  <c r="P2255" i="6" s="1"/>
  <c r="U2255" i="6" s="1"/>
  <c r="V2255" i="6" s="1"/>
  <c r="P2153" i="6"/>
  <c r="U2153" i="6" s="1"/>
  <c r="V2153" i="6" s="1"/>
  <c r="N1848" i="6"/>
  <c r="P1819" i="6"/>
  <c r="P1641" i="6"/>
  <c r="U1641" i="6" s="1"/>
  <c r="V1641" i="6" s="1"/>
  <c r="P1606" i="6"/>
  <c r="U1606" i="6" s="1"/>
  <c r="V1606" i="6" s="1"/>
  <c r="P1419" i="6"/>
  <c r="N1261" i="6"/>
  <c r="N758" i="6"/>
  <c r="N753" i="6"/>
  <c r="P682" i="6"/>
  <c r="U682" i="6" s="1"/>
  <c r="V682" i="6" s="1"/>
  <c r="N520" i="6"/>
  <c r="P520" i="6" s="1"/>
  <c r="U520" i="6" s="1"/>
  <c r="V520" i="6" s="1"/>
  <c r="N515" i="6"/>
  <c r="N502" i="6"/>
  <c r="P480" i="6"/>
  <c r="U480" i="6" s="1"/>
  <c r="V480" i="6" s="1"/>
  <c r="N302" i="6"/>
  <c r="N261" i="6"/>
  <c r="N116" i="6"/>
  <c r="N5331" i="6"/>
  <c r="N5258" i="6"/>
  <c r="N4952" i="6"/>
  <c r="N4907" i="6"/>
  <c r="N4474" i="6"/>
  <c r="N4329" i="6"/>
  <c r="N4031" i="6"/>
  <c r="P4031" i="6" s="1"/>
  <c r="U4031" i="6" s="1"/>
  <c r="V4031" i="6" s="1"/>
  <c r="N3314" i="6"/>
  <c r="N3305" i="6"/>
  <c r="P1872" i="6"/>
  <c r="U1872" i="6" s="1"/>
  <c r="V1872" i="6" s="1"/>
  <c r="N1260" i="6"/>
  <c r="P1228" i="6"/>
  <c r="U1228" i="6" s="1"/>
  <c r="V1228" i="6" s="1"/>
  <c r="P672" i="6"/>
  <c r="N402" i="6"/>
  <c r="N359" i="6"/>
  <c r="P359" i="6" s="1"/>
  <c r="U359" i="6" s="1"/>
  <c r="V359" i="6" s="1"/>
  <c r="N351" i="6"/>
  <c r="P5309" i="6"/>
  <c r="U5309" i="6" s="1"/>
  <c r="N5262" i="6"/>
  <c r="P5262" i="6" s="1"/>
  <c r="U5262" i="6" s="1"/>
  <c r="N4959" i="6"/>
  <c r="N4747" i="6"/>
  <c r="N4739" i="6"/>
  <c r="N4711" i="6"/>
  <c r="P4711" i="6" s="1"/>
  <c r="U4711" i="6" s="1"/>
  <c r="N4701" i="6"/>
  <c r="N4603" i="6"/>
  <c r="N4485" i="6"/>
  <c r="N4473" i="6"/>
  <c r="N4459" i="6"/>
  <c r="H600" i="14"/>
  <c r="O4295" i="6" s="1"/>
  <c r="N4072" i="6"/>
  <c r="P3962" i="6"/>
  <c r="N3904" i="6"/>
  <c r="N3840" i="6"/>
  <c r="P3799" i="6"/>
  <c r="U3799" i="6" s="1"/>
  <c r="V3799" i="6" s="1"/>
  <c r="N3795" i="6"/>
  <c r="N3766" i="6"/>
  <c r="N3731" i="6"/>
  <c r="P3731" i="6" s="1"/>
  <c r="U3731" i="6" s="1"/>
  <c r="V3731" i="6" s="1"/>
  <c r="N3718" i="6"/>
  <c r="N3694" i="6"/>
  <c r="N3665" i="6"/>
  <c r="N3612" i="6"/>
  <c r="N3536" i="6"/>
  <c r="P3531" i="6"/>
  <c r="N3503" i="6"/>
  <c r="P3503" i="6" s="1"/>
  <c r="U3503" i="6" s="1"/>
  <c r="V3503" i="6" s="1"/>
  <c r="N3475" i="6"/>
  <c r="N3431" i="6"/>
  <c r="N3374" i="6"/>
  <c r="N3354" i="6"/>
  <c r="P3354" i="6" s="1"/>
  <c r="U3354" i="6" s="1"/>
  <c r="V3354" i="6" s="1"/>
  <c r="N3332" i="6"/>
  <c r="H465" i="14"/>
  <c r="N3312" i="6"/>
  <c r="H464" i="14"/>
  <c r="O3313" i="6" s="1"/>
  <c r="P3244" i="6"/>
  <c r="U3244" i="6" s="1"/>
  <c r="V3244" i="6" s="1"/>
  <c r="N3152" i="6"/>
  <c r="P3152" i="6" s="1"/>
  <c r="U3152" i="6" s="1"/>
  <c r="V3152" i="6" s="1"/>
  <c r="N3090" i="6"/>
  <c r="P3063" i="6"/>
  <c r="U3063" i="6" s="1"/>
  <c r="V3063" i="6" s="1"/>
  <c r="P3058" i="6"/>
  <c r="U3058" i="6" s="1"/>
  <c r="V3058" i="6" s="1"/>
  <c r="P3054" i="6"/>
  <c r="U3054" i="6" s="1"/>
  <c r="V3054" i="6" s="1"/>
  <c r="P3009" i="6"/>
  <c r="U3009" i="6" s="1"/>
  <c r="N2932" i="6"/>
  <c r="N2919" i="6"/>
  <c r="P2889" i="6"/>
  <c r="U2889" i="6" s="1"/>
  <c r="V2889" i="6" s="1"/>
  <c r="N2851" i="6"/>
  <c r="N2816" i="6"/>
  <c r="P2816" i="6" s="1"/>
  <c r="U2816" i="6" s="1"/>
  <c r="V2816" i="6" s="1"/>
  <c r="N2603" i="6"/>
  <c r="N2375" i="6"/>
  <c r="P2375" i="6" s="1"/>
  <c r="U2375" i="6" s="1"/>
  <c r="V2375" i="6" s="1"/>
  <c r="N2267" i="6"/>
  <c r="N2262" i="6"/>
  <c r="P2262" i="6" s="1"/>
  <c r="U2262" i="6" s="1"/>
  <c r="V2262" i="6" s="1"/>
  <c r="N2258" i="6"/>
  <c r="N2090" i="6"/>
  <c r="P2036" i="6"/>
  <c r="U2036" i="6" s="1"/>
  <c r="V2036" i="6" s="1"/>
  <c r="N1912" i="6"/>
  <c r="P1912" i="6" s="1"/>
  <c r="U1912" i="6" s="1"/>
  <c r="V1912" i="6" s="1"/>
  <c r="N1859" i="6"/>
  <c r="P1714" i="6"/>
  <c r="U1714" i="6" s="1"/>
  <c r="V1714" i="6" s="1"/>
  <c r="P1685" i="6"/>
  <c r="U1685" i="6" s="1"/>
  <c r="V1685" i="6" s="1"/>
  <c r="N1554" i="6"/>
  <c r="N1544" i="6"/>
  <c r="N1531" i="6"/>
  <c r="N1453" i="6"/>
  <c r="H169" i="14"/>
  <c r="N1236" i="6"/>
  <c r="N1234" i="6"/>
  <c r="P605" i="6"/>
  <c r="U605" i="6" s="1"/>
  <c r="V605" i="6" s="1"/>
  <c r="P473" i="6"/>
  <c r="U473" i="6" s="1"/>
  <c r="V473" i="6" s="1"/>
  <c r="N417" i="6"/>
  <c r="P374" i="6"/>
  <c r="U374" i="6" s="1"/>
  <c r="V374" i="6" s="1"/>
  <c r="N270" i="6"/>
  <c r="N214" i="6"/>
  <c r="P214" i="6" s="1"/>
  <c r="U214" i="6" s="1"/>
  <c r="V214" i="6" s="1"/>
  <c r="N74" i="6"/>
  <c r="N65" i="6"/>
  <c r="N27" i="6"/>
  <c r="N23" i="6"/>
  <c r="P14" i="6"/>
  <c r="U14" i="6" s="1"/>
  <c r="V14" i="6" s="1"/>
  <c r="I11" i="48"/>
  <c r="O3483" i="6"/>
  <c r="O3492" i="6"/>
  <c r="P5254" i="6"/>
  <c r="U5254" i="6" s="1"/>
  <c r="P4918" i="6"/>
  <c r="U4918" i="6" s="1"/>
  <c r="V4918" i="6" s="1"/>
  <c r="N4728" i="6"/>
  <c r="N4521" i="6"/>
  <c r="N4467" i="6"/>
  <c r="N4390" i="6"/>
  <c r="N4379" i="6"/>
  <c r="N4335" i="6"/>
  <c r="N4319" i="6"/>
  <c r="N4160" i="6"/>
  <c r="N4143" i="6"/>
  <c r="P4092" i="6"/>
  <c r="U4092" i="6" s="1"/>
  <c r="V4092" i="6" s="1"/>
  <c r="P4011" i="6"/>
  <c r="U4011" i="6" s="1"/>
  <c r="V4011" i="6" s="1"/>
  <c r="H561" i="14"/>
  <c r="N3942" i="6"/>
  <c r="P3942" i="6" s="1"/>
  <c r="U3942" i="6" s="1"/>
  <c r="N3913" i="6"/>
  <c r="N3879" i="6"/>
  <c r="N3773" i="6"/>
  <c r="P3773" i="6" s="1"/>
  <c r="U3773" i="6" s="1"/>
  <c r="V3773" i="6" s="1"/>
  <c r="O3767" i="6"/>
  <c r="P3767" i="6" s="1"/>
  <c r="U3767" i="6" s="1"/>
  <c r="V3767" i="6" s="1"/>
  <c r="N3739" i="6"/>
  <c r="N3721" i="6"/>
  <c r="N3687" i="6"/>
  <c r="N3648" i="6"/>
  <c r="N3620" i="6"/>
  <c r="N3514" i="6"/>
  <c r="P3514" i="6" s="1"/>
  <c r="U3514" i="6" s="1"/>
  <c r="N4679" i="6"/>
  <c r="P4022" i="6"/>
  <c r="U4022" i="6" s="1"/>
  <c r="V4022" i="6" s="1"/>
  <c r="N3997" i="6"/>
  <c r="N3276" i="6"/>
  <c r="N3279" i="6"/>
  <c r="P5135" i="6"/>
  <c r="U5135" i="6" s="1"/>
  <c r="V5135" i="6" s="1"/>
  <c r="N5042" i="6"/>
  <c r="P5042" i="6" s="1"/>
  <c r="U5042" i="6" s="1"/>
  <c r="V5042" i="6" s="1"/>
  <c r="P5009" i="6"/>
  <c r="U5009" i="6" s="1"/>
  <c r="V5009" i="6" s="1"/>
  <c r="N4996" i="6"/>
  <c r="P4603" i="6"/>
  <c r="U4603" i="6" s="1"/>
  <c r="P4594" i="6"/>
  <c r="U4594" i="6" s="1"/>
  <c r="V4594" i="6" s="1"/>
  <c r="P4573" i="6"/>
  <c r="U4573" i="6" s="1"/>
  <c r="V4573" i="6" s="1"/>
  <c r="P4103" i="6"/>
  <c r="P3801" i="6"/>
  <c r="N3776" i="6"/>
  <c r="P3776" i="6" s="1"/>
  <c r="U3776" i="6" s="1"/>
  <c r="V3776" i="6" s="1"/>
  <c r="N3680" i="6"/>
  <c r="P3616" i="6"/>
  <c r="P3612" i="6"/>
  <c r="U3612" i="6" s="1"/>
  <c r="V3612" i="6" s="1"/>
  <c r="N3481" i="6"/>
  <c r="N3494" i="6"/>
  <c r="N3407" i="6"/>
  <c r="O3388" i="6"/>
  <c r="N3363" i="6"/>
  <c r="N3371" i="6"/>
  <c r="P3288" i="6"/>
  <c r="U3288" i="6" s="1"/>
  <c r="V3288" i="6" s="1"/>
  <c r="N3229" i="6"/>
  <c r="N3226" i="6"/>
  <c r="N3225" i="6"/>
  <c r="N3230" i="6"/>
  <c r="P3230" i="6" s="1"/>
  <c r="U3230" i="6" s="1"/>
  <c r="V3230" i="6" s="1"/>
  <c r="P3199" i="6"/>
  <c r="U3199" i="6" s="1"/>
  <c r="V3199" i="6" s="1"/>
  <c r="N4958" i="6"/>
  <c r="N4848" i="6"/>
  <c r="P4848" i="6" s="1"/>
  <c r="U4848" i="6" s="1"/>
  <c r="V4848" i="6" s="1"/>
  <c r="N4826" i="6"/>
  <c r="N4733" i="6"/>
  <c r="P4733" i="6" s="1"/>
  <c r="U4733" i="6" s="1"/>
  <c r="V4733" i="6" s="1"/>
  <c r="P4674" i="6"/>
  <c r="U4674" i="6" s="1"/>
  <c r="P4648" i="6"/>
  <c r="U4648" i="6" s="1"/>
  <c r="P4645" i="6"/>
  <c r="U4645" i="6" s="1"/>
  <c r="V4645" i="6" s="1"/>
  <c r="P4642" i="6"/>
  <c r="U4642" i="6" s="1"/>
  <c r="V4642" i="6" s="1"/>
  <c r="P4628" i="6"/>
  <c r="U4628" i="6" s="1"/>
  <c r="V4628" i="6" s="1"/>
  <c r="P4566" i="6"/>
  <c r="U4566" i="6" s="1"/>
  <c r="V4566" i="6" s="1"/>
  <c r="P4557" i="6"/>
  <c r="U4557" i="6" s="1"/>
  <c r="V4557" i="6" s="1"/>
  <c r="P4495" i="6"/>
  <c r="N4384" i="6"/>
  <c r="P4095" i="6"/>
  <c r="N4080" i="6"/>
  <c r="N3994" i="6"/>
  <c r="N3940" i="6"/>
  <c r="P3940" i="6" s="1"/>
  <c r="U3940" i="6" s="1"/>
  <c r="V3940" i="6" s="1"/>
  <c r="N3874" i="6"/>
  <c r="P3856" i="6"/>
  <c r="U3856" i="6" s="1"/>
  <c r="N3797" i="6"/>
  <c r="P3797" i="6" s="1"/>
  <c r="U3797" i="6" s="1"/>
  <c r="V3797" i="6" s="1"/>
  <c r="N3794" i="6"/>
  <c r="N3644" i="6"/>
  <c r="N3565" i="6"/>
  <c r="N3570" i="6"/>
  <c r="N3489" i="6"/>
  <c r="N3405" i="6"/>
  <c r="N3399" i="6"/>
  <c r="N3386" i="6"/>
  <c r="O3307" i="6"/>
  <c r="O3304" i="6"/>
  <c r="P5624" i="6"/>
  <c r="U5624" i="6" s="1"/>
  <c r="P5600" i="6"/>
  <c r="U5600" i="6" s="1"/>
  <c r="P5579" i="6"/>
  <c r="U5579" i="6" s="1"/>
  <c r="P5573" i="6"/>
  <c r="U5573" i="6" s="1"/>
  <c r="P5462" i="6"/>
  <c r="U5462" i="6" s="1"/>
  <c r="P5438" i="6"/>
  <c r="U5438" i="6" s="1"/>
  <c r="N5387" i="6"/>
  <c r="P5387" i="6" s="1"/>
  <c r="U5387" i="6" s="1"/>
  <c r="N5303" i="6"/>
  <c r="P5277" i="6"/>
  <c r="U5277" i="6" s="1"/>
  <c r="V5277" i="6" s="1"/>
  <c r="N5260" i="6"/>
  <c r="N4995" i="6"/>
  <c r="N4964" i="6"/>
  <c r="P4879" i="6"/>
  <c r="U4879" i="6" s="1"/>
  <c r="V4879" i="6" s="1"/>
  <c r="P4843" i="6"/>
  <c r="U4843" i="6" s="1"/>
  <c r="N4840" i="6"/>
  <c r="N4838" i="6"/>
  <c r="P4765" i="6"/>
  <c r="U4765" i="6" s="1"/>
  <c r="V4765" i="6" s="1"/>
  <c r="N4726" i="6"/>
  <c r="N4717" i="6"/>
  <c r="N4710" i="6"/>
  <c r="N4700" i="6"/>
  <c r="N4697" i="6"/>
  <c r="P4647" i="6"/>
  <c r="U4647" i="6" s="1"/>
  <c r="V4647" i="6" s="1"/>
  <c r="N4597" i="6"/>
  <c r="N4576" i="6"/>
  <c r="N4569" i="6"/>
  <c r="P4565" i="6"/>
  <c r="U4565" i="6" s="1"/>
  <c r="V4565" i="6" s="1"/>
  <c r="P4562" i="6"/>
  <c r="U4562" i="6" s="1"/>
  <c r="P4559" i="6"/>
  <c r="U4559" i="6" s="1"/>
  <c r="V4559" i="6" s="1"/>
  <c r="P4556" i="6"/>
  <c r="U4556" i="6" s="1"/>
  <c r="V4556" i="6" s="1"/>
  <c r="P4553" i="6"/>
  <c r="U4553" i="6" s="1"/>
  <c r="V4553" i="6" s="1"/>
  <c r="N4456" i="6"/>
  <c r="N4434" i="6"/>
  <c r="N4383" i="6"/>
  <c r="P4371" i="6"/>
  <c r="P4367" i="6"/>
  <c r="N4363" i="6"/>
  <c r="P4363" i="6" s="1"/>
  <c r="U4363" i="6" s="1"/>
  <c r="V4363" i="6" s="1"/>
  <c r="P4219" i="6"/>
  <c r="U4219" i="6" s="1"/>
  <c r="V4219" i="6" s="1"/>
  <c r="P4212" i="6"/>
  <c r="U4212" i="6" s="1"/>
  <c r="V4212" i="6" s="1"/>
  <c r="N4169" i="6"/>
  <c r="N4149" i="6"/>
  <c r="P4105" i="6"/>
  <c r="N4077" i="6"/>
  <c r="N4000" i="6"/>
  <c r="N3992" i="6"/>
  <c r="P3954" i="6"/>
  <c r="U3954" i="6" s="1"/>
  <c r="V3954" i="6" s="1"/>
  <c r="P3946" i="6"/>
  <c r="U3946" i="6" s="1"/>
  <c r="V3946" i="6" s="1"/>
  <c r="N3935" i="6"/>
  <c r="P3935" i="6" s="1"/>
  <c r="U3935" i="6" s="1"/>
  <c r="V3935" i="6" s="1"/>
  <c r="N3931" i="6"/>
  <c r="P3931" i="6" s="1"/>
  <c r="U3931" i="6" s="1"/>
  <c r="V3931" i="6" s="1"/>
  <c r="N3873" i="6"/>
  <c r="N3839" i="6"/>
  <c r="O3770" i="6"/>
  <c r="P3759" i="6"/>
  <c r="U3759" i="6" s="1"/>
  <c r="V3759" i="6" s="1"/>
  <c r="N3746" i="6"/>
  <c r="N3711" i="6"/>
  <c r="N3638" i="6"/>
  <c r="N3624" i="6"/>
  <c r="N3615" i="6"/>
  <c r="P3615" i="6" s="1"/>
  <c r="U3615" i="6" s="1"/>
  <c r="V3615" i="6" s="1"/>
  <c r="N3608" i="6"/>
  <c r="P3608" i="6" s="1"/>
  <c r="U3608" i="6" s="1"/>
  <c r="V3608" i="6" s="1"/>
  <c r="P3607" i="6"/>
  <c r="N3603" i="6"/>
  <c r="P3603" i="6" s="1"/>
  <c r="N3597" i="6"/>
  <c r="N3600" i="6"/>
  <c r="N3571" i="6"/>
  <c r="N3523" i="6"/>
  <c r="P3523" i="6" s="1"/>
  <c r="U3523" i="6" s="1"/>
  <c r="V3523" i="6" s="1"/>
  <c r="N3504" i="6"/>
  <c r="P3504" i="6" s="1"/>
  <c r="U3504" i="6" s="1"/>
  <c r="V3504" i="6" s="1"/>
  <c r="N3502" i="6"/>
  <c r="N3485" i="6"/>
  <c r="N3440" i="6"/>
  <c r="N3432" i="6"/>
  <c r="N3404" i="6"/>
  <c r="N3373" i="6"/>
  <c r="N3364" i="6"/>
  <c r="H463" i="14"/>
  <c r="N3296" i="6"/>
  <c r="P3253" i="6"/>
  <c r="U3253" i="6" s="1"/>
  <c r="V3253" i="6" s="1"/>
  <c r="N3246" i="6"/>
  <c r="P3246" i="6" s="1"/>
  <c r="U3246" i="6" s="1"/>
  <c r="V3246" i="6" s="1"/>
  <c r="N3249" i="6"/>
  <c r="N3252" i="6"/>
  <c r="P3252" i="6" s="1"/>
  <c r="U3252" i="6" s="1"/>
  <c r="V3252" i="6" s="1"/>
  <c r="N3248" i="6"/>
  <c r="N3251" i="6"/>
  <c r="P3251" i="6" s="1"/>
  <c r="U3251" i="6" s="1"/>
  <c r="V3251" i="6" s="1"/>
  <c r="N3254" i="6"/>
  <c r="P3235" i="6"/>
  <c r="U3235" i="6" s="1"/>
  <c r="V3235" i="6" s="1"/>
  <c r="N4998" i="6"/>
  <c r="N4821" i="6"/>
  <c r="N4706" i="6"/>
  <c r="P4706" i="6" s="1"/>
  <c r="U4706" i="6" s="1"/>
  <c r="V4706" i="6" s="1"/>
  <c r="N4677" i="6"/>
  <c r="N4670" i="6"/>
  <c r="P4670" i="6" s="1"/>
  <c r="U4670" i="6" s="1"/>
  <c r="V4670" i="6" s="1"/>
  <c r="N4506" i="6"/>
  <c r="N4470" i="6"/>
  <c r="N4445" i="6"/>
  <c r="N4393" i="6"/>
  <c r="N4380" i="6"/>
  <c r="N4147" i="6"/>
  <c r="N4091" i="6"/>
  <c r="P4091" i="6" s="1"/>
  <c r="H571" i="14"/>
  <c r="O4076" i="6" s="1"/>
  <c r="P4047" i="6"/>
  <c r="U4047" i="6" s="1"/>
  <c r="V4047" i="6" s="1"/>
  <c r="N3998" i="6"/>
  <c r="N3939" i="6"/>
  <c r="N3885" i="6"/>
  <c r="N3870" i="6"/>
  <c r="N3855" i="6"/>
  <c r="P3855" i="6" s="1"/>
  <c r="N3838" i="6"/>
  <c r="N3833" i="6"/>
  <c r="N3796" i="6"/>
  <c r="P3796" i="6" s="1"/>
  <c r="U3796" i="6" s="1"/>
  <c r="V3796" i="6" s="1"/>
  <c r="N3793" i="6"/>
  <c r="P3793" i="6" s="1"/>
  <c r="U3793" i="6" s="1"/>
  <c r="V3793" i="6" s="1"/>
  <c r="O3761" i="6"/>
  <c r="N3727" i="6"/>
  <c r="N3690" i="6"/>
  <c r="N3651" i="6"/>
  <c r="N3632" i="6"/>
  <c r="N3622" i="6"/>
  <c r="P3604" i="6"/>
  <c r="U3604" i="6" s="1"/>
  <c r="V3604" i="6" s="1"/>
  <c r="N3566" i="6"/>
  <c r="N3550" i="6"/>
  <c r="N3551" i="6"/>
  <c r="N3511" i="6"/>
  <c r="N3507" i="6"/>
  <c r="P3507" i="6" s="1"/>
  <c r="U3507" i="6" s="1"/>
  <c r="V3507" i="6" s="1"/>
  <c r="N3498" i="6"/>
  <c r="N3482" i="6"/>
  <c r="N3428" i="6"/>
  <c r="N3435" i="6"/>
  <c r="N3441" i="6"/>
  <c r="N3401" i="6"/>
  <c r="N3380" i="6"/>
  <c r="N3372" i="6"/>
  <c r="H472" i="14"/>
  <c r="O3367" i="6" s="1"/>
  <c r="N3351" i="6"/>
  <c r="N3285" i="6"/>
  <c r="N3120" i="6"/>
  <c r="P3120" i="6" s="1"/>
  <c r="U3120" i="6" s="1"/>
  <c r="V3120" i="6" s="1"/>
  <c r="N3116" i="6"/>
  <c r="P3116" i="6" s="1"/>
  <c r="U3116" i="6" s="1"/>
  <c r="V3116" i="6" s="1"/>
  <c r="P2987" i="6"/>
  <c r="N2939" i="6"/>
  <c r="P2877" i="6"/>
  <c r="U2877" i="6" s="1"/>
  <c r="V2877" i="6" s="1"/>
  <c r="N2794" i="6"/>
  <c r="P2794" i="6" s="1"/>
  <c r="U2794" i="6" s="1"/>
  <c r="N2791" i="6"/>
  <c r="N2738" i="6"/>
  <c r="P2730" i="6"/>
  <c r="U2730" i="6" s="1"/>
  <c r="V2730" i="6" s="1"/>
  <c r="P2720" i="6"/>
  <c r="U2720" i="6" s="1"/>
  <c r="V2720" i="6" s="1"/>
  <c r="N2698" i="6"/>
  <c r="N2688" i="6"/>
  <c r="N2684" i="6"/>
  <c r="N2669" i="6"/>
  <c r="N2550" i="6"/>
  <c r="P2535" i="6"/>
  <c r="P2439" i="6"/>
  <c r="N2337" i="6"/>
  <c r="P2337" i="6" s="1"/>
  <c r="U2337" i="6" s="1"/>
  <c r="V2337" i="6" s="1"/>
  <c r="N2335" i="6"/>
  <c r="P2335" i="6" s="1"/>
  <c r="P2299" i="6"/>
  <c r="U2299" i="6" s="1"/>
  <c r="V2299" i="6" s="1"/>
  <c r="N2270" i="6"/>
  <c r="P2270" i="6" s="1"/>
  <c r="U2270" i="6" s="1"/>
  <c r="V2270" i="6" s="1"/>
  <c r="N2268" i="6"/>
  <c r="P2268" i="6" s="1"/>
  <c r="U2268" i="6" s="1"/>
  <c r="V2268" i="6" s="1"/>
  <c r="P2228" i="6"/>
  <c r="N2062" i="6"/>
  <c r="N2016" i="6"/>
  <c r="N1999" i="6"/>
  <c r="N1945" i="6"/>
  <c r="P1893" i="6"/>
  <c r="U1893" i="6" s="1"/>
  <c r="V1893" i="6" s="1"/>
  <c r="P1879" i="6"/>
  <c r="U1879" i="6" s="1"/>
  <c r="V1879" i="6" s="1"/>
  <c r="P1868" i="6"/>
  <c r="U1868" i="6" s="1"/>
  <c r="V1868" i="6" s="1"/>
  <c r="N1784" i="6"/>
  <c r="P1784" i="6" s="1"/>
  <c r="U1784" i="6" s="1"/>
  <c r="V1784" i="6" s="1"/>
  <c r="P1742" i="6"/>
  <c r="U1742" i="6" s="1"/>
  <c r="V1742" i="6" s="1"/>
  <c r="N1719" i="6"/>
  <c r="P1602" i="6"/>
  <c r="U1602" i="6" s="1"/>
  <c r="V1602" i="6" s="1"/>
  <c r="P1589" i="6"/>
  <c r="U1589" i="6" s="1"/>
  <c r="V1589" i="6" s="1"/>
  <c r="N1586" i="6"/>
  <c r="P1586" i="6" s="1"/>
  <c r="U1586" i="6" s="1"/>
  <c r="V1586" i="6" s="1"/>
  <c r="N1503" i="6"/>
  <c r="P1344" i="6"/>
  <c r="N1290" i="6"/>
  <c r="N1220" i="6"/>
  <c r="P1220" i="6" s="1"/>
  <c r="U1220" i="6" s="1"/>
  <c r="V1220" i="6" s="1"/>
  <c r="N987" i="6"/>
  <c r="N675" i="6"/>
  <c r="P675" i="6" s="1"/>
  <c r="U675" i="6" s="1"/>
  <c r="V675" i="6" s="1"/>
  <c r="N620" i="6"/>
  <c r="P620" i="6" s="1"/>
  <c r="U620" i="6" s="1"/>
  <c r="V620" i="6" s="1"/>
  <c r="P3577" i="6"/>
  <c r="U3577" i="6" s="1"/>
  <c r="V3577" i="6" s="1"/>
  <c r="P3521" i="6"/>
  <c r="U3521" i="6" s="1"/>
  <c r="V3521" i="6" s="1"/>
  <c r="N3311" i="6"/>
  <c r="N3261" i="6"/>
  <c r="P3200" i="6"/>
  <c r="U3200" i="6" s="1"/>
  <c r="V3200" i="6" s="1"/>
  <c r="P3191" i="6"/>
  <c r="U3191" i="6" s="1"/>
  <c r="V3191" i="6" s="1"/>
  <c r="P3102" i="6"/>
  <c r="U3102" i="6" s="1"/>
  <c r="V3102" i="6" s="1"/>
  <c r="N3071" i="6"/>
  <c r="N3052" i="6"/>
  <c r="N3016" i="6"/>
  <c r="N3013" i="6"/>
  <c r="N3006" i="6"/>
  <c r="P2990" i="6"/>
  <c r="U2990" i="6" s="1"/>
  <c r="V2990" i="6" s="1"/>
  <c r="N2943" i="6"/>
  <c r="N2926" i="6"/>
  <c r="P2926" i="6" s="1"/>
  <c r="U2926" i="6" s="1"/>
  <c r="V2926" i="6" s="1"/>
  <c r="N2924" i="6"/>
  <c r="P2886" i="6"/>
  <c r="U2886" i="6" s="1"/>
  <c r="V2886" i="6" s="1"/>
  <c r="P2876" i="6"/>
  <c r="U2876" i="6" s="1"/>
  <c r="V2876" i="6" s="1"/>
  <c r="N2787" i="6"/>
  <c r="P2787" i="6" s="1"/>
  <c r="U2787" i="6" s="1"/>
  <c r="V2787" i="6" s="1"/>
  <c r="N2784" i="6"/>
  <c r="P2784" i="6" s="1"/>
  <c r="U2784" i="6" s="1"/>
  <c r="V2784" i="6" s="1"/>
  <c r="N2696" i="6"/>
  <c r="N2687" i="6"/>
  <c r="N2660" i="6"/>
  <c r="N2598" i="6"/>
  <c r="P2598" i="6" s="1"/>
  <c r="U2598" i="6" s="1"/>
  <c r="V2598" i="6" s="1"/>
  <c r="N2594" i="6"/>
  <c r="P2594" i="6" s="1"/>
  <c r="U2594" i="6" s="1"/>
  <c r="V2594" i="6" s="1"/>
  <c r="N2566" i="6"/>
  <c r="N2544" i="6"/>
  <c r="N2527" i="6"/>
  <c r="P2447" i="6"/>
  <c r="U2447" i="6" s="1"/>
  <c r="V2447" i="6" s="1"/>
  <c r="N2432" i="6"/>
  <c r="N2279" i="6"/>
  <c r="N2256" i="6"/>
  <c r="P2256" i="6" s="1"/>
  <c r="U2256" i="6" s="1"/>
  <c r="V2256" i="6" s="1"/>
  <c r="N2205" i="6"/>
  <c r="P2155" i="6"/>
  <c r="U2155" i="6" s="1"/>
  <c r="V2155" i="6" s="1"/>
  <c r="P2078" i="6"/>
  <c r="U2078" i="6" s="1"/>
  <c r="V2078" i="6" s="1"/>
  <c r="N2074" i="6"/>
  <c r="P2039" i="6"/>
  <c r="U2039" i="6" s="1"/>
  <c r="V2039" i="6" s="1"/>
  <c r="N2019" i="6"/>
  <c r="N1967" i="6"/>
  <c r="P1967" i="6" s="1"/>
  <c r="U1967" i="6" s="1"/>
  <c r="V1967" i="6" s="1"/>
  <c r="N1937" i="6"/>
  <c r="N1902" i="6"/>
  <c r="P1902" i="6" s="1"/>
  <c r="U1902" i="6" s="1"/>
  <c r="V1902" i="6" s="1"/>
  <c r="P1858" i="6"/>
  <c r="U1858" i="6" s="1"/>
  <c r="V1858" i="6" s="1"/>
  <c r="N1747" i="6"/>
  <c r="N1607" i="6"/>
  <c r="N1605" i="6"/>
  <c r="N1567" i="6"/>
  <c r="P1413" i="6"/>
  <c r="U1413" i="6" s="1"/>
  <c r="V1413" i="6" s="1"/>
  <c r="N1349" i="6"/>
  <c r="P1349" i="6" s="1"/>
  <c r="U1349" i="6" s="1"/>
  <c r="V1349" i="6" s="1"/>
  <c r="N1197" i="6"/>
  <c r="P1154" i="6"/>
  <c r="U1154" i="6" s="1"/>
  <c r="V1154" i="6" s="1"/>
  <c r="N1121" i="6"/>
  <c r="N1113" i="6"/>
  <c r="P1101" i="6"/>
  <c r="U1101" i="6" s="1"/>
  <c r="V1101" i="6" s="1"/>
  <c r="N848" i="6"/>
  <c r="N838" i="6"/>
  <c r="P793" i="6"/>
  <c r="U793" i="6" s="1"/>
  <c r="V793" i="6" s="1"/>
  <c r="N704" i="6"/>
  <c r="P704" i="6" s="1"/>
  <c r="U704" i="6" s="1"/>
  <c r="V704" i="6" s="1"/>
  <c r="N624" i="6"/>
  <c r="P624" i="6" s="1"/>
  <c r="U624" i="6" s="1"/>
  <c r="V624" i="6" s="1"/>
  <c r="N2760" i="6"/>
  <c r="N2695" i="6"/>
  <c r="N2428" i="6"/>
  <c r="P2173" i="6"/>
  <c r="U2173" i="6" s="1"/>
  <c r="V2173" i="6" s="1"/>
  <c r="N2015" i="6"/>
  <c r="N1936" i="6"/>
  <c r="N1397" i="6"/>
  <c r="P790" i="6"/>
  <c r="P3090" i="6"/>
  <c r="U3090" i="6" s="1"/>
  <c r="P3015" i="6"/>
  <c r="U3015" i="6" s="1"/>
  <c r="V3015" i="6" s="1"/>
  <c r="P3012" i="6"/>
  <c r="U3012" i="6" s="1"/>
  <c r="V3012" i="6" s="1"/>
  <c r="N2928" i="6"/>
  <c r="P2928" i="6" s="1"/>
  <c r="U2928" i="6" s="1"/>
  <c r="V2928" i="6" s="1"/>
  <c r="N2925" i="6"/>
  <c r="P2919" i="6"/>
  <c r="U2919" i="6" s="1"/>
  <c r="V2919" i="6" s="1"/>
  <c r="N2702" i="6"/>
  <c r="N2692" i="6"/>
  <c r="N2685" i="6"/>
  <c r="N1854" i="6"/>
  <c r="N1816" i="6"/>
  <c r="P1816" i="6" s="1"/>
  <c r="U1816" i="6" s="1"/>
  <c r="V1816" i="6" s="1"/>
  <c r="N1614" i="6"/>
  <c r="P1531" i="6"/>
  <c r="U1531" i="6" s="1"/>
  <c r="V1531" i="6" s="1"/>
  <c r="N1162" i="6"/>
  <c r="N1082" i="6"/>
  <c r="N1077" i="6"/>
  <c r="N1072" i="6"/>
  <c r="N851" i="6"/>
  <c r="P851" i="6" s="1"/>
  <c r="U851" i="6" s="1"/>
  <c r="V851" i="6" s="1"/>
  <c r="N740" i="6"/>
  <c r="N735" i="6"/>
  <c r="N713" i="6"/>
  <c r="P713" i="6" s="1"/>
  <c r="U713" i="6" s="1"/>
  <c r="V713" i="6" s="1"/>
  <c r="P3206" i="6"/>
  <c r="U3206" i="6" s="1"/>
  <c r="P3201" i="6"/>
  <c r="U3201" i="6" s="1"/>
  <c r="V3201" i="6" s="1"/>
  <c r="P3093" i="6"/>
  <c r="U3093" i="6" s="1"/>
  <c r="V3093" i="6" s="1"/>
  <c r="P3034" i="6"/>
  <c r="U3034" i="6" s="1"/>
  <c r="N3014" i="6"/>
  <c r="P3014" i="6" s="1"/>
  <c r="U3014" i="6" s="1"/>
  <c r="V3014" i="6" s="1"/>
  <c r="N3011" i="6"/>
  <c r="P3011" i="6" s="1"/>
  <c r="U3011" i="6" s="1"/>
  <c r="V3011" i="6" s="1"/>
  <c r="N2948" i="6"/>
  <c r="N2944" i="6"/>
  <c r="P2944" i="6" s="1"/>
  <c r="U2944" i="6" s="1"/>
  <c r="N2927" i="6"/>
  <c r="P2922" i="6"/>
  <c r="U2922" i="6" s="1"/>
  <c r="V2922" i="6" s="1"/>
  <c r="P2843" i="6"/>
  <c r="U2843" i="6" s="1"/>
  <c r="V2843" i="6" s="1"/>
  <c r="N2818" i="6"/>
  <c r="P2818" i="6" s="1"/>
  <c r="U2818" i="6" s="1"/>
  <c r="V2818" i="6" s="1"/>
  <c r="P2809" i="6"/>
  <c r="U2809" i="6" s="1"/>
  <c r="V2809" i="6" s="1"/>
  <c r="N2803" i="6"/>
  <c r="P2803" i="6" s="1"/>
  <c r="U2803" i="6" s="1"/>
  <c r="V2803" i="6" s="1"/>
  <c r="N2699" i="6"/>
  <c r="N2397" i="6"/>
  <c r="P2397" i="6" s="1"/>
  <c r="U2397" i="6" s="1"/>
  <c r="V2397" i="6" s="1"/>
  <c r="P2365" i="6"/>
  <c r="U2365" i="6" s="1"/>
  <c r="V2365" i="6" s="1"/>
  <c r="N2276" i="6"/>
  <c r="N2265" i="6"/>
  <c r="N2261" i="6"/>
  <c r="P2261" i="6" s="1"/>
  <c r="U2261" i="6" s="1"/>
  <c r="V2261" i="6" s="1"/>
  <c r="P2252" i="6"/>
  <c r="P2247" i="6"/>
  <c r="U2247" i="6" s="1"/>
  <c r="V2247" i="6" s="1"/>
  <c r="P2245" i="6"/>
  <c r="N2063" i="6"/>
  <c r="N2043" i="6"/>
  <c r="N2024" i="6"/>
  <c r="N2013" i="6"/>
  <c r="P2013" i="6" s="1"/>
  <c r="U2013" i="6" s="1"/>
  <c r="V2013" i="6" s="1"/>
  <c r="N1958" i="6"/>
  <c r="P1958" i="6" s="1"/>
  <c r="U1958" i="6" s="1"/>
  <c r="V1958" i="6" s="1"/>
  <c r="N1946" i="6"/>
  <c r="P1804" i="6"/>
  <c r="N1511" i="6"/>
  <c r="P1453" i="6"/>
  <c r="U1453" i="6" s="1"/>
  <c r="V1453" i="6" s="1"/>
  <c r="N1338" i="6"/>
  <c r="P1338" i="6" s="1"/>
  <c r="U1338" i="6" s="1"/>
  <c r="N1302" i="6"/>
  <c r="N1114" i="6"/>
  <c r="N835" i="6"/>
  <c r="N2" i="14"/>
  <c r="J2" i="14"/>
  <c r="N5318" i="6"/>
  <c r="N5130" i="6"/>
  <c r="P4042" i="6"/>
  <c r="U4042" i="6" s="1"/>
  <c r="O3310" i="6"/>
  <c r="P4837" i="6"/>
  <c r="U4837" i="6" s="1"/>
  <c r="P4827" i="6"/>
  <c r="U4827" i="6" s="1"/>
  <c r="P4800" i="6"/>
  <c r="U4800" i="6" s="1"/>
  <c r="V4800" i="6" s="1"/>
  <c r="P4677" i="6"/>
  <c r="U4677" i="6" s="1"/>
  <c r="V4677" i="6" s="1"/>
  <c r="P4597" i="6"/>
  <c r="U4597" i="6" s="1"/>
  <c r="V4597" i="6" s="1"/>
  <c r="P4576" i="6"/>
  <c r="U4576" i="6" s="1"/>
  <c r="V4576" i="6" s="1"/>
  <c r="N4532" i="6"/>
  <c r="N4525" i="6"/>
  <c r="P4430" i="6"/>
  <c r="U4430" i="6" s="1"/>
  <c r="V4430" i="6" s="1"/>
  <c r="N4397" i="6"/>
  <c r="P4368" i="6"/>
  <c r="U4368" i="6" s="1"/>
  <c r="V4368" i="6" s="1"/>
  <c r="P4360" i="6"/>
  <c r="U4360" i="6" s="1"/>
  <c r="V4360" i="6" s="1"/>
  <c r="P4329" i="6"/>
  <c r="U4329" i="6" s="1"/>
  <c r="V4329" i="6" s="1"/>
  <c r="N4309" i="6"/>
  <c r="P4309" i="6" s="1"/>
  <c r="U4309" i="6" s="1"/>
  <c r="V4309" i="6" s="1"/>
  <c r="P4220" i="6"/>
  <c r="P5391" i="6"/>
  <c r="U5391" i="6" s="1"/>
  <c r="P5330" i="6"/>
  <c r="U5330" i="6" s="1"/>
  <c r="N5296" i="6"/>
  <c r="N5268" i="6"/>
  <c r="N5264" i="6"/>
  <c r="P5264" i="6" s="1"/>
  <c r="U5264" i="6" s="1"/>
  <c r="V5264" i="6" s="1"/>
  <c r="N5261" i="6"/>
  <c r="P4995" i="6"/>
  <c r="U4995" i="6" s="1"/>
  <c r="V4995" i="6" s="1"/>
  <c r="N4990" i="6"/>
  <c r="N4960" i="6"/>
  <c r="P4931" i="6"/>
  <c r="U4931" i="6" s="1"/>
  <c r="V4931" i="6" s="1"/>
  <c r="N4847" i="6"/>
  <c r="P4847" i="6" s="1"/>
  <c r="U4847" i="6" s="1"/>
  <c r="V4847" i="6" s="1"/>
  <c r="N4844" i="6"/>
  <c r="N4824" i="6"/>
  <c r="N4736" i="6"/>
  <c r="P4736" i="6" s="1"/>
  <c r="U4736" i="6" s="1"/>
  <c r="V4736" i="6" s="1"/>
  <c r="N4698" i="6"/>
  <c r="P4698" i="6" s="1"/>
  <c r="U4698" i="6" s="1"/>
  <c r="V4698" i="6" s="1"/>
  <c r="P4650" i="6"/>
  <c r="U4650" i="6" s="1"/>
  <c r="P4572" i="6"/>
  <c r="U4572" i="6" s="1"/>
  <c r="V4572" i="6" s="1"/>
  <c r="N4530" i="6"/>
  <c r="N4524" i="6"/>
  <c r="N4518" i="6"/>
  <c r="N4497" i="6"/>
  <c r="N4481" i="6"/>
  <c r="N4472" i="6"/>
  <c r="N4464" i="6"/>
  <c r="N4442" i="6"/>
  <c r="N4433" i="6"/>
  <c r="N4295" i="6"/>
  <c r="N4242" i="6"/>
  <c r="N4234" i="6"/>
  <c r="N4191" i="6"/>
  <c r="N4113" i="6"/>
  <c r="P4111" i="6"/>
  <c r="U4111" i="6" s="1"/>
  <c r="V4111" i="6" s="1"/>
  <c r="P4107" i="6"/>
  <c r="U4107" i="6" s="1"/>
  <c r="V4107" i="6" s="1"/>
  <c r="N4096" i="6"/>
  <c r="P4096" i="6" s="1"/>
  <c r="N4066" i="6"/>
  <c r="N4041" i="6"/>
  <c r="P3532" i="6"/>
  <c r="P3508" i="6"/>
  <c r="U3508" i="6" s="1"/>
  <c r="V3508" i="6" s="1"/>
  <c r="N5053" i="6"/>
  <c r="P4579" i="6"/>
  <c r="U4579" i="6" s="1"/>
  <c r="V4579" i="6" s="1"/>
  <c r="N4529" i="6"/>
  <c r="H633" i="14"/>
  <c r="N4272" i="6"/>
  <c r="P4097" i="6"/>
  <c r="U4097" i="6" s="1"/>
  <c r="V4097" i="6" s="1"/>
  <c r="N4090" i="6"/>
  <c r="N4063" i="6"/>
  <c r="N4044" i="6"/>
  <c r="P4044" i="6" s="1"/>
  <c r="U4044" i="6" s="1"/>
  <c r="P5651" i="6"/>
  <c r="U5651" i="6" s="1"/>
  <c r="P5648" i="6"/>
  <c r="U5648" i="6" s="1"/>
  <c r="P5642" i="6"/>
  <c r="U5642" i="6" s="1"/>
  <c r="P5639" i="6"/>
  <c r="U5639" i="6" s="1"/>
  <c r="P5570" i="6"/>
  <c r="U5570" i="6" s="1"/>
  <c r="P5567" i="6"/>
  <c r="U5567" i="6" s="1"/>
  <c r="P5561" i="6"/>
  <c r="U5561" i="6" s="1"/>
  <c r="P5558" i="6"/>
  <c r="U5558" i="6" s="1"/>
  <c r="P5552" i="6"/>
  <c r="U5552" i="6" s="1"/>
  <c r="P5543" i="6"/>
  <c r="U5543" i="6" s="1"/>
  <c r="P5540" i="6"/>
  <c r="U5540" i="6" s="1"/>
  <c r="P5534" i="6"/>
  <c r="U5534" i="6" s="1"/>
  <c r="P5531" i="6"/>
  <c r="U5531" i="6" s="1"/>
  <c r="P5516" i="6"/>
  <c r="U5516" i="6" s="1"/>
  <c r="P5513" i="6"/>
  <c r="U5513" i="6" s="1"/>
  <c r="P5507" i="6"/>
  <c r="U5507" i="6" s="1"/>
  <c r="P5504" i="6"/>
  <c r="U5504" i="6" s="1"/>
  <c r="P5498" i="6"/>
  <c r="U5498" i="6" s="1"/>
  <c r="P5489" i="6"/>
  <c r="U5489" i="6" s="1"/>
  <c r="P5486" i="6"/>
  <c r="U5486" i="6" s="1"/>
  <c r="P5480" i="6"/>
  <c r="U5480" i="6" s="1"/>
  <c r="P5477" i="6"/>
  <c r="U5477" i="6" s="1"/>
  <c r="N5315" i="6"/>
  <c r="N5304" i="6"/>
  <c r="P5304" i="6" s="1"/>
  <c r="U5304" i="6" s="1"/>
  <c r="N4991" i="6"/>
  <c r="P4991" i="6" s="1"/>
  <c r="U4991" i="6" s="1"/>
  <c r="V4991" i="6" s="1"/>
  <c r="P4952" i="6"/>
  <c r="U4952" i="6" s="1"/>
  <c r="P4907" i="6"/>
  <c r="U4907" i="6" s="1"/>
  <c r="V4907" i="6" s="1"/>
  <c r="P4779" i="6"/>
  <c r="U4779" i="6" s="1"/>
  <c r="V4779" i="6" s="1"/>
  <c r="P4739" i="6"/>
  <c r="U4739" i="6" s="1"/>
  <c r="P4730" i="6"/>
  <c r="U4730" i="6" s="1"/>
  <c r="V4730" i="6" s="1"/>
  <c r="P4688" i="6"/>
  <c r="U4688" i="6" s="1"/>
  <c r="V4688" i="6" s="1"/>
  <c r="P4684" i="6"/>
  <c r="U4684" i="6" s="1"/>
  <c r="N4656" i="6"/>
  <c r="N4528" i="6"/>
  <c r="N4478" i="6"/>
  <c r="P4374" i="6"/>
  <c r="U4374" i="6" s="1"/>
  <c r="V4374" i="6" s="1"/>
  <c r="N4293" i="6"/>
  <c r="N4268" i="6"/>
  <c r="N4238" i="6"/>
  <c r="N4211" i="6"/>
  <c r="P4211" i="6" s="1"/>
  <c r="N4197" i="6"/>
  <c r="N4190" i="6"/>
  <c r="N4112" i="6"/>
  <c r="N4084" i="6"/>
  <c r="N4030" i="6"/>
  <c r="P4030" i="6" s="1"/>
  <c r="U4030" i="6" s="1"/>
  <c r="V4030" i="6" s="1"/>
  <c r="N3985" i="6"/>
  <c r="N3941" i="6"/>
  <c r="P3941" i="6" s="1"/>
  <c r="U3941" i="6" s="1"/>
  <c r="V3941" i="6" s="1"/>
  <c r="N3933" i="6"/>
  <c r="P3933" i="6" s="1"/>
  <c r="U3933" i="6" s="1"/>
  <c r="V3933" i="6" s="1"/>
  <c r="P3836" i="6"/>
  <c r="U3836" i="6" s="1"/>
  <c r="V3836" i="6" s="1"/>
  <c r="O3328" i="6"/>
  <c r="N5250" i="6"/>
  <c r="P5220" i="6"/>
  <c r="U5220" i="6" s="1"/>
  <c r="N5121" i="6"/>
  <c r="P5121" i="6" s="1"/>
  <c r="U5121" i="6" s="1"/>
  <c r="P5057" i="6"/>
  <c r="U5057" i="6" s="1"/>
  <c r="V5057" i="6" s="1"/>
  <c r="N4997" i="6"/>
  <c r="P4997" i="6" s="1"/>
  <c r="U4997" i="6" s="1"/>
  <c r="N4994" i="6"/>
  <c r="P4994" i="6" s="1"/>
  <c r="U4994" i="6" s="1"/>
  <c r="N4822" i="6"/>
  <c r="P4822" i="6" s="1"/>
  <c r="U4822" i="6" s="1"/>
  <c r="V4822" i="6" s="1"/>
  <c r="N4702" i="6"/>
  <c r="P4702" i="6" s="1"/>
  <c r="U4702" i="6" s="1"/>
  <c r="V4702" i="6" s="1"/>
  <c r="N4527" i="6"/>
  <c r="N4523" i="6"/>
  <c r="N4492" i="6"/>
  <c r="P4492" i="6" s="1"/>
  <c r="U4492" i="6" s="1"/>
  <c r="V4492" i="6" s="1"/>
  <c r="N4340" i="6"/>
  <c r="N4291" i="6"/>
  <c r="N4248" i="6"/>
  <c r="N4237" i="6"/>
  <c r="N4213" i="6"/>
  <c r="P4213" i="6" s="1"/>
  <c r="U4213" i="6" s="1"/>
  <c r="N4194" i="6"/>
  <c r="N4062" i="6"/>
  <c r="N4043" i="6"/>
  <c r="P4043" i="6" s="1"/>
  <c r="U4043" i="6" s="1"/>
  <c r="N4039" i="6"/>
  <c r="P4039" i="6" s="1"/>
  <c r="U4039" i="6" s="1"/>
  <c r="P4033" i="6"/>
  <c r="U4033" i="6" s="1"/>
  <c r="V4033" i="6" s="1"/>
  <c r="O3998" i="6"/>
  <c r="O3334" i="6"/>
  <c r="O4000" i="6"/>
  <c r="O3996" i="6"/>
  <c r="O3989" i="6"/>
  <c r="P3794" i="6"/>
  <c r="U3794" i="6" s="1"/>
  <c r="V3794" i="6" s="1"/>
  <c r="P5610" i="6"/>
  <c r="U5610" i="6" s="1"/>
  <c r="P5583" i="6"/>
  <c r="U5583" i="6" s="1"/>
  <c r="P5557" i="6"/>
  <c r="U5557" i="6" s="1"/>
  <c r="P5554" i="6"/>
  <c r="U5554" i="6" s="1"/>
  <c r="P5548" i="6"/>
  <c r="U5548" i="6" s="1"/>
  <c r="P5545" i="6"/>
  <c r="U5545" i="6" s="1"/>
  <c r="P5530" i="6"/>
  <c r="U5530" i="6" s="1"/>
  <c r="P5527" i="6"/>
  <c r="U5527" i="6" s="1"/>
  <c r="P5521" i="6"/>
  <c r="U5521" i="6" s="1"/>
  <c r="P5518" i="6"/>
  <c r="U5518" i="6" s="1"/>
  <c r="P5459" i="6"/>
  <c r="U5459" i="6" s="1"/>
  <c r="P5453" i="6"/>
  <c r="U5453" i="6" s="1"/>
  <c r="P5450" i="6"/>
  <c r="U5450" i="6" s="1"/>
  <c r="P5444" i="6"/>
  <c r="U5444" i="6" s="1"/>
  <c r="P5435" i="6"/>
  <c r="U5435" i="6" s="1"/>
  <c r="P5432" i="6"/>
  <c r="U5432" i="6" s="1"/>
  <c r="P5426" i="6"/>
  <c r="U5426" i="6" s="1"/>
  <c r="P5423" i="6"/>
  <c r="U5423" i="6" s="1"/>
  <c r="P5417" i="6"/>
  <c r="U5417" i="6" s="1"/>
  <c r="P5411" i="6"/>
  <c r="U5411" i="6" s="1"/>
  <c r="P5408" i="6"/>
  <c r="U5408" i="6" s="1"/>
  <c r="P5405" i="6"/>
  <c r="U5405" i="6" s="1"/>
  <c r="P5399" i="6"/>
  <c r="U5399" i="6" s="1"/>
  <c r="P5393" i="6"/>
  <c r="U5393" i="6" s="1"/>
  <c r="P5368" i="6"/>
  <c r="U5368" i="6" s="1"/>
  <c r="N5310" i="6"/>
  <c r="P5310" i="6" s="1"/>
  <c r="U5310" i="6" s="1"/>
  <c r="P5293" i="6"/>
  <c r="U5293" i="6" s="1"/>
  <c r="N5285" i="6"/>
  <c r="P5285" i="6" s="1"/>
  <c r="U5285" i="6" s="1"/>
  <c r="V5285" i="6" s="1"/>
  <c r="P5268" i="6"/>
  <c r="U5268" i="6" s="1"/>
  <c r="P5261" i="6"/>
  <c r="U5261" i="6" s="1"/>
  <c r="P5221" i="6"/>
  <c r="P5049" i="6"/>
  <c r="U5049" i="6" s="1"/>
  <c r="V5049" i="6" s="1"/>
  <c r="P4964" i="6"/>
  <c r="U4964" i="6" s="1"/>
  <c r="V4964" i="6" s="1"/>
  <c r="P4958" i="6"/>
  <c r="U4958" i="6" s="1"/>
  <c r="V4958" i="6" s="1"/>
  <c r="N4946" i="6"/>
  <c r="P4946" i="6" s="1"/>
  <c r="U4946" i="6" s="1"/>
  <c r="V4946" i="6" s="1"/>
  <c r="P4919" i="6"/>
  <c r="U4919" i="6" s="1"/>
  <c r="V4919" i="6" s="1"/>
  <c r="P4904" i="6"/>
  <c r="U4904" i="6" s="1"/>
  <c r="V4904" i="6" s="1"/>
  <c r="P4887" i="6"/>
  <c r="U4887" i="6" s="1"/>
  <c r="V4887" i="6" s="1"/>
  <c r="P4841" i="6"/>
  <c r="U4841" i="6" s="1"/>
  <c r="N4798" i="6"/>
  <c r="P4798" i="6" s="1"/>
  <c r="U4798" i="6" s="1"/>
  <c r="V4798" i="6" s="1"/>
  <c r="N4777" i="6"/>
  <c r="P4777" i="6" s="1"/>
  <c r="U4777" i="6" s="1"/>
  <c r="V4777" i="6" s="1"/>
  <c r="P4754" i="6"/>
  <c r="U4754" i="6" s="1"/>
  <c r="V4754" i="6" s="1"/>
  <c r="P4644" i="6"/>
  <c r="U4644" i="6" s="1"/>
  <c r="V4644" i="6" s="1"/>
  <c r="P4641" i="6"/>
  <c r="U4641" i="6" s="1"/>
  <c r="V4641" i="6" s="1"/>
  <c r="P5654" i="6"/>
  <c r="U5654" i="6" s="1"/>
  <c r="P5633" i="6"/>
  <c r="U5633" i="6" s="1"/>
  <c r="P5627" i="6"/>
  <c r="U5627" i="6" s="1"/>
  <c r="P5556" i="6"/>
  <c r="U5556" i="6" s="1"/>
  <c r="P5529" i="6"/>
  <c r="U5529" i="6" s="1"/>
  <c r="N5313" i="6"/>
  <c r="N5252" i="6"/>
  <c r="P5252" i="6" s="1"/>
  <c r="U5252" i="6" s="1"/>
  <c r="N5248" i="6"/>
  <c r="N5246" i="6"/>
  <c r="P5232" i="6"/>
  <c r="U5232" i="6" s="1"/>
  <c r="N5150" i="6"/>
  <c r="P5150" i="6" s="1"/>
  <c r="U5150" i="6" s="1"/>
  <c r="N5140" i="6"/>
  <c r="P5130" i="6"/>
  <c r="U5130" i="6" s="1"/>
  <c r="V5130" i="6" s="1"/>
  <c r="P5071" i="6"/>
  <c r="N4955" i="6"/>
  <c r="N4866" i="6"/>
  <c r="P4866" i="6" s="1"/>
  <c r="U4866" i="6" s="1"/>
  <c r="V4866" i="6" s="1"/>
  <c r="P4826" i="6"/>
  <c r="U4826" i="6" s="1"/>
  <c r="N4738" i="6"/>
  <c r="P4738" i="6" s="1"/>
  <c r="U4738" i="6" s="1"/>
  <c r="V4738" i="6" s="1"/>
  <c r="N4735" i="6"/>
  <c r="P4735" i="6" s="1"/>
  <c r="U4735" i="6" s="1"/>
  <c r="V4735" i="6" s="1"/>
  <c r="N4732" i="6"/>
  <c r="P4732" i="6" s="1"/>
  <c r="U4732" i="6" s="1"/>
  <c r="V4732" i="6" s="1"/>
  <c r="N4729" i="6"/>
  <c r="P4729" i="6" s="1"/>
  <c r="U4729" i="6" s="1"/>
  <c r="V4729" i="6" s="1"/>
  <c r="P4723" i="6"/>
  <c r="U4723" i="6" s="1"/>
  <c r="V4723" i="6" s="1"/>
  <c r="P4714" i="6"/>
  <c r="U4714" i="6" s="1"/>
  <c r="V4714" i="6" s="1"/>
  <c r="P4708" i="6"/>
  <c r="U4708" i="6" s="1"/>
  <c r="V4708" i="6" s="1"/>
  <c r="P4705" i="6"/>
  <c r="P4699" i="6"/>
  <c r="U4699" i="6" s="1"/>
  <c r="V4699" i="6" s="1"/>
  <c r="N4683" i="6"/>
  <c r="P4683" i="6" s="1"/>
  <c r="U4683" i="6" s="1"/>
  <c r="V4683" i="6" s="1"/>
  <c r="N4680" i="6"/>
  <c r="P4680" i="6" s="1"/>
  <c r="U4680" i="6" s="1"/>
  <c r="V4680" i="6" s="1"/>
  <c r="N5354" i="6"/>
  <c r="P5354" i="6" s="1"/>
  <c r="U5354" i="6" s="1"/>
  <c r="V5354" i="6" s="1"/>
  <c r="N5316" i="6"/>
  <c r="P5223" i="6"/>
  <c r="U5223" i="6" s="1"/>
  <c r="V5223" i="6" s="1"/>
  <c r="P5217" i="6"/>
  <c r="U5217" i="6" s="1"/>
  <c r="V5217" i="6" s="1"/>
  <c r="P5190" i="6"/>
  <c r="U5190" i="6" s="1"/>
  <c r="N5144" i="6"/>
  <c r="P5144" i="6" s="1"/>
  <c r="U5144" i="6" s="1"/>
  <c r="V5144" i="6" s="1"/>
  <c r="N5052" i="6"/>
  <c r="P5052" i="6" s="1"/>
  <c r="U5052" i="6" s="1"/>
  <c r="V5052" i="6" s="1"/>
  <c r="P4998" i="6"/>
  <c r="U4998" i="6" s="1"/>
  <c r="V4998" i="6" s="1"/>
  <c r="N4915" i="6"/>
  <c r="P4846" i="6"/>
  <c r="U4846" i="6" s="1"/>
  <c r="V4846" i="6" s="1"/>
  <c r="P4840" i="6"/>
  <c r="U4840" i="6" s="1"/>
  <c r="V4840" i="6" s="1"/>
  <c r="N4801" i="6"/>
  <c r="N4780" i="6"/>
  <c r="N4685" i="6"/>
  <c r="P4662" i="6"/>
  <c r="U4662" i="6" s="1"/>
  <c r="V4662" i="6" s="1"/>
  <c r="N4500" i="6"/>
  <c r="N4488" i="6"/>
  <c r="O3993" i="6"/>
  <c r="P5621" i="6"/>
  <c r="U5621" i="6" s="1"/>
  <c r="P5615" i="6"/>
  <c r="U5615" i="6" s="1"/>
  <c r="P5612" i="6"/>
  <c r="U5612" i="6" s="1"/>
  <c r="P5606" i="6"/>
  <c r="U5606" i="6" s="1"/>
  <c r="P5597" i="6"/>
  <c r="U5597" i="6" s="1"/>
  <c r="P5594" i="6"/>
  <c r="U5594" i="6" s="1"/>
  <c r="P5588" i="6"/>
  <c r="U5588" i="6" s="1"/>
  <c r="P5585" i="6"/>
  <c r="U5585" i="6" s="1"/>
  <c r="P5546" i="6"/>
  <c r="U5546" i="6" s="1"/>
  <c r="P5525" i="6"/>
  <c r="U5525" i="6" s="1"/>
  <c r="P5519" i="6"/>
  <c r="U5519" i="6" s="1"/>
  <c r="P5448" i="6"/>
  <c r="U5448" i="6" s="1"/>
  <c r="P5418" i="6"/>
  <c r="U5418" i="6" s="1"/>
  <c r="P5415" i="6"/>
  <c r="U5415" i="6" s="1"/>
  <c r="P5400" i="6"/>
  <c r="U5400" i="6" s="1"/>
  <c r="P5397" i="6"/>
  <c r="P5373" i="6"/>
  <c r="U5373" i="6" s="1"/>
  <c r="P5339" i="6"/>
  <c r="N5335" i="6"/>
  <c r="P5335" i="6" s="1"/>
  <c r="U5335" i="6" s="1"/>
  <c r="N5319" i="6"/>
  <c r="P5319" i="6" s="1"/>
  <c r="U5319" i="6" s="1"/>
  <c r="N5312" i="6"/>
  <c r="P5303" i="6"/>
  <c r="U5303" i="6" s="1"/>
  <c r="P5250" i="6"/>
  <c r="U5250" i="6" s="1"/>
  <c r="N5247" i="6"/>
  <c r="P5247" i="6" s="1"/>
  <c r="U5247" i="6" s="1"/>
  <c r="V5247" i="6" s="1"/>
  <c r="N5231" i="6"/>
  <c r="P5231" i="6" s="1"/>
  <c r="U5231" i="6" s="1"/>
  <c r="V5231" i="6" s="1"/>
  <c r="N5067" i="6"/>
  <c r="P4992" i="6"/>
  <c r="U4992" i="6" s="1"/>
  <c r="V4992" i="6" s="1"/>
  <c r="N4885" i="6"/>
  <c r="P4885" i="6" s="1"/>
  <c r="U4885" i="6" s="1"/>
  <c r="V4885" i="6" s="1"/>
  <c r="N4880" i="6"/>
  <c r="P4880" i="6" s="1"/>
  <c r="U4880" i="6" s="1"/>
  <c r="V4880" i="6" s="1"/>
  <c r="N4819" i="6"/>
  <c r="P4819" i="6" s="1"/>
  <c r="U4819" i="6" s="1"/>
  <c r="N4737" i="6"/>
  <c r="N4734" i="6"/>
  <c r="P4710" i="6"/>
  <c r="U4710" i="6" s="1"/>
  <c r="V4710" i="6" s="1"/>
  <c r="P4704" i="6"/>
  <c r="U4704" i="6" s="1"/>
  <c r="V4704" i="6" s="1"/>
  <c r="P4701" i="6"/>
  <c r="U4701" i="6" s="1"/>
  <c r="V4701" i="6" s="1"/>
  <c r="N4682" i="6"/>
  <c r="P5492" i="6"/>
  <c r="U5492" i="6" s="1"/>
  <c r="P5471" i="6"/>
  <c r="U5471" i="6" s="1"/>
  <c r="P5465" i="6"/>
  <c r="U5465" i="6" s="1"/>
  <c r="P5308" i="6"/>
  <c r="U5308" i="6" s="1"/>
  <c r="P5197" i="6"/>
  <c r="U5197" i="6" s="1"/>
  <c r="V5197" i="6" s="1"/>
  <c r="N5152" i="6"/>
  <c r="P5152" i="6" s="1"/>
  <c r="U5152" i="6" s="1"/>
  <c r="V5152" i="6" s="1"/>
  <c r="N5051" i="6"/>
  <c r="P5051" i="6" s="1"/>
  <c r="U5051" i="6" s="1"/>
  <c r="V5051" i="6" s="1"/>
  <c r="P5040" i="6"/>
  <c r="U5040" i="6" s="1"/>
  <c r="V5040" i="6" s="1"/>
  <c r="N4945" i="6"/>
  <c r="N4868" i="6"/>
  <c r="P4868" i="6" s="1"/>
  <c r="U4868" i="6" s="1"/>
  <c r="V4868" i="6" s="1"/>
  <c r="N4864" i="6"/>
  <c r="P4864" i="6" s="1"/>
  <c r="U4864" i="6" s="1"/>
  <c r="V4864" i="6" s="1"/>
  <c r="P4820" i="6"/>
  <c r="U4820" i="6" s="1"/>
  <c r="P4818" i="6"/>
  <c r="U4818" i="6" s="1"/>
  <c r="N4804" i="6"/>
  <c r="P4804" i="6" s="1"/>
  <c r="U4804" i="6" s="1"/>
  <c r="V4804" i="6" s="1"/>
  <c r="N4797" i="6"/>
  <c r="N4776" i="6"/>
  <c r="P4703" i="6"/>
  <c r="U4703" i="6" s="1"/>
  <c r="V4703" i="6" s="1"/>
  <c r="P4560" i="6"/>
  <c r="U4560" i="6" s="1"/>
  <c r="V4560" i="6" s="1"/>
  <c r="N4476" i="6"/>
  <c r="N4471" i="6"/>
  <c r="N4439" i="6"/>
  <c r="N4432" i="6"/>
  <c r="N2832" i="6"/>
  <c r="N2831" i="6"/>
  <c r="P2831" i="6" s="1"/>
  <c r="U2831" i="6" s="1"/>
  <c r="N2785" i="6"/>
  <c r="P2785" i="6" s="1"/>
  <c r="U2785" i="6" s="1"/>
  <c r="V2785" i="6" s="1"/>
  <c r="N2788" i="6"/>
  <c r="N2686" i="6"/>
  <c r="H392" i="14"/>
  <c r="O2687" i="6" s="1"/>
  <c r="P2687" i="6" s="1"/>
  <c r="U2687" i="6" s="1"/>
  <c r="V2687" i="6" s="1"/>
  <c r="N2694" i="6"/>
  <c r="N2701" i="6"/>
  <c r="N2655" i="6"/>
  <c r="N2666" i="6"/>
  <c r="N2619" i="6"/>
  <c r="N2639" i="6"/>
  <c r="O2531" i="6"/>
  <c r="O2532" i="6"/>
  <c r="O2520" i="6"/>
  <c r="N2519" i="6"/>
  <c r="N2521" i="6"/>
  <c r="N2453" i="6"/>
  <c r="N2457" i="6"/>
  <c r="P2457" i="6" s="1"/>
  <c r="U2457" i="6" s="1"/>
  <c r="V2457" i="6" s="1"/>
  <c r="N2448" i="6"/>
  <c r="P2448" i="6" s="1"/>
  <c r="N2449" i="6"/>
  <c r="P2449" i="6" s="1"/>
  <c r="U2449" i="6" s="1"/>
  <c r="V2449" i="6" s="1"/>
  <c r="N2310" i="6"/>
  <c r="N2311" i="6"/>
  <c r="P2311" i="6" s="1"/>
  <c r="U2311" i="6" s="1"/>
  <c r="V2311" i="6" s="1"/>
  <c r="N2312" i="6"/>
  <c r="P2312" i="6" s="1"/>
  <c r="U2312" i="6" s="1"/>
  <c r="V2312" i="6" s="1"/>
  <c r="N2318" i="6"/>
  <c r="P2318" i="6" s="1"/>
  <c r="U2318" i="6" s="1"/>
  <c r="V2318" i="6" s="1"/>
  <c r="N2323" i="6"/>
  <c r="P2323" i="6" s="1"/>
  <c r="U2323" i="6" s="1"/>
  <c r="V2323" i="6" s="1"/>
  <c r="P2437" i="6"/>
  <c r="N2414" i="6"/>
  <c r="P2414" i="6" s="1"/>
  <c r="U2414" i="6" s="1"/>
  <c r="V2414" i="6" s="1"/>
  <c r="P2364" i="6"/>
  <c r="U2364" i="6" s="1"/>
  <c r="V2364" i="6" s="1"/>
  <c r="P2332" i="6"/>
  <c r="U2332" i="6" s="1"/>
  <c r="V2332" i="6" s="1"/>
  <c r="P2246" i="6"/>
  <c r="N2207" i="6"/>
  <c r="P2207" i="6" s="1"/>
  <c r="U2207" i="6" s="1"/>
  <c r="V2207" i="6" s="1"/>
  <c r="N2177" i="6"/>
  <c r="N2174" i="6"/>
  <c r="N2172" i="6"/>
  <c r="P2172" i="6" s="1"/>
  <c r="U2172" i="6" s="1"/>
  <c r="V2172" i="6" s="1"/>
  <c r="P2158" i="6"/>
  <c r="U2158" i="6" s="1"/>
  <c r="V2158" i="6" s="1"/>
  <c r="N2127" i="6"/>
  <c r="N2079" i="6"/>
  <c r="P2042" i="6"/>
  <c r="U2042" i="6" s="1"/>
  <c r="V2042" i="6" s="1"/>
  <c r="N2037" i="6"/>
  <c r="P1993" i="6"/>
  <c r="U1993" i="6" s="1"/>
  <c r="V1993" i="6" s="1"/>
  <c r="P1984" i="6"/>
  <c r="U1984" i="6" s="1"/>
  <c r="V1984" i="6" s="1"/>
  <c r="P1970" i="6"/>
  <c r="U1970" i="6" s="1"/>
  <c r="V1970" i="6" s="1"/>
  <c r="N1942" i="6"/>
  <c r="N1933" i="6"/>
  <c r="N1917" i="6"/>
  <c r="N1906" i="6"/>
  <c r="N1894" i="6"/>
  <c r="P1894" i="6" s="1"/>
  <c r="P1878" i="6"/>
  <c r="U1878" i="6" s="1"/>
  <c r="V1878" i="6" s="1"/>
  <c r="N1851" i="6"/>
  <c r="N1793" i="6"/>
  <c r="N1783" i="6"/>
  <c r="N1760" i="6"/>
  <c r="N1717" i="6"/>
  <c r="P1717" i="6" s="1"/>
  <c r="U1717" i="6" s="1"/>
  <c r="V1717" i="6" s="1"/>
  <c r="N1715" i="6"/>
  <c r="N1706" i="6"/>
  <c r="N1563" i="6"/>
  <c r="N1548" i="6"/>
  <c r="N1452" i="6"/>
  <c r="P1452" i="6" s="1"/>
  <c r="U1452" i="6" s="1"/>
  <c r="V1452" i="6" s="1"/>
  <c r="P1420" i="6"/>
  <c r="U1420" i="6" s="1"/>
  <c r="V1420" i="6" s="1"/>
  <c r="P1409" i="6"/>
  <c r="U1409" i="6" s="1"/>
  <c r="P1340" i="6"/>
  <c r="U1340" i="6" s="1"/>
  <c r="V1340" i="6" s="1"/>
  <c r="P1318" i="6"/>
  <c r="P1147" i="6"/>
  <c r="N1118" i="6"/>
  <c r="N1041" i="6"/>
  <c r="P982" i="6"/>
  <c r="U982" i="6" s="1"/>
  <c r="P904" i="6"/>
  <c r="N796" i="6"/>
  <c r="P796" i="6" s="1"/>
  <c r="U796" i="6" s="1"/>
  <c r="V796" i="6" s="1"/>
  <c r="P789" i="6"/>
  <c r="U789" i="6" s="1"/>
  <c r="N769" i="6"/>
  <c r="N760" i="6"/>
  <c r="N751" i="6"/>
  <c r="N742" i="6"/>
  <c r="N733" i="6"/>
  <c r="P673" i="6"/>
  <c r="U673" i="6" s="1"/>
  <c r="V673" i="6" s="1"/>
  <c r="N666" i="6"/>
  <c r="P666" i="6" s="1"/>
  <c r="U666" i="6" s="1"/>
  <c r="V666" i="6" s="1"/>
  <c r="N659" i="6"/>
  <c r="N642" i="6"/>
  <c r="N616" i="6"/>
  <c r="P577" i="6"/>
  <c r="U577" i="6" s="1"/>
  <c r="V577" i="6" s="1"/>
  <c r="P560" i="6"/>
  <c r="U560" i="6" s="1"/>
  <c r="V560" i="6" s="1"/>
  <c r="P511" i="6"/>
  <c r="N496" i="6"/>
  <c r="N490" i="6"/>
  <c r="N487" i="6"/>
  <c r="N482" i="6"/>
  <c r="P475" i="6"/>
  <c r="U475" i="6" s="1"/>
  <c r="V475" i="6" s="1"/>
  <c r="N433" i="6"/>
  <c r="N413" i="6"/>
  <c r="N300" i="6"/>
  <c r="P300" i="6" s="1"/>
  <c r="U300" i="6" s="1"/>
  <c r="V300" i="6" s="1"/>
  <c r="N286" i="6"/>
  <c r="P286" i="6" s="1"/>
  <c r="U286" i="6" s="1"/>
  <c r="V286" i="6" s="1"/>
  <c r="N233" i="6"/>
  <c r="P233" i="6" s="1"/>
  <c r="U233" i="6" s="1"/>
  <c r="V233" i="6" s="1"/>
  <c r="N229" i="6"/>
  <c r="N220" i="6"/>
  <c r="N161" i="6"/>
  <c r="P111" i="6"/>
  <c r="N71" i="6"/>
  <c r="P71" i="6" s="1"/>
  <c r="U71" i="6" s="1"/>
  <c r="V71" i="6" s="1"/>
  <c r="H622" i="14"/>
  <c r="P2469" i="6"/>
  <c r="U2469" i="6" s="1"/>
  <c r="V2469" i="6" s="1"/>
  <c r="N2426" i="6"/>
  <c r="P2426" i="6" s="1"/>
  <c r="U2426" i="6" s="1"/>
  <c r="V2426" i="6" s="1"/>
  <c r="P2291" i="6"/>
  <c r="U2291" i="6" s="1"/>
  <c r="V2291" i="6" s="1"/>
  <c r="P2276" i="6"/>
  <c r="U2276" i="6" s="1"/>
  <c r="V2276" i="6" s="1"/>
  <c r="N2215" i="6"/>
  <c r="P2215" i="6" s="1"/>
  <c r="U2215" i="6" s="1"/>
  <c r="V2215" i="6" s="1"/>
  <c r="N2202" i="6"/>
  <c r="P2202" i="6" s="1"/>
  <c r="U2202" i="6" s="1"/>
  <c r="V2202" i="6" s="1"/>
  <c r="N2198" i="6"/>
  <c r="P2198" i="6" s="1"/>
  <c r="U2198" i="6" s="1"/>
  <c r="V2198" i="6" s="1"/>
  <c r="N2143" i="6"/>
  <c r="N2138" i="6"/>
  <c r="P2138" i="6" s="1"/>
  <c r="U2138" i="6" s="1"/>
  <c r="N1940" i="6"/>
  <c r="P1806" i="6"/>
  <c r="U1806" i="6" s="1"/>
  <c r="V1806" i="6" s="1"/>
  <c r="N1790" i="6"/>
  <c r="N1755" i="6"/>
  <c r="N1560" i="6"/>
  <c r="P1450" i="6"/>
  <c r="U1450" i="6" s="1"/>
  <c r="V1450" i="6" s="1"/>
  <c r="N1336" i="6"/>
  <c r="P1336" i="6" s="1"/>
  <c r="U1336" i="6" s="1"/>
  <c r="P1204" i="6"/>
  <c r="U1204" i="6" s="1"/>
  <c r="V1204" i="6" s="1"/>
  <c r="N1127" i="6"/>
  <c r="H142" i="14"/>
  <c r="O1117" i="6" s="1"/>
  <c r="N1087" i="6"/>
  <c r="P1082" i="6"/>
  <c r="U1082" i="6" s="1"/>
  <c r="V1082" i="6" s="1"/>
  <c r="P1077" i="6"/>
  <c r="U1077" i="6" s="1"/>
  <c r="V1077" i="6" s="1"/>
  <c r="P1072" i="6"/>
  <c r="U1072" i="6" s="1"/>
  <c r="V1072" i="6" s="1"/>
  <c r="N1060" i="6"/>
  <c r="N1058" i="6"/>
  <c r="N661" i="6"/>
  <c r="P661" i="6" s="1"/>
  <c r="U661" i="6" s="1"/>
  <c r="V661" i="6" s="1"/>
  <c r="N654" i="6"/>
  <c r="N638" i="6"/>
  <c r="P638" i="6" s="1"/>
  <c r="U638" i="6" s="1"/>
  <c r="V638" i="6" s="1"/>
  <c r="N628" i="6"/>
  <c r="N550" i="6"/>
  <c r="N508" i="6"/>
  <c r="N499" i="6"/>
  <c r="P292" i="6"/>
  <c r="U292" i="6" s="1"/>
  <c r="V292" i="6" s="1"/>
  <c r="N276" i="6"/>
  <c r="N267" i="6"/>
  <c r="N258" i="6"/>
  <c r="N212" i="6"/>
  <c r="N114" i="6"/>
  <c r="N62" i="6"/>
  <c r="P42" i="6"/>
  <c r="U42" i="6" s="1"/>
  <c r="V42" i="6" s="1"/>
  <c r="P21" i="6"/>
  <c r="U21" i="6" s="1"/>
  <c r="V21" i="6" s="1"/>
  <c r="P4639" i="6"/>
  <c r="U4639" i="6" s="1"/>
  <c r="V4639" i="6" s="1"/>
  <c r="P2405" i="6"/>
  <c r="U2405" i="6" s="1"/>
  <c r="V2405" i="6" s="1"/>
  <c r="P2233" i="6"/>
  <c r="P2231" i="6"/>
  <c r="P2229" i="6"/>
  <c r="P2184" i="6"/>
  <c r="U2184" i="6" s="1"/>
  <c r="V2184" i="6" s="1"/>
  <c r="N2176" i="6"/>
  <c r="P2176" i="6" s="1"/>
  <c r="U2176" i="6" s="1"/>
  <c r="V2176" i="6" s="1"/>
  <c r="N2130" i="6"/>
  <c r="P2130" i="6" s="1"/>
  <c r="U2130" i="6" s="1"/>
  <c r="V2130" i="6" s="1"/>
  <c r="N2126" i="6"/>
  <c r="P2043" i="6"/>
  <c r="U2043" i="6" s="1"/>
  <c r="P2011" i="6"/>
  <c r="U2011" i="6" s="1"/>
  <c r="V2011" i="6" s="1"/>
  <c r="N1939" i="6"/>
  <c r="N1932" i="6"/>
  <c r="N1909" i="6"/>
  <c r="P1909" i="6" s="1"/>
  <c r="U1909" i="6" s="1"/>
  <c r="V1909" i="6" s="1"/>
  <c r="P1782" i="6"/>
  <c r="U1782" i="6" s="1"/>
  <c r="V1782" i="6" s="1"/>
  <c r="N1623" i="6"/>
  <c r="N1557" i="6"/>
  <c r="N1547" i="6"/>
  <c r="P1471" i="6"/>
  <c r="U1471" i="6" s="1"/>
  <c r="N1125" i="6"/>
  <c r="N1110" i="6"/>
  <c r="N1068" i="6"/>
  <c r="N665" i="6"/>
  <c r="N658" i="6"/>
  <c r="P658" i="6" s="1"/>
  <c r="U658" i="6" s="1"/>
  <c r="V658" i="6" s="1"/>
  <c r="P448" i="6"/>
  <c r="P445" i="6"/>
  <c r="U445" i="6" s="1"/>
  <c r="N338" i="6"/>
  <c r="N248" i="6"/>
  <c r="P248" i="6" s="1"/>
  <c r="U248" i="6" s="1"/>
  <c r="V248" i="6" s="1"/>
  <c r="N223" i="6"/>
  <c r="N215" i="6"/>
  <c r="P215" i="6" s="1"/>
  <c r="U215" i="6" s="1"/>
  <c r="V215" i="6" s="1"/>
  <c r="N203" i="6"/>
  <c r="P145" i="6"/>
  <c r="U145" i="6" s="1"/>
  <c r="V145" i="6" s="1"/>
  <c r="P93" i="6"/>
  <c r="U93" i="6" s="1"/>
  <c r="V93" i="6" s="1"/>
  <c r="P1316" i="6"/>
  <c r="U1316" i="6" s="1"/>
  <c r="V1316" i="6" s="1"/>
  <c r="P1239" i="6"/>
  <c r="P1237" i="6"/>
  <c r="U1237" i="6" s="1"/>
  <c r="V1237" i="6" s="1"/>
  <c r="N1190" i="6"/>
  <c r="P1190" i="6" s="1"/>
  <c r="U1190" i="6" s="1"/>
  <c r="V1190" i="6" s="1"/>
  <c r="P1186" i="6"/>
  <c r="U1186" i="6" s="1"/>
  <c r="V1186" i="6" s="1"/>
  <c r="N1124" i="6"/>
  <c r="N1115" i="6"/>
  <c r="N1063" i="6"/>
  <c r="N1059" i="6"/>
  <c r="P767" i="6"/>
  <c r="U767" i="6" s="1"/>
  <c r="P758" i="6"/>
  <c r="U758" i="6" s="1"/>
  <c r="V758" i="6" s="1"/>
  <c r="P749" i="6"/>
  <c r="U749" i="6" s="1"/>
  <c r="V749" i="6" s="1"/>
  <c r="P740" i="6"/>
  <c r="U740" i="6" s="1"/>
  <c r="P731" i="6"/>
  <c r="U731" i="6" s="1"/>
  <c r="V731" i="6" s="1"/>
  <c r="P674" i="6"/>
  <c r="U674" i="6" s="1"/>
  <c r="V674" i="6" s="1"/>
  <c r="N653" i="6"/>
  <c r="N534" i="6"/>
  <c r="N494" i="6"/>
  <c r="P401" i="6"/>
  <c r="U401" i="6" s="1"/>
  <c r="V401" i="6" s="1"/>
  <c r="N341" i="6"/>
  <c r="P341" i="6" s="1"/>
  <c r="U341" i="6" s="1"/>
  <c r="V341" i="6" s="1"/>
  <c r="P279" i="6"/>
  <c r="U279" i="6" s="1"/>
  <c r="V279" i="6" s="1"/>
  <c r="P270" i="6"/>
  <c r="U270" i="6" s="1"/>
  <c r="V270" i="6" s="1"/>
  <c r="P261" i="6"/>
  <c r="U261" i="6" s="1"/>
  <c r="V261" i="6" s="1"/>
  <c r="N231" i="6"/>
  <c r="N218" i="6"/>
  <c r="N211" i="6"/>
  <c r="N206" i="6"/>
  <c r="P206" i="6" s="1"/>
  <c r="U206" i="6" s="1"/>
  <c r="V206" i="6" s="1"/>
  <c r="N169" i="6"/>
  <c r="N154" i="6"/>
  <c r="P2835" i="6"/>
  <c r="U2835" i="6" s="1"/>
  <c r="V2835" i="6" s="1"/>
  <c r="P2811" i="6"/>
  <c r="U2811" i="6" s="1"/>
  <c r="V2811" i="6" s="1"/>
  <c r="P2800" i="6"/>
  <c r="P2782" i="6"/>
  <c r="N2444" i="6"/>
  <c r="P2444" i="6" s="1"/>
  <c r="U2444" i="6" s="1"/>
  <c r="V2444" i="6" s="1"/>
  <c r="P2431" i="6"/>
  <c r="U2431" i="6" s="1"/>
  <c r="V2431" i="6" s="1"/>
  <c r="N2423" i="6"/>
  <c r="P2423" i="6" s="1"/>
  <c r="U2423" i="6" s="1"/>
  <c r="V2423" i="6" s="1"/>
  <c r="P2267" i="6"/>
  <c r="U2267" i="6" s="1"/>
  <c r="V2267" i="6" s="1"/>
  <c r="P2235" i="6"/>
  <c r="U2235" i="6" s="1"/>
  <c r="V2235" i="6" s="1"/>
  <c r="P2232" i="6"/>
  <c r="N2199" i="6"/>
  <c r="P2199" i="6" s="1"/>
  <c r="U2199" i="6" s="1"/>
  <c r="V2199" i="6" s="1"/>
  <c r="N2185" i="6"/>
  <c r="N2118" i="6"/>
  <c r="P2118" i="6" s="1"/>
  <c r="U2118" i="6" s="1"/>
  <c r="V2118" i="6" s="1"/>
  <c r="N2094" i="6"/>
  <c r="P2089" i="6"/>
  <c r="P2077" i="6"/>
  <c r="U2077" i="6" s="1"/>
  <c r="V2077" i="6" s="1"/>
  <c r="N2020" i="6"/>
  <c r="P2020" i="6" s="1"/>
  <c r="U2020" i="6" s="1"/>
  <c r="V2020" i="6" s="1"/>
  <c r="N2017" i="6"/>
  <c r="P2017" i="6" s="1"/>
  <c r="U2017" i="6" s="1"/>
  <c r="V2017" i="6" s="1"/>
  <c r="N2014" i="6"/>
  <c r="P2014" i="6" s="1"/>
  <c r="U2014" i="6" s="1"/>
  <c r="V2014" i="6" s="1"/>
  <c r="N2012" i="6"/>
  <c r="N1961" i="6"/>
  <c r="P1961" i="6" s="1"/>
  <c r="U1961" i="6" s="1"/>
  <c r="V1961" i="6" s="1"/>
  <c r="N1943" i="6"/>
  <c r="N1934" i="6"/>
  <c r="P1889" i="6"/>
  <c r="U1889" i="6" s="1"/>
  <c r="V1889" i="6" s="1"/>
  <c r="P1882" i="6"/>
  <c r="U1882" i="6" s="1"/>
  <c r="V1882" i="6" s="1"/>
  <c r="N1873" i="6"/>
  <c r="P1869" i="6"/>
  <c r="U1869" i="6" s="1"/>
  <c r="V1869" i="6" s="1"/>
  <c r="N1862" i="6"/>
  <c r="N1798" i="6"/>
  <c r="N1780" i="6"/>
  <c r="N1765" i="6"/>
  <c r="N1611" i="6"/>
  <c r="P1594" i="6"/>
  <c r="N1566" i="6"/>
  <c r="N1551" i="6"/>
  <c r="N1469" i="6"/>
  <c r="N1414" i="6"/>
  <c r="N1385" i="6"/>
  <c r="P1337" i="6"/>
  <c r="P1226" i="6"/>
  <c r="U1226" i="6" s="1"/>
  <c r="V1226" i="6" s="1"/>
  <c r="P1222" i="6"/>
  <c r="U1222" i="6" s="1"/>
  <c r="V1222" i="6" s="1"/>
  <c r="P1216" i="6"/>
  <c r="U1216" i="6" s="1"/>
  <c r="N1206" i="6"/>
  <c r="P1206" i="6" s="1"/>
  <c r="U1206" i="6" s="1"/>
  <c r="V1206" i="6" s="1"/>
  <c r="P1150" i="6"/>
  <c r="U1150" i="6" s="1"/>
  <c r="V1150" i="6" s="1"/>
  <c r="N1119" i="6"/>
  <c r="N1111" i="6"/>
  <c r="P1083" i="6"/>
  <c r="N1053" i="6"/>
  <c r="N1011" i="6"/>
  <c r="N973" i="6"/>
  <c r="N911" i="6"/>
  <c r="P848" i="6"/>
  <c r="U848" i="6" s="1"/>
  <c r="V848" i="6" s="1"/>
  <c r="N808" i="6"/>
  <c r="N777" i="6"/>
  <c r="N772" i="6"/>
  <c r="P772" i="6" s="1"/>
  <c r="U772" i="6" s="1"/>
  <c r="V772" i="6" s="1"/>
  <c r="P681" i="6"/>
  <c r="P679" i="6"/>
  <c r="U679" i="6" s="1"/>
  <c r="V679" i="6" s="1"/>
  <c r="N671" i="6"/>
  <c r="P671" i="6" s="1"/>
  <c r="U671" i="6" s="1"/>
  <c r="V671" i="6" s="1"/>
  <c r="N646" i="6"/>
  <c r="P646" i="6" s="1"/>
  <c r="U646" i="6" s="1"/>
  <c r="V646" i="6" s="1"/>
  <c r="P639" i="6"/>
  <c r="N509" i="6"/>
  <c r="N493" i="6"/>
  <c r="N466" i="6"/>
  <c r="P394" i="6"/>
  <c r="U394" i="6" s="1"/>
  <c r="V394" i="6" s="1"/>
  <c r="P371" i="6"/>
  <c r="U371" i="6" s="1"/>
  <c r="V371" i="6" s="1"/>
  <c r="N340" i="6"/>
  <c r="N264" i="6"/>
  <c r="N217" i="6"/>
  <c r="N205" i="6"/>
  <c r="P205" i="6" s="1"/>
  <c r="U205" i="6" s="1"/>
  <c r="V205" i="6" s="1"/>
  <c r="P5365" i="6"/>
  <c r="U5365" i="6" s="1"/>
  <c r="P5275" i="6"/>
  <c r="U5275" i="6" s="1"/>
  <c r="N5179" i="6"/>
  <c r="P5179" i="6" s="1"/>
  <c r="U5179" i="6" s="1"/>
  <c r="V5179" i="6" s="1"/>
  <c r="N5176" i="6"/>
  <c r="P5176" i="6" s="1"/>
  <c r="U5176" i="6" s="1"/>
  <c r="V5176" i="6" s="1"/>
  <c r="N5167" i="6"/>
  <c r="P5167" i="6" s="1"/>
  <c r="U5167" i="6" s="1"/>
  <c r="V5167" i="6" s="1"/>
  <c r="N4913" i="6"/>
  <c r="P4913" i="6" s="1"/>
  <c r="U4913" i="6" s="1"/>
  <c r="V4913" i="6" s="1"/>
  <c r="P4889" i="6"/>
  <c r="U4889" i="6" s="1"/>
  <c r="V4889" i="6" s="1"/>
  <c r="N4873" i="6"/>
  <c r="P5645" i="6"/>
  <c r="U5645" i="6" s="1"/>
  <c r="P5628" i="6"/>
  <c r="U5628" i="6" s="1"/>
  <c r="P5620" i="6"/>
  <c r="U5620" i="6" s="1"/>
  <c r="P5617" i="6"/>
  <c r="U5617" i="6" s="1"/>
  <c r="P5603" i="6"/>
  <c r="U5603" i="6" s="1"/>
  <c r="P5591" i="6"/>
  <c r="U5591" i="6" s="1"/>
  <c r="P5574" i="6"/>
  <c r="U5574" i="6" s="1"/>
  <c r="P5566" i="6"/>
  <c r="U5566" i="6" s="1"/>
  <c r="P5563" i="6"/>
  <c r="U5563" i="6" s="1"/>
  <c r="P5549" i="6"/>
  <c r="U5549" i="6" s="1"/>
  <c r="P5537" i="6"/>
  <c r="U5537" i="6" s="1"/>
  <c r="P5520" i="6"/>
  <c r="U5520" i="6" s="1"/>
  <c r="P5512" i="6"/>
  <c r="U5512" i="6" s="1"/>
  <c r="P5509" i="6"/>
  <c r="U5509" i="6" s="1"/>
  <c r="P5495" i="6"/>
  <c r="U5495" i="6" s="1"/>
  <c r="P5483" i="6"/>
  <c r="U5483" i="6" s="1"/>
  <c r="P5466" i="6"/>
  <c r="U5466" i="6" s="1"/>
  <c r="P5458" i="6"/>
  <c r="U5458" i="6" s="1"/>
  <c r="P5455" i="6"/>
  <c r="U5455" i="6" s="1"/>
  <c r="P5441" i="6"/>
  <c r="U5441" i="6" s="1"/>
  <c r="P5429" i="6"/>
  <c r="U5429" i="6" s="1"/>
  <c r="P5412" i="6"/>
  <c r="U5412" i="6" s="1"/>
  <c r="P5409" i="6"/>
  <c r="U5409" i="6" s="1"/>
  <c r="P5394" i="6"/>
  <c r="U5394" i="6" s="1"/>
  <c r="P5318" i="6"/>
  <c r="U5318" i="6" s="1"/>
  <c r="P5315" i="6"/>
  <c r="U5315" i="6" s="1"/>
  <c r="P5312" i="6"/>
  <c r="U5312" i="6" s="1"/>
  <c r="P5296" i="6"/>
  <c r="U5296" i="6" s="1"/>
  <c r="P5258" i="6"/>
  <c r="U5258" i="6" s="1"/>
  <c r="N5245" i="6"/>
  <c r="P5245" i="6" s="1"/>
  <c r="U5245" i="6" s="1"/>
  <c r="V5245" i="6" s="1"/>
  <c r="N5206" i="6"/>
  <c r="P5206" i="6" s="1"/>
  <c r="U5206" i="6" s="1"/>
  <c r="V5206" i="6" s="1"/>
  <c r="N5198" i="6"/>
  <c r="P5198" i="6" s="1"/>
  <c r="U5198" i="6" s="1"/>
  <c r="V5198" i="6" s="1"/>
  <c r="P5142" i="6"/>
  <c r="U5142" i="6" s="1"/>
  <c r="V5142" i="6" s="1"/>
  <c r="N5125" i="6"/>
  <c r="P5125" i="6" s="1"/>
  <c r="U5125" i="6" s="1"/>
  <c r="V5125" i="6" s="1"/>
  <c r="N5107" i="6"/>
  <c r="P5107" i="6" s="1"/>
  <c r="U5107" i="6" s="1"/>
  <c r="V5107" i="6" s="1"/>
  <c r="N5103" i="6"/>
  <c r="P5103" i="6" s="1"/>
  <c r="U5103" i="6" s="1"/>
  <c r="N5080" i="6"/>
  <c r="P5080" i="6" s="1"/>
  <c r="U5080" i="6" s="1"/>
  <c r="V5080" i="6" s="1"/>
  <c r="N5054" i="6"/>
  <c r="P5054" i="6" s="1"/>
  <c r="U5054" i="6" s="1"/>
  <c r="V5054" i="6" s="1"/>
  <c r="N4985" i="6"/>
  <c r="P4985" i="6" s="1"/>
  <c r="U4985" i="6" s="1"/>
  <c r="V4985" i="6" s="1"/>
  <c r="P4955" i="6"/>
  <c r="U4955" i="6" s="1"/>
  <c r="P5636" i="6"/>
  <c r="U5636" i="6" s="1"/>
  <c r="P5619" i="6"/>
  <c r="U5619" i="6" s="1"/>
  <c r="P5582" i="6"/>
  <c r="U5582" i="6" s="1"/>
  <c r="P5565" i="6"/>
  <c r="U5565" i="6" s="1"/>
  <c r="P5528" i="6"/>
  <c r="U5528" i="6" s="1"/>
  <c r="P5511" i="6"/>
  <c r="U5511" i="6" s="1"/>
  <c r="P5474" i="6"/>
  <c r="U5474" i="6" s="1"/>
  <c r="P5457" i="6"/>
  <c r="U5457" i="6" s="1"/>
  <c r="P5420" i="6"/>
  <c r="U5420" i="6" s="1"/>
  <c r="P5414" i="6"/>
  <c r="U5414" i="6" s="1"/>
  <c r="P5402" i="6"/>
  <c r="U5402" i="6" s="1"/>
  <c r="P5396" i="6"/>
  <c r="U5396" i="6" s="1"/>
  <c r="N5209" i="6"/>
  <c r="P5209" i="6" s="1"/>
  <c r="U5209" i="6" s="1"/>
  <c r="V5209" i="6" s="1"/>
  <c r="N5178" i="6"/>
  <c r="P5178" i="6" s="1"/>
  <c r="U5178" i="6" s="1"/>
  <c r="V5178" i="6" s="1"/>
  <c r="N5175" i="6"/>
  <c r="P5175" i="6" s="1"/>
  <c r="U5175" i="6" s="1"/>
  <c r="V5175" i="6" s="1"/>
  <c r="N5173" i="6"/>
  <c r="P5173" i="6" s="1"/>
  <c r="U5173" i="6" s="1"/>
  <c r="V5173" i="6" s="1"/>
  <c r="P5093" i="6"/>
  <c r="U5093" i="6" s="1"/>
  <c r="V5093" i="6" s="1"/>
  <c r="N5048" i="6"/>
  <c r="P5048" i="6" s="1"/>
  <c r="U5048" i="6" s="1"/>
  <c r="V5048" i="6" s="1"/>
  <c r="N5046" i="6"/>
  <c r="P5046" i="6" s="1"/>
  <c r="U5046" i="6" s="1"/>
  <c r="V5046" i="6" s="1"/>
  <c r="N5000" i="6"/>
  <c r="P5000" i="6" s="1"/>
  <c r="U5000" i="6" s="1"/>
  <c r="N4876" i="6"/>
  <c r="P4876" i="6" s="1"/>
  <c r="U4876" i="6" s="1"/>
  <c r="V4876" i="6" s="1"/>
  <c r="N4869" i="6"/>
  <c r="P4869" i="6" s="1"/>
  <c r="U4869" i="6" s="1"/>
  <c r="V4869" i="6" s="1"/>
  <c r="P4849" i="6"/>
  <c r="U4849" i="6" s="1"/>
  <c r="V4849" i="6" s="1"/>
  <c r="P5655" i="6"/>
  <c r="U5655" i="6" s="1"/>
  <c r="P5647" i="6"/>
  <c r="U5647" i="6" s="1"/>
  <c r="P5644" i="6"/>
  <c r="U5644" i="6" s="1"/>
  <c r="P5630" i="6"/>
  <c r="U5630" i="6" s="1"/>
  <c r="P5618" i="6"/>
  <c r="U5618" i="6" s="1"/>
  <c r="P5601" i="6"/>
  <c r="U5601" i="6" s="1"/>
  <c r="P5593" i="6"/>
  <c r="U5593" i="6" s="1"/>
  <c r="P5590" i="6"/>
  <c r="U5590" i="6" s="1"/>
  <c r="P5576" i="6"/>
  <c r="U5576" i="6" s="1"/>
  <c r="P5564" i="6"/>
  <c r="U5564" i="6" s="1"/>
  <c r="P5547" i="6"/>
  <c r="U5547" i="6" s="1"/>
  <c r="P5539" i="6"/>
  <c r="U5539" i="6" s="1"/>
  <c r="P5536" i="6"/>
  <c r="U5536" i="6" s="1"/>
  <c r="P5522" i="6"/>
  <c r="U5522" i="6" s="1"/>
  <c r="P5510" i="6"/>
  <c r="U5510" i="6" s="1"/>
  <c r="P5493" i="6"/>
  <c r="U5493" i="6" s="1"/>
  <c r="P5485" i="6"/>
  <c r="U5485" i="6" s="1"/>
  <c r="P5482" i="6"/>
  <c r="U5482" i="6" s="1"/>
  <c r="P5468" i="6"/>
  <c r="U5468" i="6" s="1"/>
  <c r="P5456" i="6"/>
  <c r="U5456" i="6" s="1"/>
  <c r="P5439" i="6"/>
  <c r="U5439" i="6" s="1"/>
  <c r="P5431" i="6"/>
  <c r="U5431" i="6" s="1"/>
  <c r="P5428" i="6"/>
  <c r="U5428" i="6" s="1"/>
  <c r="P5419" i="6"/>
  <c r="U5419" i="6" s="1"/>
  <c r="P5407" i="6"/>
  <c r="U5407" i="6" s="1"/>
  <c r="P5401" i="6"/>
  <c r="U5401" i="6" s="1"/>
  <c r="N5317" i="6"/>
  <c r="P5317" i="6" s="1"/>
  <c r="U5317" i="6" s="1"/>
  <c r="N5314" i="6"/>
  <c r="P5314" i="6" s="1"/>
  <c r="U5314" i="6" s="1"/>
  <c r="N5311" i="6"/>
  <c r="P5311" i="6" s="1"/>
  <c r="P5263" i="6"/>
  <c r="U5263" i="6" s="1"/>
  <c r="P5260" i="6"/>
  <c r="U5260" i="6" s="1"/>
  <c r="V5260" i="6" s="1"/>
  <c r="P5248" i="6"/>
  <c r="U5248" i="6" s="1"/>
  <c r="V5248" i="6" s="1"/>
  <c r="N5205" i="6"/>
  <c r="P5205" i="6" s="1"/>
  <c r="U5205" i="6" s="1"/>
  <c r="N5180" i="6"/>
  <c r="P5180" i="6" s="1"/>
  <c r="U5180" i="6" s="1"/>
  <c r="N5177" i="6"/>
  <c r="N5123" i="6"/>
  <c r="P5123" i="6" s="1"/>
  <c r="U5123" i="6" s="1"/>
  <c r="V5123" i="6" s="1"/>
  <c r="N5105" i="6"/>
  <c r="P5105" i="6" s="1"/>
  <c r="U5105" i="6" s="1"/>
  <c r="V5105" i="6" s="1"/>
  <c r="P5070" i="6"/>
  <c r="P5067" i="6"/>
  <c r="U5067" i="6" s="1"/>
  <c r="N5047" i="6"/>
  <c r="N5003" i="6"/>
  <c r="P5003" i="6" s="1"/>
  <c r="U5003" i="6" s="1"/>
  <c r="V5003" i="6" s="1"/>
  <c r="P4959" i="6"/>
  <c r="U4959" i="6" s="1"/>
  <c r="V4959" i="6" s="1"/>
  <c r="P4957" i="6"/>
  <c r="U4957" i="6" s="1"/>
  <c r="V4957" i="6" s="1"/>
  <c r="P4945" i="6"/>
  <c r="U4945" i="6" s="1"/>
  <c r="V4945" i="6" s="1"/>
  <c r="N4910" i="6"/>
  <c r="P4910" i="6" s="1"/>
  <c r="U4910" i="6" s="1"/>
  <c r="V4910" i="6" s="1"/>
  <c r="N4870" i="6"/>
  <c r="P4870" i="6" s="1"/>
  <c r="U4870" i="6" s="1"/>
  <c r="P4825" i="6"/>
  <c r="P4737" i="6"/>
  <c r="U4737" i="6" s="1"/>
  <c r="P4734" i="6"/>
  <c r="U4734" i="6" s="1"/>
  <c r="V4734" i="6" s="1"/>
  <c r="P4731" i="6"/>
  <c r="U4731" i="6" s="1"/>
  <c r="V4731" i="6" s="1"/>
  <c r="P5646" i="6"/>
  <c r="U5646" i="6" s="1"/>
  <c r="P5609" i="6"/>
  <c r="U5609" i="6" s="1"/>
  <c r="P5592" i="6"/>
  <c r="U5592" i="6" s="1"/>
  <c r="P5555" i="6"/>
  <c r="U5555" i="6" s="1"/>
  <c r="P5538" i="6"/>
  <c r="U5538" i="6" s="1"/>
  <c r="P5501" i="6"/>
  <c r="U5501" i="6" s="1"/>
  <c r="P5484" i="6"/>
  <c r="U5484" i="6" s="1"/>
  <c r="P5447" i="6"/>
  <c r="U5447" i="6" s="1"/>
  <c r="P5430" i="6"/>
  <c r="U5430" i="6" s="1"/>
  <c r="N5334" i="6"/>
  <c r="P5334" i="6" s="1"/>
  <c r="U5334" i="6" s="1"/>
  <c r="P5316" i="6"/>
  <c r="U5316" i="6" s="1"/>
  <c r="P5313" i="6"/>
  <c r="U5313" i="6" s="1"/>
  <c r="P5302" i="6"/>
  <c r="U5302" i="6" s="1"/>
  <c r="P5267" i="6"/>
  <c r="U5267" i="6" s="1"/>
  <c r="P5249" i="6"/>
  <c r="U5249" i="6" s="1"/>
  <c r="N5210" i="6"/>
  <c r="P5210" i="6" s="1"/>
  <c r="U5210" i="6" s="1"/>
  <c r="N5207" i="6"/>
  <c r="P5207" i="6" s="1"/>
  <c r="U5207" i="6" s="1"/>
  <c r="V5207" i="6" s="1"/>
  <c r="N5199" i="6"/>
  <c r="P5199" i="6" s="1"/>
  <c r="U5199" i="6" s="1"/>
  <c r="V5199" i="6" s="1"/>
  <c r="N5195" i="6"/>
  <c r="N5187" i="6"/>
  <c r="P5187" i="6" s="1"/>
  <c r="U5187" i="6" s="1"/>
  <c r="N5151" i="6"/>
  <c r="P5151" i="6" s="1"/>
  <c r="U5151" i="6" s="1"/>
  <c r="N5143" i="6"/>
  <c r="P5143" i="6" s="1"/>
  <c r="U5143" i="6" s="1"/>
  <c r="N5129" i="6"/>
  <c r="P5129" i="6" s="1"/>
  <c r="U5129" i="6" s="1"/>
  <c r="V5129" i="6" s="1"/>
  <c r="N5126" i="6"/>
  <c r="P5126" i="6" s="1"/>
  <c r="U5126" i="6" s="1"/>
  <c r="V5126" i="6" s="1"/>
  <c r="N5055" i="6"/>
  <c r="P5055" i="6" s="1"/>
  <c r="U5055" i="6" s="1"/>
  <c r="V5055" i="6" s="1"/>
  <c r="N5050" i="6"/>
  <c r="N5045" i="6"/>
  <c r="N4982" i="6"/>
  <c r="P4982" i="6" s="1"/>
  <c r="U4982" i="6" s="1"/>
  <c r="V4982" i="6" s="1"/>
  <c r="O3486" i="6"/>
  <c r="O3500" i="6"/>
  <c r="H479" i="14"/>
  <c r="N3448" i="6"/>
  <c r="N3427" i="6"/>
  <c r="N3433" i="6"/>
  <c r="N3438" i="6"/>
  <c r="H475" i="14"/>
  <c r="N3402" i="6"/>
  <c r="N3411" i="6"/>
  <c r="O3381" i="6"/>
  <c r="O3385" i="6"/>
  <c r="N3366" i="6"/>
  <c r="N3362" i="6"/>
  <c r="N3369" i="6"/>
  <c r="N3376" i="6"/>
  <c r="O3325" i="6"/>
  <c r="O3331" i="6"/>
  <c r="O3305" i="6"/>
  <c r="O3316" i="6"/>
  <c r="N3290" i="6"/>
  <c r="P3290" i="6" s="1"/>
  <c r="U3290" i="6" s="1"/>
  <c r="N3287" i="6"/>
  <c r="P3287" i="6" s="1"/>
  <c r="U3287" i="6" s="1"/>
  <c r="O3267" i="6"/>
  <c r="O3275" i="6"/>
  <c r="N3266" i="6"/>
  <c r="P3266" i="6" s="1"/>
  <c r="U3266" i="6" s="1"/>
  <c r="V3266" i="6" s="1"/>
  <c r="N3267" i="6"/>
  <c r="N3242" i="6"/>
  <c r="N3245" i="6"/>
  <c r="P3245" i="6" s="1"/>
  <c r="U3245" i="6" s="1"/>
  <c r="V3245" i="6" s="1"/>
  <c r="N3241" i="6"/>
  <c r="P3241" i="6" s="1"/>
  <c r="U3241" i="6" s="1"/>
  <c r="V3241" i="6" s="1"/>
  <c r="N3243" i="6"/>
  <c r="N3192" i="6"/>
  <c r="P3192" i="6" s="1"/>
  <c r="U3192" i="6" s="1"/>
  <c r="V3192" i="6" s="1"/>
  <c r="N3193" i="6"/>
  <c r="P3193" i="6" s="1"/>
  <c r="U3193" i="6" s="1"/>
  <c r="V3193" i="6" s="1"/>
  <c r="N3196" i="6"/>
  <c r="P3196" i="6" s="1"/>
  <c r="U3196" i="6" s="1"/>
  <c r="V3196" i="6" s="1"/>
  <c r="N3203" i="6"/>
  <c r="N3189" i="6"/>
  <c r="P3189" i="6" s="1"/>
  <c r="U3189" i="6" s="1"/>
  <c r="N3194" i="6"/>
  <c r="P3194" i="6" s="1"/>
  <c r="U3194" i="6" s="1"/>
  <c r="V3194" i="6" s="1"/>
  <c r="N3204" i="6"/>
  <c r="P3204" i="6" s="1"/>
  <c r="U3204" i="6" s="1"/>
  <c r="V3204" i="6" s="1"/>
  <c r="N3195" i="6"/>
  <c r="P3195" i="6" s="1"/>
  <c r="U3195" i="6" s="1"/>
  <c r="V3195" i="6" s="1"/>
  <c r="N3205" i="6"/>
  <c r="P3205" i="6" s="1"/>
  <c r="U3205" i="6" s="1"/>
  <c r="V3205" i="6" s="1"/>
  <c r="N3172" i="6"/>
  <c r="N3177" i="6"/>
  <c r="P3177" i="6" s="1"/>
  <c r="U3177" i="6" s="1"/>
  <c r="N3174" i="6"/>
  <c r="P3174" i="6" s="1"/>
  <c r="U3174" i="6" s="1"/>
  <c r="N3171" i="6"/>
  <c r="P3171" i="6" s="1"/>
  <c r="U3171" i="6" s="1"/>
  <c r="N3180" i="6"/>
  <c r="P3180" i="6" s="1"/>
  <c r="U3180" i="6" s="1"/>
  <c r="N3170" i="6"/>
  <c r="P3170" i="6" s="1"/>
  <c r="U3170" i="6" s="1"/>
  <c r="N3169" i="6"/>
  <c r="P3169" i="6" s="1"/>
  <c r="N3168" i="6"/>
  <c r="N3167" i="6"/>
  <c r="P3167" i="6" s="1"/>
  <c r="U3167" i="6" s="1"/>
  <c r="V3167" i="6" s="1"/>
  <c r="N3160" i="6"/>
  <c r="N3159" i="6"/>
  <c r="P3159" i="6" s="1"/>
  <c r="U3159" i="6" s="1"/>
  <c r="N3075" i="6"/>
  <c r="P3075" i="6" s="1"/>
  <c r="U3075" i="6" s="1"/>
  <c r="V3075" i="6" s="1"/>
  <c r="N3078" i="6"/>
  <c r="N3087" i="6"/>
  <c r="N3079" i="6"/>
  <c r="P3079" i="6" s="1"/>
  <c r="U3079" i="6" s="1"/>
  <c r="V3079" i="6" s="1"/>
  <c r="N3084" i="6"/>
  <c r="P3084" i="6" s="1"/>
  <c r="U3084" i="6" s="1"/>
  <c r="V3084" i="6" s="1"/>
  <c r="N3076" i="6"/>
  <c r="P3076" i="6" s="1"/>
  <c r="U3076" i="6" s="1"/>
  <c r="V3076" i="6" s="1"/>
  <c r="N2989" i="6"/>
  <c r="N2988" i="6"/>
  <c r="P2988" i="6" s="1"/>
  <c r="U2988" i="6" s="1"/>
  <c r="V2988" i="6" s="1"/>
  <c r="P3225" i="6"/>
  <c r="U3225" i="6" s="1"/>
  <c r="V3225" i="6" s="1"/>
  <c r="P3198" i="6"/>
  <c r="U3198" i="6" s="1"/>
  <c r="V3198" i="6" s="1"/>
  <c r="P3071" i="6"/>
  <c r="U3071" i="6" s="1"/>
  <c r="V3071" i="6" s="1"/>
  <c r="P3052" i="6"/>
  <c r="U3052" i="6" s="1"/>
  <c r="V3052" i="6" s="1"/>
  <c r="N3008" i="6"/>
  <c r="P3001" i="6"/>
  <c r="U3001" i="6" s="1"/>
  <c r="V3001" i="6" s="1"/>
  <c r="P2997" i="6"/>
  <c r="U2997" i="6" s="1"/>
  <c r="V2997" i="6" s="1"/>
  <c r="N2964" i="6"/>
  <c r="P2964" i="6" s="1"/>
  <c r="U2964" i="6" s="1"/>
  <c r="V2964" i="6" s="1"/>
  <c r="N2956" i="6"/>
  <c r="P2956" i="6" s="1"/>
  <c r="U2956" i="6" s="1"/>
  <c r="V2956" i="6" s="1"/>
  <c r="N2853" i="6"/>
  <c r="N2844" i="6"/>
  <c r="N2797" i="6"/>
  <c r="P2797" i="6" s="1"/>
  <c r="U2797" i="6" s="1"/>
  <c r="V2797" i="6" s="1"/>
  <c r="N2776" i="6"/>
  <c r="P2776" i="6" s="1"/>
  <c r="U2776" i="6" s="1"/>
  <c r="V2776" i="6" s="1"/>
  <c r="N2768" i="6"/>
  <c r="N2750" i="6"/>
  <c r="N2740" i="6"/>
  <c r="P2740" i="6" s="1"/>
  <c r="U2740" i="6" s="1"/>
  <c r="V2740" i="6" s="1"/>
  <c r="N2732" i="6"/>
  <c r="P2732" i="6" s="1"/>
  <c r="U2732" i="6" s="1"/>
  <c r="V2732" i="6" s="1"/>
  <c r="N2728" i="6"/>
  <c r="P2728" i="6" s="1"/>
  <c r="U2728" i="6" s="1"/>
  <c r="V2728" i="6" s="1"/>
  <c r="N2725" i="6"/>
  <c r="P2725" i="6" s="1"/>
  <c r="U2725" i="6" s="1"/>
  <c r="V2725" i="6" s="1"/>
  <c r="N2718" i="6"/>
  <c r="P2718" i="6" s="1"/>
  <c r="U2718" i="6" s="1"/>
  <c r="V2718" i="6" s="1"/>
  <c r="P2684" i="6"/>
  <c r="U2684" i="6" s="1"/>
  <c r="N2634" i="6"/>
  <c r="N2616" i="6"/>
  <c r="N2608" i="6"/>
  <c r="H386" i="14"/>
  <c r="N2571" i="6"/>
  <c r="N2562" i="6"/>
  <c r="N2555" i="6"/>
  <c r="N2501" i="6"/>
  <c r="P2501" i="6" s="1"/>
  <c r="U2501" i="6" s="1"/>
  <c r="V2501" i="6" s="1"/>
  <c r="N2446" i="6"/>
  <c r="N2399" i="6"/>
  <c r="P2399" i="6" s="1"/>
  <c r="U2399" i="6" s="1"/>
  <c r="V2399" i="6" s="1"/>
  <c r="N2320" i="6"/>
  <c r="P2320" i="6" s="1"/>
  <c r="U2320" i="6" s="1"/>
  <c r="V2320" i="6" s="1"/>
  <c r="N2309" i="6"/>
  <c r="P2309" i="6" s="1"/>
  <c r="U2309" i="6" s="1"/>
  <c r="V2309" i="6" s="1"/>
  <c r="N2307" i="6"/>
  <c r="N2293" i="6"/>
  <c r="P2293" i="6" s="1"/>
  <c r="U2293" i="6" s="1"/>
  <c r="V2293" i="6" s="1"/>
  <c r="N2287" i="6"/>
  <c r="P2287" i="6" s="1"/>
  <c r="U2287" i="6" s="1"/>
  <c r="V2287" i="6" s="1"/>
  <c r="P2265" i="6"/>
  <c r="U2265" i="6" s="1"/>
  <c r="V2265" i="6" s="1"/>
  <c r="P2258" i="6"/>
  <c r="U2258" i="6" s="1"/>
  <c r="V2258" i="6" s="1"/>
  <c r="N2248" i="6"/>
  <c r="P2205" i="6"/>
  <c r="U2205" i="6" s="1"/>
  <c r="V2205" i="6" s="1"/>
  <c r="N2187" i="6"/>
  <c r="N2180" i="6"/>
  <c r="P2161" i="6"/>
  <c r="U2161" i="6" s="1"/>
  <c r="V2161" i="6" s="1"/>
  <c r="P2143" i="6"/>
  <c r="U2143" i="6" s="1"/>
  <c r="V2143" i="6" s="1"/>
  <c r="N2132" i="6"/>
  <c r="P2132" i="6" s="1"/>
  <c r="U2132" i="6" s="1"/>
  <c r="V2132" i="6" s="1"/>
  <c r="N2038" i="6"/>
  <c r="P2038" i="6" s="1"/>
  <c r="N2033" i="6"/>
  <c r="P2033" i="6" s="1"/>
  <c r="U2033" i="6" s="1"/>
  <c r="V2033" i="6" s="1"/>
  <c r="P2023" i="6"/>
  <c r="U2023" i="6" s="1"/>
  <c r="V2023" i="6" s="1"/>
  <c r="P1982" i="6"/>
  <c r="U1982" i="6" s="1"/>
  <c r="V1982" i="6" s="1"/>
  <c r="N1956" i="6"/>
  <c r="P1956" i="6" s="1"/>
  <c r="U1956" i="6" s="1"/>
  <c r="V1956" i="6" s="1"/>
  <c r="N1903" i="6"/>
  <c r="P1903" i="6" s="1"/>
  <c r="P1901" i="6"/>
  <c r="P1897" i="6"/>
  <c r="U1897" i="6" s="1"/>
  <c r="V1897" i="6" s="1"/>
  <c r="P1875" i="6"/>
  <c r="U1875" i="6" s="1"/>
  <c r="V1875" i="6" s="1"/>
  <c r="P1861" i="6"/>
  <c r="U1861" i="6" s="1"/>
  <c r="V1861" i="6" s="1"/>
  <c r="P1851" i="6"/>
  <c r="U1851" i="6" s="1"/>
  <c r="V1851" i="6" s="1"/>
  <c r="P1818" i="6"/>
  <c r="P1812" i="6"/>
  <c r="U1812" i="6" s="1"/>
  <c r="V1812" i="6" s="1"/>
  <c r="P1781" i="6"/>
  <c r="U1781" i="6" s="1"/>
  <c r="V1781" i="6" s="1"/>
  <c r="N1779" i="6"/>
  <c r="P1779" i="6" s="1"/>
  <c r="U1779" i="6" s="1"/>
  <c r="V1779" i="6" s="1"/>
  <c r="N1762" i="6"/>
  <c r="N1741" i="6"/>
  <c r="P1741" i="6" s="1"/>
  <c r="N1652" i="6"/>
  <c r="P1652" i="6" s="1"/>
  <c r="U1652" i="6" s="1"/>
  <c r="V1652" i="6" s="1"/>
  <c r="N1653" i="6"/>
  <c r="P1653" i="6" s="1"/>
  <c r="U1653" i="6" s="1"/>
  <c r="V1653" i="6" s="1"/>
  <c r="N1599" i="6"/>
  <c r="P1599" i="6" s="1"/>
  <c r="N1600" i="6"/>
  <c r="P1600" i="6" s="1"/>
  <c r="U1600" i="6" s="1"/>
  <c r="V1600" i="6" s="1"/>
  <c r="N1411" i="6"/>
  <c r="P1411" i="6" s="1"/>
  <c r="N1412" i="6"/>
  <c r="P1412" i="6" s="1"/>
  <c r="U1412" i="6" s="1"/>
  <c r="N3041" i="6"/>
  <c r="P3041" i="6" s="1"/>
  <c r="U3041" i="6" s="1"/>
  <c r="V3041" i="6" s="1"/>
  <c r="P2969" i="6"/>
  <c r="U2969" i="6" s="1"/>
  <c r="V2969" i="6" s="1"/>
  <c r="N2959" i="6"/>
  <c r="N2883" i="6"/>
  <c r="P2883" i="6" s="1"/>
  <c r="U2883" i="6" s="1"/>
  <c r="V2883" i="6" s="1"/>
  <c r="N2874" i="6"/>
  <c r="P2874" i="6" s="1"/>
  <c r="U2874" i="6" s="1"/>
  <c r="V2874" i="6" s="1"/>
  <c r="N2849" i="6"/>
  <c r="P2849" i="6" s="1"/>
  <c r="U2849" i="6" s="1"/>
  <c r="V2849" i="6" s="1"/>
  <c r="N2841" i="6"/>
  <c r="P2841" i="6" s="1"/>
  <c r="U2841" i="6" s="1"/>
  <c r="N2812" i="6"/>
  <c r="P2812" i="6" s="1"/>
  <c r="U2812" i="6" s="1"/>
  <c r="V2812" i="6" s="1"/>
  <c r="P2798" i="6"/>
  <c r="U2798" i="6" s="1"/>
  <c r="V2798" i="6" s="1"/>
  <c r="N2767" i="6"/>
  <c r="N2749" i="6"/>
  <c r="N2743" i="6"/>
  <c r="P2743" i="6" s="1"/>
  <c r="U2743" i="6" s="1"/>
  <c r="V2743" i="6" s="1"/>
  <c r="N2721" i="6"/>
  <c r="P2721" i="6" s="1"/>
  <c r="U2721" i="6" s="1"/>
  <c r="V2721" i="6" s="1"/>
  <c r="N2631" i="6"/>
  <c r="N2615" i="6"/>
  <c r="N2606" i="6"/>
  <c r="N2587" i="6"/>
  <c r="P2587" i="6" s="1"/>
  <c r="U2587" i="6" s="1"/>
  <c r="V2587" i="6" s="1"/>
  <c r="N2472" i="6"/>
  <c r="P2472" i="6" s="1"/>
  <c r="U2472" i="6" s="1"/>
  <c r="V2472" i="6" s="1"/>
  <c r="N2454" i="6"/>
  <c r="P2454" i="6" s="1"/>
  <c r="U2454" i="6" s="1"/>
  <c r="V2454" i="6" s="1"/>
  <c r="N2402" i="6"/>
  <c r="P2220" i="6"/>
  <c r="U2220" i="6" s="1"/>
  <c r="V2220" i="6" s="1"/>
  <c r="N2183" i="6"/>
  <c r="P2183" i="6" s="1"/>
  <c r="U2183" i="6" s="1"/>
  <c r="V2183" i="6" s="1"/>
  <c r="N2005" i="6"/>
  <c r="P2005" i="6" s="1"/>
  <c r="U2005" i="6" s="1"/>
  <c r="V2005" i="6" s="1"/>
  <c r="P1904" i="6"/>
  <c r="U1904" i="6" s="1"/>
  <c r="V1904" i="6" s="1"/>
  <c r="N1734" i="6"/>
  <c r="P1734" i="6" s="1"/>
  <c r="U1734" i="6" s="1"/>
  <c r="V1734" i="6" s="1"/>
  <c r="N1731" i="6"/>
  <c r="P1731" i="6" s="1"/>
  <c r="U1731" i="6" s="1"/>
  <c r="V1731" i="6" s="1"/>
  <c r="P1658" i="6"/>
  <c r="U1658" i="6" s="1"/>
  <c r="V1658" i="6" s="1"/>
  <c r="N1417" i="6"/>
  <c r="N1418" i="6"/>
  <c r="P3340" i="6"/>
  <c r="U3340" i="6" s="1"/>
  <c r="P3304" i="6"/>
  <c r="U3304" i="6" s="1"/>
  <c r="V3304" i="6" s="1"/>
  <c r="P3250" i="6"/>
  <c r="U3250" i="6" s="1"/>
  <c r="V3250" i="6" s="1"/>
  <c r="P3224" i="6"/>
  <c r="U3224" i="6" s="1"/>
  <c r="V3224" i="6" s="1"/>
  <c r="P3229" i="6"/>
  <c r="U3229" i="6" s="1"/>
  <c r="V3229" i="6" s="1"/>
  <c r="P3214" i="6"/>
  <c r="U3214" i="6" s="1"/>
  <c r="V3214" i="6" s="1"/>
  <c r="P3109" i="6"/>
  <c r="U3109" i="6" s="1"/>
  <c r="V3109" i="6" s="1"/>
  <c r="N3101" i="6"/>
  <c r="P3101" i="6" s="1"/>
  <c r="U3101" i="6" s="1"/>
  <c r="N3010" i="6"/>
  <c r="P3010" i="6" s="1"/>
  <c r="U3010" i="6" s="1"/>
  <c r="V3010" i="6" s="1"/>
  <c r="N2955" i="6"/>
  <c r="P2950" i="6"/>
  <c r="U2950" i="6" s="1"/>
  <c r="V2950" i="6" s="1"/>
  <c r="N2941" i="6"/>
  <c r="P2941" i="6" s="1"/>
  <c r="U2941" i="6" s="1"/>
  <c r="N2937" i="6"/>
  <c r="N2934" i="6"/>
  <c r="N2930" i="6"/>
  <c r="P2860" i="6"/>
  <c r="U2860" i="6" s="1"/>
  <c r="V2860" i="6" s="1"/>
  <c r="P2851" i="6"/>
  <c r="U2851" i="6" s="1"/>
  <c r="V2851" i="6" s="1"/>
  <c r="P2848" i="6"/>
  <c r="U2848" i="6" s="1"/>
  <c r="V2848" i="6" s="1"/>
  <c r="N2846" i="6"/>
  <c r="P2846" i="6" s="1"/>
  <c r="U2846" i="6" s="1"/>
  <c r="V2846" i="6" s="1"/>
  <c r="N2821" i="6"/>
  <c r="N2799" i="6"/>
  <c r="P2791" i="6"/>
  <c r="U2791" i="6" s="1"/>
  <c r="V2791" i="6" s="1"/>
  <c r="P2788" i="6"/>
  <c r="U2788" i="6" s="1"/>
  <c r="V2788" i="6" s="1"/>
  <c r="N2779" i="6"/>
  <c r="P2779" i="6" s="1"/>
  <c r="U2779" i="6" s="1"/>
  <c r="V2779" i="6" s="1"/>
  <c r="N2761" i="6"/>
  <c r="P2738" i="6"/>
  <c r="U2738" i="6" s="1"/>
  <c r="V2738" i="6" s="1"/>
  <c r="N2735" i="6"/>
  <c r="P2735" i="6" s="1"/>
  <c r="U2735" i="6" s="1"/>
  <c r="V2735" i="6" s="1"/>
  <c r="N2733" i="6"/>
  <c r="N2727" i="6"/>
  <c r="P2727" i="6" s="1"/>
  <c r="U2727" i="6" s="1"/>
  <c r="V2727" i="6" s="1"/>
  <c r="N2717" i="6"/>
  <c r="P2717" i="6" s="1"/>
  <c r="U2717" i="6" s="1"/>
  <c r="V2717" i="6" s="1"/>
  <c r="N2715" i="6"/>
  <c r="P2715" i="6" s="1"/>
  <c r="U2715" i="6" s="1"/>
  <c r="V2715" i="6" s="1"/>
  <c r="O2701" i="6"/>
  <c r="O2695" i="6"/>
  <c r="N2690" i="6"/>
  <c r="P2678" i="6"/>
  <c r="U2678" i="6" s="1"/>
  <c r="V2678" i="6" s="1"/>
  <c r="N2661" i="6"/>
  <c r="N2628" i="6"/>
  <c r="N2604" i="6"/>
  <c r="N2599" i="6"/>
  <c r="N2569" i="6"/>
  <c r="N2560" i="6"/>
  <c r="N2547" i="6"/>
  <c r="N2463" i="6"/>
  <c r="N2450" i="6"/>
  <c r="N2420" i="6"/>
  <c r="N2394" i="6"/>
  <c r="P2394" i="6" s="1"/>
  <c r="U2394" i="6" s="1"/>
  <c r="V2394" i="6" s="1"/>
  <c r="P2367" i="6"/>
  <c r="U2367" i="6" s="1"/>
  <c r="V2367" i="6" s="1"/>
  <c r="P2326" i="6"/>
  <c r="U2326" i="6" s="1"/>
  <c r="V2326" i="6" s="1"/>
  <c r="N2315" i="6"/>
  <c r="P2315" i="6" s="1"/>
  <c r="U2315" i="6" s="1"/>
  <c r="V2315" i="6" s="1"/>
  <c r="N2308" i="6"/>
  <c r="P2308" i="6" s="1"/>
  <c r="U2308" i="6" s="1"/>
  <c r="V2308" i="6" s="1"/>
  <c r="N2284" i="6"/>
  <c r="P2284" i="6" s="1"/>
  <c r="U2284" i="6" s="1"/>
  <c r="V2284" i="6" s="1"/>
  <c r="N2281" i="6"/>
  <c r="P2281" i="6" s="1"/>
  <c r="U2281" i="6" s="1"/>
  <c r="V2281" i="6" s="1"/>
  <c r="N2264" i="6"/>
  <c r="P2243" i="6"/>
  <c r="U2243" i="6" s="1"/>
  <c r="V2243" i="6" s="1"/>
  <c r="P2239" i="6"/>
  <c r="U2239" i="6" s="1"/>
  <c r="V2239" i="6" s="1"/>
  <c r="P2226" i="6"/>
  <c r="N2211" i="6"/>
  <c r="N2204" i="6"/>
  <c r="P2204" i="6" s="1"/>
  <c r="U2204" i="6" s="1"/>
  <c r="V2204" i="6" s="1"/>
  <c r="N2195" i="6"/>
  <c r="P2185" i="6"/>
  <c r="U2185" i="6" s="1"/>
  <c r="V2185" i="6" s="1"/>
  <c r="P2162" i="6"/>
  <c r="U2162" i="6" s="1"/>
  <c r="V2162" i="6" s="1"/>
  <c r="N2142" i="6"/>
  <c r="P2142" i="6" s="1"/>
  <c r="U2142" i="6" s="1"/>
  <c r="V2142" i="6" s="1"/>
  <c r="N2104" i="6"/>
  <c r="P2104" i="6" s="1"/>
  <c r="U2104" i="6" s="1"/>
  <c r="V2104" i="6" s="1"/>
  <c r="N2099" i="6"/>
  <c r="P2099" i="6" s="1"/>
  <c r="U2099" i="6" s="1"/>
  <c r="V2099" i="6" s="1"/>
  <c r="N2075" i="6"/>
  <c r="N2069" i="6"/>
  <c r="H293" i="14"/>
  <c r="N2035" i="6"/>
  <c r="P2035" i="6" s="1"/>
  <c r="U2035" i="6" s="1"/>
  <c r="V2035" i="6" s="1"/>
  <c r="N2025" i="6"/>
  <c r="P2018" i="6"/>
  <c r="U2018" i="6" s="1"/>
  <c r="V2018" i="6" s="1"/>
  <c r="P2015" i="6"/>
  <c r="U2015" i="6" s="1"/>
  <c r="V2015" i="6" s="1"/>
  <c r="N2008" i="6"/>
  <c r="N1996" i="6"/>
  <c r="P1996" i="6" s="1"/>
  <c r="U1996" i="6" s="1"/>
  <c r="V1996" i="6" s="1"/>
  <c r="N1896" i="6"/>
  <c r="P1896" i="6" s="1"/>
  <c r="U1896" i="6" s="1"/>
  <c r="V1896" i="6" s="1"/>
  <c r="N1892" i="6"/>
  <c r="P1892" i="6" s="1"/>
  <c r="U1892" i="6" s="1"/>
  <c r="V1892" i="6" s="1"/>
  <c r="P1873" i="6"/>
  <c r="N1856" i="6"/>
  <c r="P1854" i="6"/>
  <c r="U1854" i="6" s="1"/>
  <c r="V1854" i="6" s="1"/>
  <c r="P1845" i="6"/>
  <c r="U1845" i="6" s="1"/>
  <c r="V1845" i="6" s="1"/>
  <c r="N1811" i="6"/>
  <c r="N1796" i="6"/>
  <c r="N1777" i="6"/>
  <c r="N1756" i="6"/>
  <c r="N1736" i="6"/>
  <c r="N1733" i="6"/>
  <c r="N1341" i="6"/>
  <c r="P1341" i="6" s="1"/>
  <c r="U1341" i="6" s="1"/>
  <c r="V1341" i="6" s="1"/>
  <c r="N1342" i="6"/>
  <c r="P2503" i="6"/>
  <c r="U2503" i="6" s="1"/>
  <c r="V2503" i="6" s="1"/>
  <c r="P2307" i="6"/>
  <c r="U2307" i="6" s="1"/>
  <c r="V2307" i="6" s="1"/>
  <c r="P2200" i="6"/>
  <c r="U2200" i="6" s="1"/>
  <c r="V2200" i="6" s="1"/>
  <c r="P1716" i="6"/>
  <c r="P1651" i="6"/>
  <c r="P3226" i="6"/>
  <c r="U3226" i="6" s="1"/>
  <c r="P3181" i="6"/>
  <c r="P3164" i="6"/>
  <c r="U3164" i="6" s="1"/>
  <c r="V3164" i="6" s="1"/>
  <c r="P3112" i="6"/>
  <c r="U3112" i="6" s="1"/>
  <c r="V3112" i="6" s="1"/>
  <c r="P3069" i="6"/>
  <c r="P3021" i="6"/>
  <c r="U3021" i="6" s="1"/>
  <c r="N2965" i="6"/>
  <c r="P2932" i="6"/>
  <c r="U2932" i="6" s="1"/>
  <c r="V2932" i="6" s="1"/>
  <c r="N2854" i="6"/>
  <c r="P2854" i="6" s="1"/>
  <c r="U2854" i="6" s="1"/>
  <c r="V2854" i="6" s="1"/>
  <c r="N2845" i="6"/>
  <c r="P2845" i="6" s="1"/>
  <c r="U2845" i="6" s="1"/>
  <c r="N2842" i="6"/>
  <c r="P2842" i="6" s="1"/>
  <c r="U2842" i="6" s="1"/>
  <c r="V2842" i="6" s="1"/>
  <c r="N2820" i="6"/>
  <c r="P2820" i="6" s="1"/>
  <c r="U2820" i="6" s="1"/>
  <c r="V2820" i="6" s="1"/>
  <c r="N2814" i="6"/>
  <c r="P2814" i="6" s="1"/>
  <c r="U2814" i="6" s="1"/>
  <c r="V2814" i="6" s="1"/>
  <c r="N2810" i="6"/>
  <c r="P2810" i="6" s="1"/>
  <c r="U2810" i="6" s="1"/>
  <c r="V2810" i="6" s="1"/>
  <c r="N2773" i="6"/>
  <c r="P2773" i="6" s="1"/>
  <c r="U2773" i="6" s="1"/>
  <c r="V2773" i="6" s="1"/>
  <c r="N2770" i="6"/>
  <c r="P2770" i="6" s="1"/>
  <c r="U2770" i="6" s="1"/>
  <c r="V2770" i="6" s="1"/>
  <c r="N2756" i="6"/>
  <c r="N2741" i="6"/>
  <c r="P2741" i="6" s="1"/>
  <c r="U2741" i="6" s="1"/>
  <c r="V2741" i="6" s="1"/>
  <c r="N2734" i="6"/>
  <c r="P2734" i="6" s="1"/>
  <c r="U2734" i="6" s="1"/>
  <c r="V2734" i="6" s="1"/>
  <c r="N2726" i="6"/>
  <c r="P2726" i="6" s="1"/>
  <c r="U2726" i="6" s="1"/>
  <c r="V2726" i="6" s="1"/>
  <c r="N2723" i="6"/>
  <c r="P2723" i="6" s="1"/>
  <c r="U2723" i="6" s="1"/>
  <c r="V2723" i="6" s="1"/>
  <c r="N2719" i="6"/>
  <c r="P2719" i="6" s="1"/>
  <c r="U2719" i="6" s="1"/>
  <c r="V2719" i="6" s="1"/>
  <c r="N2716" i="6"/>
  <c r="P2716" i="6" s="1"/>
  <c r="U2716" i="6" s="1"/>
  <c r="V2716" i="6" s="1"/>
  <c r="N2708" i="6"/>
  <c r="O2694" i="6"/>
  <c r="O2688" i="6"/>
  <c r="P2672" i="6"/>
  <c r="U2672" i="6" s="1"/>
  <c r="V2672" i="6" s="1"/>
  <c r="N2657" i="6"/>
  <c r="N2637" i="6"/>
  <c r="N2622" i="6"/>
  <c r="N2612" i="6"/>
  <c r="N2602" i="6"/>
  <c r="P2593" i="6"/>
  <c r="U2593" i="6" s="1"/>
  <c r="V2593" i="6" s="1"/>
  <c r="N2565" i="6"/>
  <c r="N2543" i="6"/>
  <c r="P2511" i="6"/>
  <c r="U2511" i="6" s="1"/>
  <c r="V2511" i="6" s="1"/>
  <c r="P2424" i="6"/>
  <c r="U2424" i="6" s="1"/>
  <c r="V2424" i="6" s="1"/>
  <c r="N2400" i="6"/>
  <c r="N2393" i="6"/>
  <c r="P2393" i="6" s="1"/>
  <c r="U2393" i="6" s="1"/>
  <c r="V2393" i="6" s="1"/>
  <c r="N2358" i="6"/>
  <c r="P2358" i="6" s="1"/>
  <c r="U2358" i="6" s="1"/>
  <c r="V2358" i="6" s="1"/>
  <c r="N2347" i="6"/>
  <c r="P2347" i="6" s="1"/>
  <c r="U2347" i="6" s="1"/>
  <c r="V2347" i="6" s="1"/>
  <c r="N2321" i="6"/>
  <c r="P2321" i="6" s="1"/>
  <c r="U2321" i="6" s="1"/>
  <c r="V2321" i="6" s="1"/>
  <c r="N2314" i="6"/>
  <c r="P2314" i="6" s="1"/>
  <c r="U2314" i="6" s="1"/>
  <c r="V2314" i="6" s="1"/>
  <c r="N2283" i="6"/>
  <c r="P2283" i="6" s="1"/>
  <c r="U2283" i="6" s="1"/>
  <c r="V2283" i="6" s="1"/>
  <c r="N2242" i="6"/>
  <c r="P2225" i="6"/>
  <c r="N2203" i="6"/>
  <c r="P2175" i="6"/>
  <c r="U2175" i="6" s="1"/>
  <c r="V2175" i="6" s="1"/>
  <c r="P2136" i="6"/>
  <c r="U2136" i="6" s="1"/>
  <c r="N2119" i="6"/>
  <c r="P2119" i="6" s="1"/>
  <c r="N2041" i="6"/>
  <c r="P2041" i="6" s="1"/>
  <c r="U2041" i="6" s="1"/>
  <c r="V2041" i="6" s="1"/>
  <c r="N2007" i="6"/>
  <c r="P2007" i="6" s="1"/>
  <c r="U2007" i="6" s="1"/>
  <c r="V2007" i="6" s="1"/>
  <c r="N1995" i="6"/>
  <c r="P1995" i="6" s="1"/>
  <c r="U1995" i="6" s="1"/>
  <c r="V1995" i="6" s="1"/>
  <c r="P1871" i="6"/>
  <c r="U1871" i="6" s="1"/>
  <c r="V1871" i="6" s="1"/>
  <c r="P1848" i="6"/>
  <c r="U1848" i="6" s="1"/>
  <c r="V1848" i="6" s="1"/>
  <c r="P1786" i="6"/>
  <c r="U1786" i="6" s="1"/>
  <c r="V1786" i="6" s="1"/>
  <c r="N1735" i="6"/>
  <c r="P1735" i="6" s="1"/>
  <c r="U1735" i="6" s="1"/>
  <c r="V1735" i="6" s="1"/>
  <c r="N1732" i="6"/>
  <c r="N1729" i="6"/>
  <c r="N2754" i="6"/>
  <c r="N2744" i="6"/>
  <c r="P2744" i="6" s="1"/>
  <c r="U2744" i="6" s="1"/>
  <c r="V2744" i="6" s="1"/>
  <c r="N2737" i="6"/>
  <c r="P2737" i="6" s="1"/>
  <c r="U2737" i="6" s="1"/>
  <c r="V2737" i="6" s="1"/>
  <c r="N2636" i="6"/>
  <c r="N2610" i="6"/>
  <c r="N2473" i="6"/>
  <c r="P2473" i="6" s="1"/>
  <c r="U2473" i="6" s="1"/>
  <c r="V2473" i="6" s="1"/>
  <c r="P2446" i="6"/>
  <c r="N2396" i="6"/>
  <c r="P2396" i="6" s="1"/>
  <c r="U2396" i="6" s="1"/>
  <c r="V2396" i="6" s="1"/>
  <c r="N2324" i="6"/>
  <c r="P2324" i="6" s="1"/>
  <c r="U2324" i="6" s="1"/>
  <c r="V2324" i="6" s="1"/>
  <c r="N2317" i="6"/>
  <c r="P2317" i="6" s="1"/>
  <c r="U2317" i="6" s="1"/>
  <c r="V2317" i="6" s="1"/>
  <c r="P2251" i="6"/>
  <c r="N2166" i="6"/>
  <c r="P2166" i="6" s="1"/>
  <c r="U2166" i="6" s="1"/>
  <c r="V2166" i="6" s="1"/>
  <c r="P2124" i="6"/>
  <c r="U2124" i="6" s="1"/>
  <c r="V2124" i="6" s="1"/>
  <c r="N2076" i="6"/>
  <c r="P2048" i="6"/>
  <c r="U2048" i="6" s="1"/>
  <c r="V2048" i="6" s="1"/>
  <c r="P2044" i="6"/>
  <c r="U2044" i="6" s="1"/>
  <c r="V2044" i="6" s="1"/>
  <c r="N2010" i="6"/>
  <c r="P2010" i="6" s="1"/>
  <c r="U2010" i="6" s="1"/>
  <c r="V2010" i="6" s="1"/>
  <c r="N2002" i="6"/>
  <c r="P2002" i="6" s="1"/>
  <c r="U2002" i="6" s="1"/>
  <c r="V2002" i="6" s="1"/>
  <c r="N1998" i="6"/>
  <c r="N1964" i="6"/>
  <c r="P1964" i="6" s="1"/>
  <c r="U1964" i="6" s="1"/>
  <c r="V1964" i="6" s="1"/>
  <c r="P1895" i="6"/>
  <c r="P1803" i="6"/>
  <c r="N1738" i="6"/>
  <c r="N1593" i="6"/>
  <c r="N1591" i="6"/>
  <c r="P1591" i="6" s="1"/>
  <c r="U1591" i="6" s="1"/>
  <c r="N1541" i="6"/>
  <c r="P1503" i="6"/>
  <c r="U1503" i="6" s="1"/>
  <c r="V1503" i="6" s="1"/>
  <c r="N1480" i="6"/>
  <c r="P1480" i="6" s="1"/>
  <c r="U1480" i="6" s="1"/>
  <c r="V1480" i="6" s="1"/>
  <c r="N1477" i="6"/>
  <c r="P1477" i="6" s="1"/>
  <c r="U1477" i="6" s="1"/>
  <c r="N1474" i="6"/>
  <c r="P1474" i="6" s="1"/>
  <c r="U1474" i="6" s="1"/>
  <c r="N1467" i="6"/>
  <c r="N1464" i="6"/>
  <c r="N1461" i="6"/>
  <c r="P1461" i="6" s="1"/>
  <c r="U1461" i="6" s="1"/>
  <c r="V1461" i="6" s="1"/>
  <c r="N1458" i="6"/>
  <c r="N1448" i="6"/>
  <c r="P1448" i="6" s="1"/>
  <c r="U1448" i="6" s="1"/>
  <c r="V1448" i="6" s="1"/>
  <c r="N1445" i="6"/>
  <c r="N1421" i="6"/>
  <c r="P1421" i="6" s="1"/>
  <c r="U1421" i="6" s="1"/>
  <c r="V1421" i="6" s="1"/>
  <c r="P1236" i="6"/>
  <c r="U1236" i="6" s="1"/>
  <c r="V1236" i="6" s="1"/>
  <c r="N1202" i="6"/>
  <c r="P1202" i="6" s="1"/>
  <c r="U1202" i="6" s="1"/>
  <c r="V1202" i="6" s="1"/>
  <c r="N1195" i="6"/>
  <c r="P1185" i="6"/>
  <c r="U1185" i="6" s="1"/>
  <c r="V1185" i="6" s="1"/>
  <c r="N1170" i="6"/>
  <c r="N1161" i="6"/>
  <c r="P1068" i="6"/>
  <c r="U1068" i="6" s="1"/>
  <c r="V1068" i="6" s="1"/>
  <c r="N1005" i="6"/>
  <c r="P1005" i="6" s="1"/>
  <c r="U1005" i="6" s="1"/>
  <c r="V1005" i="6" s="1"/>
  <c r="N994" i="6"/>
  <c r="P994" i="6" s="1"/>
  <c r="U994" i="6" s="1"/>
  <c r="V994" i="6" s="1"/>
  <c r="N972" i="6"/>
  <c r="N926" i="6"/>
  <c r="N922" i="6"/>
  <c r="P798" i="6"/>
  <c r="U798" i="6" s="1"/>
  <c r="V798" i="6" s="1"/>
  <c r="N775" i="6"/>
  <c r="P775" i="6" s="1"/>
  <c r="U775" i="6" s="1"/>
  <c r="P769" i="6"/>
  <c r="U769" i="6" s="1"/>
  <c r="P760" i="6"/>
  <c r="U760" i="6" s="1"/>
  <c r="V760" i="6" s="1"/>
  <c r="P751" i="6"/>
  <c r="U751" i="6" s="1"/>
  <c r="V751" i="6" s="1"/>
  <c r="P742" i="6"/>
  <c r="U742" i="6" s="1"/>
  <c r="P733" i="6"/>
  <c r="U733" i="6" s="1"/>
  <c r="V733" i="6" s="1"/>
  <c r="P630" i="6"/>
  <c r="U630" i="6" s="1"/>
  <c r="V630" i="6" s="1"/>
  <c r="N603" i="6"/>
  <c r="P603" i="6" s="1"/>
  <c r="U603" i="6" s="1"/>
  <c r="V603" i="6" s="1"/>
  <c r="N595" i="6"/>
  <c r="N530" i="6"/>
  <c r="P530" i="6" s="1"/>
  <c r="U530" i="6" s="1"/>
  <c r="V530" i="6" s="1"/>
  <c r="N526" i="6"/>
  <c r="P526" i="6" s="1"/>
  <c r="U526" i="6" s="1"/>
  <c r="V526" i="6" s="1"/>
  <c r="P510" i="6"/>
  <c r="P506" i="6"/>
  <c r="N501" i="6"/>
  <c r="N427" i="6"/>
  <c r="N408" i="6"/>
  <c r="P408" i="6" s="1"/>
  <c r="U408" i="6" s="1"/>
  <c r="V408" i="6" s="1"/>
  <c r="N404" i="6"/>
  <c r="P404" i="6" s="1"/>
  <c r="U404" i="6" s="1"/>
  <c r="V404" i="6" s="1"/>
  <c r="N396" i="6"/>
  <c r="P396" i="6" s="1"/>
  <c r="U396" i="6" s="1"/>
  <c r="V396" i="6" s="1"/>
  <c r="N389" i="6"/>
  <c r="N385" i="6"/>
  <c r="N375" i="6"/>
  <c r="P375" i="6" s="1"/>
  <c r="U375" i="6" s="1"/>
  <c r="V375" i="6" s="1"/>
  <c r="P351" i="6"/>
  <c r="U351" i="6" s="1"/>
  <c r="V351" i="6" s="1"/>
  <c r="P346" i="6"/>
  <c r="U346" i="6" s="1"/>
  <c r="V346" i="6" s="1"/>
  <c r="N343" i="6"/>
  <c r="P276" i="6"/>
  <c r="U276" i="6" s="1"/>
  <c r="V276" i="6" s="1"/>
  <c r="P267" i="6"/>
  <c r="U267" i="6" s="1"/>
  <c r="V267" i="6" s="1"/>
  <c r="P258" i="6"/>
  <c r="U258" i="6" s="1"/>
  <c r="V258" i="6" s="1"/>
  <c r="N250" i="6"/>
  <c r="P220" i="6"/>
  <c r="U220" i="6" s="1"/>
  <c r="V220" i="6" s="1"/>
  <c r="N132" i="6"/>
  <c r="N47" i="6"/>
  <c r="P1500" i="6"/>
  <c r="U1500" i="6" s="1"/>
  <c r="V1500" i="6" s="1"/>
  <c r="N1470" i="6"/>
  <c r="P1470" i="6" s="1"/>
  <c r="U1470" i="6" s="1"/>
  <c r="V1470" i="6" s="1"/>
  <c r="N1454" i="6"/>
  <c r="N1451" i="6"/>
  <c r="P1410" i="6"/>
  <c r="N1317" i="6"/>
  <c r="P1317" i="6" s="1"/>
  <c r="N1265" i="6"/>
  <c r="N1259" i="6"/>
  <c r="N1230" i="6"/>
  <c r="N1225" i="6"/>
  <c r="P1225" i="6" s="1"/>
  <c r="U1225" i="6" s="1"/>
  <c r="V1225" i="6" s="1"/>
  <c r="N1212" i="6"/>
  <c r="N1205" i="6"/>
  <c r="P1205" i="6" s="1"/>
  <c r="U1205" i="6" s="1"/>
  <c r="V1205" i="6" s="1"/>
  <c r="N1200" i="6"/>
  <c r="P1200" i="6" s="1"/>
  <c r="U1200" i="6" s="1"/>
  <c r="N1168" i="6"/>
  <c r="N1159" i="6"/>
  <c r="N1157" i="6"/>
  <c r="P1157" i="6" s="1"/>
  <c r="N1155" i="6"/>
  <c r="P1148" i="6"/>
  <c r="U1148" i="6" s="1"/>
  <c r="V1148" i="6" s="1"/>
  <c r="N1146" i="6"/>
  <c r="N1123" i="6"/>
  <c r="N1117" i="6"/>
  <c r="P1111" i="6"/>
  <c r="U1111" i="6" s="1"/>
  <c r="V1111" i="6" s="1"/>
  <c r="P1059" i="6"/>
  <c r="U1059" i="6" s="1"/>
  <c r="V1059" i="6" s="1"/>
  <c r="N1014" i="6"/>
  <c r="P1014" i="6" s="1"/>
  <c r="U1014" i="6" s="1"/>
  <c r="V1014" i="6" s="1"/>
  <c r="N966" i="6"/>
  <c r="N962" i="6"/>
  <c r="P962" i="6" s="1"/>
  <c r="U962" i="6" s="1"/>
  <c r="V962" i="6" s="1"/>
  <c r="N918" i="6"/>
  <c r="P918" i="6" s="1"/>
  <c r="U918" i="6" s="1"/>
  <c r="V918" i="6" s="1"/>
  <c r="N900" i="6"/>
  <c r="P870" i="6"/>
  <c r="U870" i="6" s="1"/>
  <c r="V870" i="6" s="1"/>
  <c r="N850" i="6"/>
  <c r="P850" i="6" s="1"/>
  <c r="U850" i="6" s="1"/>
  <c r="V850" i="6" s="1"/>
  <c r="N811" i="6"/>
  <c r="N792" i="6"/>
  <c r="P792" i="6" s="1"/>
  <c r="U792" i="6" s="1"/>
  <c r="V792" i="6" s="1"/>
  <c r="N788" i="6"/>
  <c r="P788" i="6" s="1"/>
  <c r="N783" i="6"/>
  <c r="P783" i="6" s="1"/>
  <c r="U783" i="6" s="1"/>
  <c r="V783" i="6" s="1"/>
  <c r="N722" i="6"/>
  <c r="P722" i="6" s="1"/>
  <c r="U722" i="6" s="1"/>
  <c r="V722" i="6" s="1"/>
  <c r="N676" i="6"/>
  <c r="P676" i="6" s="1"/>
  <c r="U676" i="6" s="1"/>
  <c r="V676" i="6" s="1"/>
  <c r="P667" i="6"/>
  <c r="U667" i="6" s="1"/>
  <c r="V667" i="6" s="1"/>
  <c r="N623" i="6"/>
  <c r="P623" i="6" s="1"/>
  <c r="U623" i="6" s="1"/>
  <c r="V623" i="6" s="1"/>
  <c r="N615" i="6"/>
  <c r="P615" i="6" s="1"/>
  <c r="U615" i="6" s="1"/>
  <c r="V615" i="6" s="1"/>
  <c r="N612" i="6"/>
  <c r="P612" i="6" s="1"/>
  <c r="U612" i="6" s="1"/>
  <c r="V612" i="6" s="1"/>
  <c r="N598" i="6"/>
  <c r="N585" i="6"/>
  <c r="P585" i="6" s="1"/>
  <c r="U585" i="6" s="1"/>
  <c r="V585" i="6" s="1"/>
  <c r="N536" i="6"/>
  <c r="P536" i="6" s="1"/>
  <c r="U536" i="6" s="1"/>
  <c r="V536" i="6" s="1"/>
  <c r="P516" i="6"/>
  <c r="P509" i="6"/>
  <c r="U509" i="6" s="1"/>
  <c r="V509" i="6" s="1"/>
  <c r="P472" i="6"/>
  <c r="U472" i="6" s="1"/>
  <c r="V472" i="6" s="1"/>
  <c r="P467" i="6"/>
  <c r="U467" i="6" s="1"/>
  <c r="V467" i="6" s="1"/>
  <c r="N436" i="6"/>
  <c r="N419" i="6"/>
  <c r="P419" i="6" s="1"/>
  <c r="U419" i="6" s="1"/>
  <c r="V419" i="6" s="1"/>
  <c r="N411" i="6"/>
  <c r="P411" i="6" s="1"/>
  <c r="U411" i="6" s="1"/>
  <c r="V411" i="6" s="1"/>
  <c r="N360" i="6"/>
  <c r="P360" i="6" s="1"/>
  <c r="U360" i="6" s="1"/>
  <c r="V360" i="6" s="1"/>
  <c r="N353" i="6"/>
  <c r="P353" i="6" s="1"/>
  <c r="U353" i="6" s="1"/>
  <c r="N339" i="6"/>
  <c r="P339" i="6" s="1"/>
  <c r="U339" i="6" s="1"/>
  <c r="P317" i="6"/>
  <c r="U317" i="6" s="1"/>
  <c r="V317" i="6" s="1"/>
  <c r="P314" i="6"/>
  <c r="U314" i="6" s="1"/>
  <c r="V314" i="6" s="1"/>
  <c r="N305" i="6"/>
  <c r="N245" i="6"/>
  <c r="N232" i="6"/>
  <c r="P232" i="6" s="1"/>
  <c r="U232" i="6" s="1"/>
  <c r="V232" i="6" s="1"/>
  <c r="N209" i="6"/>
  <c r="P209" i="6" s="1"/>
  <c r="U209" i="6" s="1"/>
  <c r="V209" i="6" s="1"/>
  <c r="N170" i="6"/>
  <c r="P170" i="6" s="1"/>
  <c r="U170" i="6" s="1"/>
  <c r="V170" i="6" s="1"/>
  <c r="P119" i="6"/>
  <c r="U119" i="6" s="1"/>
  <c r="V119" i="6" s="1"/>
  <c r="P65" i="6"/>
  <c r="U65" i="6" s="1"/>
  <c r="V65" i="6" s="1"/>
  <c r="P61" i="6"/>
  <c r="U61" i="6" s="1"/>
  <c r="V61" i="6" s="1"/>
  <c r="N39" i="6"/>
  <c r="P39" i="6" s="1"/>
  <c r="U39" i="6" s="1"/>
  <c r="V39" i="6" s="1"/>
  <c r="N31" i="6"/>
  <c r="P31" i="6" s="1"/>
  <c r="U31" i="6" s="1"/>
  <c r="V31" i="6" s="1"/>
  <c r="N24" i="6"/>
  <c r="P24" i="6" s="1"/>
  <c r="U24" i="6" s="1"/>
  <c r="V24" i="6" s="1"/>
  <c r="N18" i="6"/>
  <c r="P18" i="6" s="1"/>
  <c r="U18" i="6" s="1"/>
  <c r="V18" i="6" s="1"/>
  <c r="N13" i="6"/>
  <c r="P13" i="6" s="1"/>
  <c r="U13" i="6" s="1"/>
  <c r="V13" i="6" s="1"/>
  <c r="P4568" i="6"/>
  <c r="U4568" i="6" s="1"/>
  <c r="V4568" i="6" s="1"/>
  <c r="H547" i="14"/>
  <c r="P1720" i="6"/>
  <c r="P1648" i="6"/>
  <c r="P1595" i="6"/>
  <c r="U1595" i="6" s="1"/>
  <c r="V1595" i="6" s="1"/>
  <c r="N1540" i="6"/>
  <c r="P1510" i="6"/>
  <c r="U1510" i="6" s="1"/>
  <c r="V1510" i="6" s="1"/>
  <c r="P1506" i="6"/>
  <c r="U1506" i="6" s="1"/>
  <c r="V1506" i="6" s="1"/>
  <c r="N1479" i="6"/>
  <c r="N1476" i="6"/>
  <c r="P1476" i="6" s="1"/>
  <c r="U1476" i="6" s="1"/>
  <c r="N1466" i="6"/>
  <c r="P1466" i="6" s="1"/>
  <c r="U1466" i="6" s="1"/>
  <c r="V1466" i="6" s="1"/>
  <c r="N1463" i="6"/>
  <c r="N1457" i="6"/>
  <c r="P1457" i="6" s="1"/>
  <c r="U1457" i="6" s="1"/>
  <c r="V1457" i="6" s="1"/>
  <c r="N1447" i="6"/>
  <c r="P1447" i="6" s="1"/>
  <c r="U1447" i="6" s="1"/>
  <c r="V1447" i="6" s="1"/>
  <c r="N1444" i="6"/>
  <c r="P1444" i="6" s="1"/>
  <c r="U1444" i="6" s="1"/>
  <c r="V1444" i="6" s="1"/>
  <c r="N1442" i="6"/>
  <c r="P1403" i="6"/>
  <c r="U1403" i="6" s="1"/>
  <c r="V1403" i="6" s="1"/>
  <c r="N1357" i="6"/>
  <c r="P1357" i="6" s="1"/>
  <c r="U1357" i="6" s="1"/>
  <c r="V1357" i="6" s="1"/>
  <c r="P1319" i="6"/>
  <c r="N1264" i="6"/>
  <c r="N1258" i="6"/>
  <c r="N1238" i="6"/>
  <c r="N1227" i="6"/>
  <c r="P1227" i="6" s="1"/>
  <c r="P1219" i="6"/>
  <c r="U1219" i="6" s="1"/>
  <c r="V1219" i="6" s="1"/>
  <c r="N1215" i="6"/>
  <c r="P1215" i="6" s="1"/>
  <c r="U1215" i="6" s="1"/>
  <c r="V1215" i="6" s="1"/>
  <c r="N1196" i="6"/>
  <c r="P1196" i="6" s="1"/>
  <c r="U1196" i="6" s="1"/>
  <c r="V1196" i="6" s="1"/>
  <c r="N1191" i="6"/>
  <c r="N1184" i="6"/>
  <c r="P1184" i="6" s="1"/>
  <c r="U1184" i="6" s="1"/>
  <c r="V1184" i="6" s="1"/>
  <c r="N1167" i="6"/>
  <c r="H151" i="14"/>
  <c r="O1158" i="6" s="1"/>
  <c r="N1128" i="6"/>
  <c r="N1122" i="6"/>
  <c r="N1116" i="6"/>
  <c r="N1107" i="6"/>
  <c r="P1096" i="6"/>
  <c r="P1088" i="6"/>
  <c r="U1088" i="6" s="1"/>
  <c r="V1088" i="6" s="1"/>
  <c r="N1056" i="6"/>
  <c r="N1002" i="6"/>
  <c r="P1002" i="6" s="1"/>
  <c r="U1002" i="6" s="1"/>
  <c r="V1002" i="6" s="1"/>
  <c r="N997" i="6"/>
  <c r="P997" i="6" s="1"/>
  <c r="U997" i="6" s="1"/>
  <c r="V997" i="6" s="1"/>
  <c r="N928" i="6"/>
  <c r="P928" i="6" s="1"/>
  <c r="U928" i="6" s="1"/>
  <c r="V928" i="6" s="1"/>
  <c r="N921" i="6"/>
  <c r="P921" i="6" s="1"/>
  <c r="U921" i="6" s="1"/>
  <c r="V921" i="6" s="1"/>
  <c r="P914" i="6"/>
  <c r="P910" i="6"/>
  <c r="U910" i="6" s="1"/>
  <c r="V910" i="6" s="1"/>
  <c r="N802" i="6"/>
  <c r="P802" i="6" s="1"/>
  <c r="U802" i="6" s="1"/>
  <c r="V802" i="6" s="1"/>
  <c r="N794" i="6"/>
  <c r="P786" i="6"/>
  <c r="N774" i="6"/>
  <c r="P774" i="6" s="1"/>
  <c r="U774" i="6" s="1"/>
  <c r="V774" i="6" s="1"/>
  <c r="P684" i="6"/>
  <c r="U684" i="6" s="1"/>
  <c r="V684" i="6" s="1"/>
  <c r="N636" i="6"/>
  <c r="P636" i="6" s="1"/>
  <c r="U636" i="6" s="1"/>
  <c r="N632" i="6"/>
  <c r="P632" i="6" s="1"/>
  <c r="U632" i="6" s="1"/>
  <c r="V632" i="6" s="1"/>
  <c r="N532" i="6"/>
  <c r="N513" i="6"/>
  <c r="P513" i="6" s="1"/>
  <c r="U513" i="6" s="1"/>
  <c r="V513" i="6" s="1"/>
  <c r="N462" i="6"/>
  <c r="P462" i="6" s="1"/>
  <c r="U462" i="6" s="1"/>
  <c r="V462" i="6" s="1"/>
  <c r="P456" i="6"/>
  <c r="U456" i="6" s="1"/>
  <c r="V456" i="6" s="1"/>
  <c r="N443" i="6"/>
  <c r="P443" i="6" s="1"/>
  <c r="U443" i="6" s="1"/>
  <c r="V443" i="6" s="1"/>
  <c r="N414" i="6"/>
  <c r="P414" i="6" s="1"/>
  <c r="U414" i="6" s="1"/>
  <c r="V414" i="6" s="1"/>
  <c r="N407" i="6"/>
  <c r="P407" i="6" s="1"/>
  <c r="U407" i="6" s="1"/>
  <c r="V407" i="6" s="1"/>
  <c r="N399" i="6"/>
  <c r="N395" i="6"/>
  <c r="N392" i="6"/>
  <c r="P372" i="6"/>
  <c r="U372" i="6" s="1"/>
  <c r="V372" i="6" s="1"/>
  <c r="P361" i="6"/>
  <c r="U361" i="6" s="1"/>
  <c r="V361" i="6" s="1"/>
  <c r="P338" i="6"/>
  <c r="U338" i="6" s="1"/>
  <c r="P311" i="6"/>
  <c r="U311" i="6" s="1"/>
  <c r="V311" i="6" s="1"/>
  <c r="N253" i="6"/>
  <c r="N240" i="6"/>
  <c r="P240" i="6" s="1"/>
  <c r="U240" i="6" s="1"/>
  <c r="V240" i="6" s="1"/>
  <c r="N235" i="6"/>
  <c r="P218" i="6"/>
  <c r="U218" i="6" s="1"/>
  <c r="V218" i="6" s="1"/>
  <c r="N173" i="6"/>
  <c r="P173" i="6" s="1"/>
  <c r="U173" i="6" s="1"/>
  <c r="V173" i="6" s="1"/>
  <c r="N160" i="6"/>
  <c r="N151" i="6"/>
  <c r="N50" i="6"/>
  <c r="N41" i="6"/>
  <c r="N1211" i="6"/>
  <c r="P1211" i="6" s="1"/>
  <c r="U1211" i="6" s="1"/>
  <c r="N1207" i="6"/>
  <c r="N1165" i="6"/>
  <c r="P947" i="6"/>
  <c r="U947" i="6" s="1"/>
  <c r="V947" i="6" s="1"/>
  <c r="P934" i="6"/>
  <c r="U934" i="6" s="1"/>
  <c r="V934" i="6" s="1"/>
  <c r="N852" i="6"/>
  <c r="P812" i="6"/>
  <c r="U812" i="6" s="1"/>
  <c r="V812" i="6" s="1"/>
  <c r="N625" i="6"/>
  <c r="N617" i="6"/>
  <c r="N601" i="6"/>
  <c r="N593" i="6"/>
  <c r="N539" i="6"/>
  <c r="N535" i="6"/>
  <c r="P461" i="6"/>
  <c r="N383" i="6"/>
  <c r="P383" i="6" s="1"/>
  <c r="U383" i="6" s="1"/>
  <c r="V383" i="6" s="1"/>
  <c r="N377" i="6"/>
  <c r="P377" i="6" s="1"/>
  <c r="U377" i="6" s="1"/>
  <c r="V377" i="6" s="1"/>
  <c r="P1719" i="6"/>
  <c r="U1719" i="6" s="1"/>
  <c r="V1719" i="6" s="1"/>
  <c r="N1583" i="6"/>
  <c r="N1562" i="6"/>
  <c r="N1550" i="6"/>
  <c r="N1546" i="6"/>
  <c r="P1501" i="6"/>
  <c r="U1501" i="6" s="1"/>
  <c r="V1501" i="6" s="1"/>
  <c r="N1478" i="6"/>
  <c r="N1465" i="6"/>
  <c r="P1465" i="6" s="1"/>
  <c r="U1465" i="6" s="1"/>
  <c r="V1465" i="6" s="1"/>
  <c r="N1462" i="6"/>
  <c r="P1462" i="6" s="1"/>
  <c r="U1462" i="6" s="1"/>
  <c r="V1462" i="6" s="1"/>
  <c r="N1459" i="6"/>
  <c r="P1459" i="6" s="1"/>
  <c r="U1459" i="6" s="1"/>
  <c r="V1459" i="6" s="1"/>
  <c r="N1456" i="6"/>
  <c r="P1456" i="6" s="1"/>
  <c r="U1456" i="6" s="1"/>
  <c r="V1456" i="6" s="1"/>
  <c r="N1449" i="6"/>
  <c r="N1446" i="6"/>
  <c r="N1443" i="6"/>
  <c r="P1443" i="6" s="1"/>
  <c r="U1443" i="6" s="1"/>
  <c r="V1443" i="6" s="1"/>
  <c r="N1391" i="6"/>
  <c r="N1296" i="6"/>
  <c r="N1268" i="6"/>
  <c r="P1235" i="6"/>
  <c r="U1235" i="6" s="1"/>
  <c r="V1235" i="6" s="1"/>
  <c r="N1214" i="6"/>
  <c r="P1214" i="6" s="1"/>
  <c r="U1214" i="6" s="1"/>
  <c r="V1214" i="6" s="1"/>
  <c r="N1203" i="6"/>
  <c r="N1201" i="6"/>
  <c r="P1201" i="6" s="1"/>
  <c r="U1201" i="6" s="1"/>
  <c r="V1201" i="6" s="1"/>
  <c r="N1164" i="6"/>
  <c r="N1158" i="6"/>
  <c r="N1126" i="6"/>
  <c r="P1113" i="6"/>
  <c r="U1113" i="6" s="1"/>
  <c r="V1113" i="6" s="1"/>
  <c r="P1110" i="6"/>
  <c r="U1110" i="6" s="1"/>
  <c r="V1110" i="6" s="1"/>
  <c r="P1087" i="6"/>
  <c r="U1087" i="6" s="1"/>
  <c r="V1087" i="6" s="1"/>
  <c r="P1078" i="6"/>
  <c r="U1078" i="6" s="1"/>
  <c r="V1078" i="6" s="1"/>
  <c r="N1004" i="6"/>
  <c r="N975" i="6"/>
  <c r="N927" i="6"/>
  <c r="P927" i="6" s="1"/>
  <c r="U927" i="6" s="1"/>
  <c r="V927" i="6" s="1"/>
  <c r="N923" i="6"/>
  <c r="P923" i="6" s="1"/>
  <c r="U923" i="6" s="1"/>
  <c r="N920" i="6"/>
  <c r="N906" i="6"/>
  <c r="P906" i="6" s="1"/>
  <c r="N805" i="6"/>
  <c r="P805" i="6" s="1"/>
  <c r="U805" i="6" s="1"/>
  <c r="V805" i="6" s="1"/>
  <c r="P791" i="6"/>
  <c r="N781" i="6"/>
  <c r="P781" i="6" s="1"/>
  <c r="U781" i="6" s="1"/>
  <c r="V781" i="6" s="1"/>
  <c r="N635" i="6"/>
  <c r="N631" i="6"/>
  <c r="P631" i="6" s="1"/>
  <c r="U631" i="6" s="1"/>
  <c r="V631" i="6" s="1"/>
  <c r="N613" i="6"/>
  <c r="N610" i="6"/>
  <c r="N596" i="6"/>
  <c r="P596" i="6" s="1"/>
  <c r="U596" i="6" s="1"/>
  <c r="V596" i="6" s="1"/>
  <c r="P541" i="6"/>
  <c r="U541" i="6" s="1"/>
  <c r="V541" i="6" s="1"/>
  <c r="N531" i="6"/>
  <c r="P531" i="6" s="1"/>
  <c r="U531" i="6" s="1"/>
  <c r="V531" i="6" s="1"/>
  <c r="N527" i="6"/>
  <c r="P508" i="6"/>
  <c r="P493" i="6"/>
  <c r="U493" i="6" s="1"/>
  <c r="V493" i="6" s="1"/>
  <c r="P466" i="6"/>
  <c r="U466" i="6" s="1"/>
  <c r="N424" i="6"/>
  <c r="N420" i="6"/>
  <c r="N386" i="6"/>
  <c r="N379" i="6"/>
  <c r="N373" i="6"/>
  <c r="P373" i="6" s="1"/>
  <c r="U373" i="6" s="1"/>
  <c r="V373" i="6" s="1"/>
  <c r="N303" i="6"/>
  <c r="P303" i="6" s="1"/>
  <c r="U303" i="6" s="1"/>
  <c r="V303" i="6" s="1"/>
  <c r="P273" i="6"/>
  <c r="U273" i="6" s="1"/>
  <c r="V273" i="6" s="1"/>
  <c r="P264" i="6"/>
  <c r="U264" i="6" s="1"/>
  <c r="V264" i="6" s="1"/>
  <c r="N243" i="6"/>
  <c r="P243" i="6" s="1"/>
  <c r="U243" i="6" s="1"/>
  <c r="V243" i="6" s="1"/>
  <c r="P211" i="6"/>
  <c r="U211" i="6" s="1"/>
  <c r="V211" i="6" s="1"/>
  <c r="P114" i="6"/>
  <c r="U114" i="6" s="1"/>
  <c r="V114" i="6" s="1"/>
  <c r="N44" i="6"/>
  <c r="P250" i="6"/>
  <c r="U250" i="6" s="1"/>
  <c r="V250" i="6" s="1"/>
  <c r="P29" i="6"/>
  <c r="U29" i="6" s="1"/>
  <c r="V29" i="6" s="1"/>
  <c r="N11" i="6"/>
  <c r="P11" i="6" s="1"/>
  <c r="U11" i="6" s="1"/>
  <c r="V11" i="6" s="1"/>
  <c r="C53" i="48"/>
  <c r="P5166" i="6"/>
  <c r="N4850" i="6"/>
  <c r="P4850" i="6" s="1"/>
  <c r="U4850" i="6" s="1"/>
  <c r="V4850" i="6" s="1"/>
  <c r="N4858" i="6"/>
  <c r="P4858" i="6" s="1"/>
  <c r="U4858" i="6" s="1"/>
  <c r="V4858" i="6" s="1"/>
  <c r="N4830" i="6"/>
  <c r="P4830" i="6" s="1"/>
  <c r="U4830" i="6" s="1"/>
  <c r="V4830" i="6" s="1"/>
  <c r="N4834" i="6"/>
  <c r="P4834" i="6" s="1"/>
  <c r="U4834" i="6" s="1"/>
  <c r="V4834" i="6" s="1"/>
  <c r="P4689" i="6"/>
  <c r="U4689" i="6" s="1"/>
  <c r="V4689" i="6" s="1"/>
  <c r="P4681" i="6"/>
  <c r="U4681" i="6" s="1"/>
  <c r="V4681" i="6" s="1"/>
  <c r="N4661" i="6"/>
  <c r="N4665" i="6"/>
  <c r="P4665" i="6" s="1"/>
  <c r="U4665" i="6" s="1"/>
  <c r="V4665" i="6" s="1"/>
  <c r="N4667" i="6"/>
  <c r="N4669" i="6"/>
  <c r="P4669" i="6" s="1"/>
  <c r="U4669" i="6" s="1"/>
  <c r="V4669" i="6" s="1"/>
  <c r="N4663" i="6"/>
  <c r="P4663" i="6" s="1"/>
  <c r="U4663" i="6" s="1"/>
  <c r="V4663" i="6" s="1"/>
  <c r="N4668" i="6"/>
  <c r="P4668" i="6" s="1"/>
  <c r="U4668" i="6" s="1"/>
  <c r="V4668" i="6" s="1"/>
  <c r="P4656" i="6"/>
  <c r="U4656" i="6" s="1"/>
  <c r="V4656" i="6" s="1"/>
  <c r="N4510" i="6"/>
  <c r="N4513" i="6"/>
  <c r="N4514" i="6"/>
  <c r="H631" i="14"/>
  <c r="N4511" i="6"/>
  <c r="N4515" i="6"/>
  <c r="P5643" i="6"/>
  <c r="U5643" i="6" s="1"/>
  <c r="P5641" i="6"/>
  <c r="U5641" i="6" s="1"/>
  <c r="P5625" i="6"/>
  <c r="U5625" i="6" s="1"/>
  <c r="P5623" i="6"/>
  <c r="U5623" i="6" s="1"/>
  <c r="P5607" i="6"/>
  <c r="U5607" i="6" s="1"/>
  <c r="P5605" i="6"/>
  <c r="U5605" i="6" s="1"/>
  <c r="P5589" i="6"/>
  <c r="U5589" i="6" s="1"/>
  <c r="P5587" i="6"/>
  <c r="U5587" i="6" s="1"/>
  <c r="P5571" i="6"/>
  <c r="U5571" i="6" s="1"/>
  <c r="P5569" i="6"/>
  <c r="U5569" i="6" s="1"/>
  <c r="P5553" i="6"/>
  <c r="U5553" i="6" s="1"/>
  <c r="P5551" i="6"/>
  <c r="U5551" i="6" s="1"/>
  <c r="P5535" i="6"/>
  <c r="U5535" i="6" s="1"/>
  <c r="P5533" i="6"/>
  <c r="U5533" i="6" s="1"/>
  <c r="P5517" i="6"/>
  <c r="U5517" i="6" s="1"/>
  <c r="P5515" i="6"/>
  <c r="U5515" i="6" s="1"/>
  <c r="P5499" i="6"/>
  <c r="U5499" i="6" s="1"/>
  <c r="P5497" i="6"/>
  <c r="U5497" i="6" s="1"/>
  <c r="P5481" i="6"/>
  <c r="U5481" i="6" s="1"/>
  <c r="P5479" i="6"/>
  <c r="U5479" i="6" s="1"/>
  <c r="P5463" i="6"/>
  <c r="U5463" i="6" s="1"/>
  <c r="P5461" i="6"/>
  <c r="U5461" i="6" s="1"/>
  <c r="P5445" i="6"/>
  <c r="U5445" i="6" s="1"/>
  <c r="P5443" i="6"/>
  <c r="U5443" i="6" s="1"/>
  <c r="P5427" i="6"/>
  <c r="U5427" i="6" s="1"/>
  <c r="P5425" i="6"/>
  <c r="U5425" i="6" s="1"/>
  <c r="P5403" i="6"/>
  <c r="U5403" i="6" s="1"/>
  <c r="P5398" i="6"/>
  <c r="U5398" i="6" s="1"/>
  <c r="N5385" i="6"/>
  <c r="P5385" i="6" s="1"/>
  <c r="U5385" i="6" s="1"/>
  <c r="N5378" i="6"/>
  <c r="P5378" i="6" s="1"/>
  <c r="U5378" i="6" s="1"/>
  <c r="N5371" i="6"/>
  <c r="P5371" i="6" s="1"/>
  <c r="N5360" i="6"/>
  <c r="P5360" i="6" s="1"/>
  <c r="U5360" i="6" s="1"/>
  <c r="N5358" i="6"/>
  <c r="P5358" i="6" s="1"/>
  <c r="U5358" i="6" s="1"/>
  <c r="P5353" i="6"/>
  <c r="N5333" i="6"/>
  <c r="P5333" i="6" s="1"/>
  <c r="U5333" i="6" s="1"/>
  <c r="N5301" i="6"/>
  <c r="P5301" i="6" s="1"/>
  <c r="U5301" i="6" s="1"/>
  <c r="N5299" i="6"/>
  <c r="P5299" i="6" s="1"/>
  <c r="U5299" i="6" s="1"/>
  <c r="N5297" i="6"/>
  <c r="P5297" i="6" s="1"/>
  <c r="U5297" i="6" s="1"/>
  <c r="N5295" i="6"/>
  <c r="N5278" i="6"/>
  <c r="P5278" i="6" s="1"/>
  <c r="N5266" i="6"/>
  <c r="P5266" i="6" s="1"/>
  <c r="U5266" i="6" s="1"/>
  <c r="V5266" i="6" s="1"/>
  <c r="N5259" i="6"/>
  <c r="P5259" i="6" s="1"/>
  <c r="U5259" i="6" s="1"/>
  <c r="V5259" i="6" s="1"/>
  <c r="N5257" i="6"/>
  <c r="P5257" i="6" s="1"/>
  <c r="N5253" i="6"/>
  <c r="P5253" i="6" s="1"/>
  <c r="U5253" i="6" s="1"/>
  <c r="V5253" i="6" s="1"/>
  <c r="N5251" i="6"/>
  <c r="P5251" i="6" s="1"/>
  <c r="U5251" i="6" s="1"/>
  <c r="N5233" i="6"/>
  <c r="P5233" i="6" s="1"/>
  <c r="U5233" i="6" s="1"/>
  <c r="V5233" i="6" s="1"/>
  <c r="N5226" i="6"/>
  <c r="P5226" i="6" s="1"/>
  <c r="U5226" i="6" s="1"/>
  <c r="N5224" i="6"/>
  <c r="P5224" i="6" s="1"/>
  <c r="N5208" i="6"/>
  <c r="P5208" i="6" s="1"/>
  <c r="U5208" i="6" s="1"/>
  <c r="N5203" i="6"/>
  <c r="P5203" i="6" s="1"/>
  <c r="U5203" i="6" s="1"/>
  <c r="N5201" i="6"/>
  <c r="P5201" i="6" s="1"/>
  <c r="U5201" i="6" s="1"/>
  <c r="N5196" i="6"/>
  <c r="P5196" i="6" s="1"/>
  <c r="U5196" i="6" s="1"/>
  <c r="N5194" i="6"/>
  <c r="P5194" i="6" s="1"/>
  <c r="P5177" i="6"/>
  <c r="U5177" i="6" s="1"/>
  <c r="P5174" i="6"/>
  <c r="P5169" i="6"/>
  <c r="U5169" i="6" s="1"/>
  <c r="N5148" i="6"/>
  <c r="P5148" i="6" s="1"/>
  <c r="U5148" i="6" s="1"/>
  <c r="N5146" i="6"/>
  <c r="P5146" i="6" s="1"/>
  <c r="U5146" i="6" s="1"/>
  <c r="N5141" i="6"/>
  <c r="P5141" i="6" s="1"/>
  <c r="U5141" i="6" s="1"/>
  <c r="V5141" i="6" s="1"/>
  <c r="N5139" i="6"/>
  <c r="P5139" i="6" s="1"/>
  <c r="N5127" i="6"/>
  <c r="P5127" i="6" s="1"/>
  <c r="U5127" i="6" s="1"/>
  <c r="V5127" i="6" s="1"/>
  <c r="N5124" i="6"/>
  <c r="P5124" i="6" s="1"/>
  <c r="U5124" i="6" s="1"/>
  <c r="V5124" i="6" s="1"/>
  <c r="N5120" i="6"/>
  <c r="P5120" i="6" s="1"/>
  <c r="U5120" i="6" s="1"/>
  <c r="P5069" i="6"/>
  <c r="U5069" i="6" s="1"/>
  <c r="V5069" i="6" s="1"/>
  <c r="P5036" i="6"/>
  <c r="U5036" i="6" s="1"/>
  <c r="V5036" i="6" s="1"/>
  <c r="N5021" i="6"/>
  <c r="P5021" i="6" s="1"/>
  <c r="U5021" i="6" s="1"/>
  <c r="V5021" i="6" s="1"/>
  <c r="N5006" i="6"/>
  <c r="P5006" i="6" s="1"/>
  <c r="U5006" i="6" s="1"/>
  <c r="V5006" i="6" s="1"/>
  <c r="N4999" i="6"/>
  <c r="P4999" i="6" s="1"/>
  <c r="U4999" i="6" s="1"/>
  <c r="V4999" i="6" s="1"/>
  <c r="N4988" i="6"/>
  <c r="P4988" i="6" s="1"/>
  <c r="U4988" i="6" s="1"/>
  <c r="N4981" i="6"/>
  <c r="P4981" i="6" s="1"/>
  <c r="U4981" i="6" s="1"/>
  <c r="V4981" i="6" s="1"/>
  <c r="P4948" i="6"/>
  <c r="U4948" i="6" s="1"/>
  <c r="V4948" i="6" s="1"/>
  <c r="N4912" i="6"/>
  <c r="N4891" i="6"/>
  <c r="P4891" i="6" s="1"/>
  <c r="U4891" i="6" s="1"/>
  <c r="V4891" i="6" s="1"/>
  <c r="P4872" i="6"/>
  <c r="U4872" i="6" s="1"/>
  <c r="V4872" i="6" s="1"/>
  <c r="N4867" i="6"/>
  <c r="P4867" i="6" s="1"/>
  <c r="U4867" i="6" s="1"/>
  <c r="V4867" i="6" s="1"/>
  <c r="N4852" i="6"/>
  <c r="P4852" i="6" s="1"/>
  <c r="U4852" i="6" s="1"/>
  <c r="V4852" i="6" s="1"/>
  <c r="N4831" i="6"/>
  <c r="P4831" i="6" s="1"/>
  <c r="U4831" i="6" s="1"/>
  <c r="V4831" i="6" s="1"/>
  <c r="N4823" i="6"/>
  <c r="P4823" i="6" s="1"/>
  <c r="U4823" i="6" s="1"/>
  <c r="N4813" i="6"/>
  <c r="P4813" i="6" s="1"/>
  <c r="U4813" i="6" s="1"/>
  <c r="V4813" i="6" s="1"/>
  <c r="N4810" i="6"/>
  <c r="P4810" i="6" s="1"/>
  <c r="U4810" i="6" s="1"/>
  <c r="N4807" i="6"/>
  <c r="P4807" i="6" s="1"/>
  <c r="U4807" i="6" s="1"/>
  <c r="V4807" i="6" s="1"/>
  <c r="P4801" i="6"/>
  <c r="U4801" i="6" s="1"/>
  <c r="V4801" i="6" s="1"/>
  <c r="P4780" i="6"/>
  <c r="U4780" i="6" s="1"/>
  <c r="V4780" i="6" s="1"/>
  <c r="P4753" i="6"/>
  <c r="N4666" i="6"/>
  <c r="P4666" i="6" s="1"/>
  <c r="U4666" i="6" s="1"/>
  <c r="V4666" i="6" s="1"/>
  <c r="P4622" i="6"/>
  <c r="U4622" i="6" s="1"/>
  <c r="N4621" i="6"/>
  <c r="P4621" i="6" s="1"/>
  <c r="U4621" i="6" s="1"/>
  <c r="V4621" i="6" s="1"/>
  <c r="N4625" i="6"/>
  <c r="P4625" i="6" s="1"/>
  <c r="U4625" i="6" s="1"/>
  <c r="V4625" i="6" s="1"/>
  <c r="P4563" i="6"/>
  <c r="U4563" i="6" s="1"/>
  <c r="V4563" i="6" s="1"/>
  <c r="P5640" i="6"/>
  <c r="U5640" i="6" s="1"/>
  <c r="P5622" i="6"/>
  <c r="U5622" i="6" s="1"/>
  <c r="P5604" i="6"/>
  <c r="U5604" i="6" s="1"/>
  <c r="P5586" i="6"/>
  <c r="U5586" i="6" s="1"/>
  <c r="P5568" i="6"/>
  <c r="U5568" i="6" s="1"/>
  <c r="P5550" i="6"/>
  <c r="U5550" i="6" s="1"/>
  <c r="P5532" i="6"/>
  <c r="U5532" i="6" s="1"/>
  <c r="P5514" i="6"/>
  <c r="U5514" i="6" s="1"/>
  <c r="P5496" i="6"/>
  <c r="U5496" i="6" s="1"/>
  <c r="P5478" i="6"/>
  <c r="U5478" i="6" s="1"/>
  <c r="P5460" i="6"/>
  <c r="U5460" i="6" s="1"/>
  <c r="P5442" i="6"/>
  <c r="U5442" i="6" s="1"/>
  <c r="P5424" i="6"/>
  <c r="U5424" i="6" s="1"/>
  <c r="N5364" i="6"/>
  <c r="P5364" i="6" s="1"/>
  <c r="U5364" i="6" s="1"/>
  <c r="N5362" i="6"/>
  <c r="P5362" i="6" s="1"/>
  <c r="U5362" i="6" s="1"/>
  <c r="N5355" i="6"/>
  <c r="N5282" i="6"/>
  <c r="P5282" i="6" s="1"/>
  <c r="U5282" i="6" s="1"/>
  <c r="V5282" i="6" s="1"/>
  <c r="N5280" i="6"/>
  <c r="P5280" i="6" s="1"/>
  <c r="U5280" i="6" s="1"/>
  <c r="V5280" i="6" s="1"/>
  <c r="P5265" i="6"/>
  <c r="U5265" i="6" s="1"/>
  <c r="V5265" i="6" s="1"/>
  <c r="P5235" i="6"/>
  <c r="U5235" i="6" s="1"/>
  <c r="P5195" i="6"/>
  <c r="U5195" i="6" s="1"/>
  <c r="P5140" i="6"/>
  <c r="U5140" i="6" s="1"/>
  <c r="V5140" i="6" s="1"/>
  <c r="P5122" i="6"/>
  <c r="U5122" i="6" s="1"/>
  <c r="V5122" i="6" s="1"/>
  <c r="N5024" i="6"/>
  <c r="P5024" i="6" s="1"/>
  <c r="U5024" i="6" s="1"/>
  <c r="V5024" i="6" s="1"/>
  <c r="P5002" i="6"/>
  <c r="U5002" i="6" s="1"/>
  <c r="V5002" i="6" s="1"/>
  <c r="P4984" i="6"/>
  <c r="U4984" i="6" s="1"/>
  <c r="V4984" i="6" s="1"/>
  <c r="N4967" i="6"/>
  <c r="P4967" i="6" s="1"/>
  <c r="U4967" i="6" s="1"/>
  <c r="V4967" i="6" s="1"/>
  <c r="N4962" i="6"/>
  <c r="P4962" i="6" s="1"/>
  <c r="U4962" i="6" s="1"/>
  <c r="V4962" i="6" s="1"/>
  <c r="P4930" i="6"/>
  <c r="U4930" i="6" s="1"/>
  <c r="V4930" i="6" s="1"/>
  <c r="N4914" i="6"/>
  <c r="P4914" i="6" s="1"/>
  <c r="U4914" i="6" s="1"/>
  <c r="V4914" i="6" s="1"/>
  <c r="N4886" i="6"/>
  <c r="P4886" i="6" s="1"/>
  <c r="U4886" i="6" s="1"/>
  <c r="V4886" i="6" s="1"/>
  <c r="N4884" i="6"/>
  <c r="P4884" i="6" s="1"/>
  <c r="U4884" i="6" s="1"/>
  <c r="V4884" i="6" s="1"/>
  <c r="N4882" i="6"/>
  <c r="P4882" i="6" s="1"/>
  <c r="U4882" i="6" s="1"/>
  <c r="V4882" i="6" s="1"/>
  <c r="N4878" i="6"/>
  <c r="N4860" i="6"/>
  <c r="N4692" i="6"/>
  <c r="P4692" i="6" s="1"/>
  <c r="U4692" i="6" s="1"/>
  <c r="V4692" i="6" s="1"/>
  <c r="P4643" i="6"/>
  <c r="U4643" i="6" s="1"/>
  <c r="V4643" i="6" s="1"/>
  <c r="N4543" i="6"/>
  <c r="P4543" i="6" s="1"/>
  <c r="N4545" i="6"/>
  <c r="P4545" i="6" s="1"/>
  <c r="U4545" i="6" s="1"/>
  <c r="V4545" i="6" s="1"/>
  <c r="N4547" i="6"/>
  <c r="P4547" i="6" s="1"/>
  <c r="U4547" i="6" s="1"/>
  <c r="N4549" i="6"/>
  <c r="P4549" i="6" s="1"/>
  <c r="U4549" i="6" s="1"/>
  <c r="N4548" i="6"/>
  <c r="P4548" i="6" s="1"/>
  <c r="U4548" i="6" s="1"/>
  <c r="V4548" i="6" s="1"/>
  <c r="N4550" i="6"/>
  <c r="P4550" i="6" s="1"/>
  <c r="U4550" i="6" s="1"/>
  <c r="V4550" i="6" s="1"/>
  <c r="N4552" i="6"/>
  <c r="P4552" i="6" s="1"/>
  <c r="U4552" i="6" s="1"/>
  <c r="V4552" i="6" s="1"/>
  <c r="N4544" i="6"/>
  <c r="N4546" i="6"/>
  <c r="P4546" i="6" s="1"/>
  <c r="U4546" i="6" s="1"/>
  <c r="V4546" i="6" s="1"/>
  <c r="N4551" i="6"/>
  <c r="P4551" i="6" s="1"/>
  <c r="U4551" i="6" s="1"/>
  <c r="V4551" i="6" s="1"/>
  <c r="O4525" i="6"/>
  <c r="O4523" i="6"/>
  <c r="P4523" i="6" s="1"/>
  <c r="U4523" i="6" s="1"/>
  <c r="V4523" i="6" s="1"/>
  <c r="O4532" i="6"/>
  <c r="P4532" i="6" s="1"/>
  <c r="U4532" i="6" s="1"/>
  <c r="V4532" i="6" s="1"/>
  <c r="O4529" i="6"/>
  <c r="P4529" i="6" s="1"/>
  <c r="U4529" i="6" s="1"/>
  <c r="V4529" i="6" s="1"/>
  <c r="O4526" i="6"/>
  <c r="P4526" i="6" s="1"/>
  <c r="U4526" i="6" s="1"/>
  <c r="V4526" i="6" s="1"/>
  <c r="O3621" i="6"/>
  <c r="O3619" i="6"/>
  <c r="O3623" i="6"/>
  <c r="O3628" i="6"/>
  <c r="P3628" i="6" s="1"/>
  <c r="U3628" i="6" s="1"/>
  <c r="V3628" i="6" s="1"/>
  <c r="O3620" i="6"/>
  <c r="O3625" i="6"/>
  <c r="O3622" i="6"/>
  <c r="P3622" i="6" s="1"/>
  <c r="U3622" i="6" s="1"/>
  <c r="V3622" i="6" s="1"/>
  <c r="O3626" i="6"/>
  <c r="N5284" i="6"/>
  <c r="P5284" i="6" s="1"/>
  <c r="U5284" i="6" s="1"/>
  <c r="V5284" i="6" s="1"/>
  <c r="P5246" i="6"/>
  <c r="N5225" i="6"/>
  <c r="P5225" i="6" s="1"/>
  <c r="U5225" i="6" s="1"/>
  <c r="V5225" i="6" s="1"/>
  <c r="N5090" i="6"/>
  <c r="P5090" i="6" s="1"/>
  <c r="U5090" i="6" s="1"/>
  <c r="N5027" i="6"/>
  <c r="P5027" i="6" s="1"/>
  <c r="U5027" i="6" s="1"/>
  <c r="V5027" i="6" s="1"/>
  <c r="P4990" i="6"/>
  <c r="U4990" i="6" s="1"/>
  <c r="V4990" i="6" s="1"/>
  <c r="N4894" i="6"/>
  <c r="P4894" i="6" s="1"/>
  <c r="U4894" i="6" s="1"/>
  <c r="P4862" i="6"/>
  <c r="U4862" i="6" s="1"/>
  <c r="V4862" i="6" s="1"/>
  <c r="N4855" i="6"/>
  <c r="P4855" i="6" s="1"/>
  <c r="U4855" i="6" s="1"/>
  <c r="V4855" i="6" s="1"/>
  <c r="P4838" i="6"/>
  <c r="N4815" i="6"/>
  <c r="N4812" i="6"/>
  <c r="P4812" i="6" s="1"/>
  <c r="U4812" i="6" s="1"/>
  <c r="V4812" i="6" s="1"/>
  <c r="N4809" i="6"/>
  <c r="P4809" i="6" s="1"/>
  <c r="U4809" i="6" s="1"/>
  <c r="V4809" i="6" s="1"/>
  <c r="P4797" i="6"/>
  <c r="U4797" i="6" s="1"/>
  <c r="V4797" i="6" s="1"/>
  <c r="P4783" i="6"/>
  <c r="U4783" i="6" s="1"/>
  <c r="V4783" i="6" s="1"/>
  <c r="P4776" i="6"/>
  <c r="U4776" i="6" s="1"/>
  <c r="V4776" i="6" s="1"/>
  <c r="N4752" i="6"/>
  <c r="P4752" i="6" s="1"/>
  <c r="U4752" i="6" s="1"/>
  <c r="V4752" i="6" s="1"/>
  <c r="P4740" i="6"/>
  <c r="U4740" i="6" s="1"/>
  <c r="V4740" i="6" s="1"/>
  <c r="P4728" i="6"/>
  <c r="P4661" i="6"/>
  <c r="N4613" i="6"/>
  <c r="P4613" i="6" s="1"/>
  <c r="U4613" i="6" s="1"/>
  <c r="V4613" i="6" s="1"/>
  <c r="N4617" i="6"/>
  <c r="P4617" i="6" s="1"/>
  <c r="U4617" i="6" s="1"/>
  <c r="N4614" i="6"/>
  <c r="P4614" i="6" s="1"/>
  <c r="U4614" i="6" s="1"/>
  <c r="V4614" i="6" s="1"/>
  <c r="P4554" i="6"/>
  <c r="O4471" i="6"/>
  <c r="P4471" i="6" s="1"/>
  <c r="U4471" i="6" s="1"/>
  <c r="V4471" i="6" s="1"/>
  <c r="O4472" i="6"/>
  <c r="P4472" i="6" s="1"/>
  <c r="U4472" i="6" s="1"/>
  <c r="V4472" i="6" s="1"/>
  <c r="O4481" i="6"/>
  <c r="P4481" i="6" s="1"/>
  <c r="U4481" i="6" s="1"/>
  <c r="V4481" i="6" s="1"/>
  <c r="O4478" i="6"/>
  <c r="P4478" i="6" s="1"/>
  <c r="U4478" i="6" s="1"/>
  <c r="V4478" i="6" s="1"/>
  <c r="O3539" i="6"/>
  <c r="O3533" i="6"/>
  <c r="O3537" i="6"/>
  <c r="O3541" i="6"/>
  <c r="O3535" i="6"/>
  <c r="O3544" i="6"/>
  <c r="O3540" i="6"/>
  <c r="O3545" i="6"/>
  <c r="O3536" i="6"/>
  <c r="O3546" i="6"/>
  <c r="O3542" i="6"/>
  <c r="P3542" i="6" s="1"/>
  <c r="U3542" i="6" s="1"/>
  <c r="O3534" i="6"/>
  <c r="O3538" i="6"/>
  <c r="O3543" i="6"/>
  <c r="O3547" i="6"/>
  <c r="P5652" i="6"/>
  <c r="U5652" i="6" s="1"/>
  <c r="P5650" i="6"/>
  <c r="U5650" i="6" s="1"/>
  <c r="P5634" i="6"/>
  <c r="U5634" i="6" s="1"/>
  <c r="P5632" i="6"/>
  <c r="U5632" i="6" s="1"/>
  <c r="P5616" i="6"/>
  <c r="U5616" i="6" s="1"/>
  <c r="P5614" i="6"/>
  <c r="U5614" i="6" s="1"/>
  <c r="P5598" i="6"/>
  <c r="U5598" i="6" s="1"/>
  <c r="P5596" i="6"/>
  <c r="U5596" i="6" s="1"/>
  <c r="P5580" i="6"/>
  <c r="U5580" i="6" s="1"/>
  <c r="P5578" i="6"/>
  <c r="U5578" i="6" s="1"/>
  <c r="P5562" i="6"/>
  <c r="U5562" i="6" s="1"/>
  <c r="P5560" i="6"/>
  <c r="U5560" i="6" s="1"/>
  <c r="P5544" i="6"/>
  <c r="U5544" i="6" s="1"/>
  <c r="P5542" i="6"/>
  <c r="U5542" i="6" s="1"/>
  <c r="P5526" i="6"/>
  <c r="U5526" i="6" s="1"/>
  <c r="P5524" i="6"/>
  <c r="U5524" i="6" s="1"/>
  <c r="P5508" i="6"/>
  <c r="U5508" i="6" s="1"/>
  <c r="P5506" i="6"/>
  <c r="U5506" i="6" s="1"/>
  <c r="P5490" i="6"/>
  <c r="U5490" i="6" s="1"/>
  <c r="P5488" i="6"/>
  <c r="U5488" i="6" s="1"/>
  <c r="P5472" i="6"/>
  <c r="U5472" i="6" s="1"/>
  <c r="P5470" i="6"/>
  <c r="U5470" i="6" s="1"/>
  <c r="P5454" i="6"/>
  <c r="U5454" i="6" s="1"/>
  <c r="P5452" i="6"/>
  <c r="U5452" i="6" s="1"/>
  <c r="P5436" i="6"/>
  <c r="U5436" i="6" s="1"/>
  <c r="P5434" i="6"/>
  <c r="U5434" i="6" s="1"/>
  <c r="P5421" i="6"/>
  <c r="U5421" i="6" s="1"/>
  <c r="P5416" i="6"/>
  <c r="U5416" i="6" s="1"/>
  <c r="P5392" i="6"/>
  <c r="U5392" i="6" s="1"/>
  <c r="N5361" i="6"/>
  <c r="P5356" i="6"/>
  <c r="U5356" i="6" s="1"/>
  <c r="N5345" i="6"/>
  <c r="P5345" i="6" s="1"/>
  <c r="U5345" i="6" s="1"/>
  <c r="N5332" i="6"/>
  <c r="P5332" i="6" s="1"/>
  <c r="U5332" i="6" s="1"/>
  <c r="P5326" i="6"/>
  <c r="U5326" i="6" s="1"/>
  <c r="N5305" i="6"/>
  <c r="P5305" i="6" s="1"/>
  <c r="U5305" i="6" s="1"/>
  <c r="N5300" i="6"/>
  <c r="P5300" i="6" s="1"/>
  <c r="U5300" i="6" s="1"/>
  <c r="N5298" i="6"/>
  <c r="P5298" i="6" s="1"/>
  <c r="U5298" i="6" s="1"/>
  <c r="N5286" i="6"/>
  <c r="P5286" i="6" s="1"/>
  <c r="U5286" i="6" s="1"/>
  <c r="N5236" i="6"/>
  <c r="P5236" i="6" s="1"/>
  <c r="U5236" i="6" s="1"/>
  <c r="N5234" i="6"/>
  <c r="P5234" i="6" s="1"/>
  <c r="U5234" i="6" s="1"/>
  <c r="N5230" i="6"/>
  <c r="P5230" i="6" s="1"/>
  <c r="N5204" i="6"/>
  <c r="P5204" i="6" s="1"/>
  <c r="U5204" i="6" s="1"/>
  <c r="V5204" i="6" s="1"/>
  <c r="N5202" i="6"/>
  <c r="P5202" i="6" s="1"/>
  <c r="U5202" i="6" s="1"/>
  <c r="N5200" i="6"/>
  <c r="P5200" i="6" s="1"/>
  <c r="U5200" i="6" s="1"/>
  <c r="P5159" i="6"/>
  <c r="U5159" i="6" s="1"/>
  <c r="V5159" i="6" s="1"/>
  <c r="N5149" i="6"/>
  <c r="P5149" i="6" s="1"/>
  <c r="U5149" i="6" s="1"/>
  <c r="N5147" i="6"/>
  <c r="P5147" i="6" s="1"/>
  <c r="U5147" i="6" s="1"/>
  <c r="N5145" i="6"/>
  <c r="P5145" i="6" s="1"/>
  <c r="U5145" i="6" s="1"/>
  <c r="V5145" i="6" s="1"/>
  <c r="P5114" i="6"/>
  <c r="U5114" i="6" s="1"/>
  <c r="P5106" i="6"/>
  <c r="U5106" i="6" s="1"/>
  <c r="P5074" i="6"/>
  <c r="U5074" i="6" s="1"/>
  <c r="P5065" i="6"/>
  <c r="U5065" i="6" s="1"/>
  <c r="V5065" i="6" s="1"/>
  <c r="P5053" i="6"/>
  <c r="U5053" i="6" s="1"/>
  <c r="P5045" i="6"/>
  <c r="U5045" i="6" s="1"/>
  <c r="V5045" i="6" s="1"/>
  <c r="P5038" i="6"/>
  <c r="U5038" i="6" s="1"/>
  <c r="V5038" i="6" s="1"/>
  <c r="P5032" i="6"/>
  <c r="U5032" i="6" s="1"/>
  <c r="V5032" i="6" s="1"/>
  <c r="N4963" i="6"/>
  <c r="P4963" i="6" s="1"/>
  <c r="U4963" i="6" s="1"/>
  <c r="V4963" i="6" s="1"/>
  <c r="N4961" i="6"/>
  <c r="P4961" i="6" s="1"/>
  <c r="U4961" i="6" s="1"/>
  <c r="V4961" i="6" s="1"/>
  <c r="N4949" i="6"/>
  <c r="P4949" i="6" s="1"/>
  <c r="U4949" i="6" s="1"/>
  <c r="N4934" i="6"/>
  <c r="P4934" i="6" s="1"/>
  <c r="U4934" i="6" s="1"/>
  <c r="V4934" i="6" s="1"/>
  <c r="N4911" i="6"/>
  <c r="P4911" i="6" s="1"/>
  <c r="U4911" i="6" s="1"/>
  <c r="V4911" i="6" s="1"/>
  <c r="P4901" i="6"/>
  <c r="U4901" i="6" s="1"/>
  <c r="V4901" i="6" s="1"/>
  <c r="N4888" i="6"/>
  <c r="P4888" i="6" s="1"/>
  <c r="U4888" i="6" s="1"/>
  <c r="V4888" i="6" s="1"/>
  <c r="N4883" i="6"/>
  <c r="P4883" i="6" s="1"/>
  <c r="U4883" i="6" s="1"/>
  <c r="V4883" i="6" s="1"/>
  <c r="N4881" i="6"/>
  <c r="P4881" i="6" s="1"/>
  <c r="U4881" i="6" s="1"/>
  <c r="V4881" i="6" s="1"/>
  <c r="P4873" i="6"/>
  <c r="U4873" i="6" s="1"/>
  <c r="V4873" i="6" s="1"/>
  <c r="N4861" i="6"/>
  <c r="P4861" i="6" s="1"/>
  <c r="U4861" i="6" s="1"/>
  <c r="V4861" i="6" s="1"/>
  <c r="P4844" i="6"/>
  <c r="U4844" i="6" s="1"/>
  <c r="P4824" i="6"/>
  <c r="U4824" i="6" s="1"/>
  <c r="P4821" i="6"/>
  <c r="N4816" i="6"/>
  <c r="P4816" i="6" s="1"/>
  <c r="U4816" i="6" s="1"/>
  <c r="N4743" i="6"/>
  <c r="P4743" i="6" s="1"/>
  <c r="U4743" i="6" s="1"/>
  <c r="N4744" i="6"/>
  <c r="P4744" i="6" s="1"/>
  <c r="U4744" i="6" s="1"/>
  <c r="V4744" i="6" s="1"/>
  <c r="N4741" i="6"/>
  <c r="P4741" i="6" s="1"/>
  <c r="U4741" i="6" s="1"/>
  <c r="V4741" i="6" s="1"/>
  <c r="N4750" i="6"/>
  <c r="P4750" i="6" s="1"/>
  <c r="U4750" i="6" s="1"/>
  <c r="V4750" i="6" s="1"/>
  <c r="P4726" i="6"/>
  <c r="U4726" i="6" s="1"/>
  <c r="V4726" i="6" s="1"/>
  <c r="P4717" i="6"/>
  <c r="U4717" i="6" s="1"/>
  <c r="V4717" i="6" s="1"/>
  <c r="N4709" i="6"/>
  <c r="P4709" i="6" s="1"/>
  <c r="U4709" i="6" s="1"/>
  <c r="N4707" i="6"/>
  <c r="P4707" i="6" s="1"/>
  <c r="N4695" i="6"/>
  <c r="P4695" i="6" s="1"/>
  <c r="U4695" i="6" s="1"/>
  <c r="V4695" i="6" s="1"/>
  <c r="P4679" i="6"/>
  <c r="P4664" i="6"/>
  <c r="U4664" i="6" s="1"/>
  <c r="V4664" i="6" s="1"/>
  <c r="P4544" i="6"/>
  <c r="U4544" i="6" s="1"/>
  <c r="V4544" i="6" s="1"/>
  <c r="N4512" i="6"/>
  <c r="P5649" i="6"/>
  <c r="U5649" i="6" s="1"/>
  <c r="P5631" i="6"/>
  <c r="U5631" i="6" s="1"/>
  <c r="P5613" i="6"/>
  <c r="U5613" i="6" s="1"/>
  <c r="P5595" i="6"/>
  <c r="U5595" i="6" s="1"/>
  <c r="P5577" i="6"/>
  <c r="U5577" i="6" s="1"/>
  <c r="P5559" i="6"/>
  <c r="U5559" i="6" s="1"/>
  <c r="P5541" i="6"/>
  <c r="U5541" i="6" s="1"/>
  <c r="P5523" i="6"/>
  <c r="U5523" i="6" s="1"/>
  <c r="P5505" i="6"/>
  <c r="U5505" i="6" s="1"/>
  <c r="P5487" i="6"/>
  <c r="U5487" i="6" s="1"/>
  <c r="P5469" i="6"/>
  <c r="U5469" i="6" s="1"/>
  <c r="P5451" i="6"/>
  <c r="U5451" i="6" s="1"/>
  <c r="P5433" i="6"/>
  <c r="U5433" i="6" s="1"/>
  <c r="P5406" i="6"/>
  <c r="U5406" i="6" s="1"/>
  <c r="N5386" i="6"/>
  <c r="P5386" i="6" s="1"/>
  <c r="U5386" i="6" s="1"/>
  <c r="N5379" i="6"/>
  <c r="P5379" i="6" s="1"/>
  <c r="U5379" i="6" s="1"/>
  <c r="N5363" i="6"/>
  <c r="N5359" i="6"/>
  <c r="P5359" i="6" s="1"/>
  <c r="U5359" i="6" s="1"/>
  <c r="P5340" i="6"/>
  <c r="U5340" i="6" s="1"/>
  <c r="P5331" i="6"/>
  <c r="N5283" i="6"/>
  <c r="P5283" i="6" s="1"/>
  <c r="U5283" i="6" s="1"/>
  <c r="V5283" i="6" s="1"/>
  <c r="N5281" i="6"/>
  <c r="P5281" i="6" s="1"/>
  <c r="U5281" i="6" s="1"/>
  <c r="V5281" i="6" s="1"/>
  <c r="N5279" i="6"/>
  <c r="P5279" i="6" s="1"/>
  <c r="U5279" i="6" s="1"/>
  <c r="V5279" i="6" s="1"/>
  <c r="N5020" i="6"/>
  <c r="P5020" i="6" s="1"/>
  <c r="U5020" i="6" s="1"/>
  <c r="V5020" i="6" s="1"/>
  <c r="P4966" i="6"/>
  <c r="U4966" i="6" s="1"/>
  <c r="V4966" i="6" s="1"/>
  <c r="N4897" i="6"/>
  <c r="P4897" i="6" s="1"/>
  <c r="U4897" i="6" s="1"/>
  <c r="P4878" i="6"/>
  <c r="N4865" i="6"/>
  <c r="P4865" i="6" s="1"/>
  <c r="U4865" i="6" s="1"/>
  <c r="V4865" i="6" s="1"/>
  <c r="N4863" i="6"/>
  <c r="P4863" i="6" s="1"/>
  <c r="U4863" i="6" s="1"/>
  <c r="P4860" i="6"/>
  <c r="N4828" i="6"/>
  <c r="P4828" i="6" s="1"/>
  <c r="U4828" i="6" s="1"/>
  <c r="V4828" i="6" s="1"/>
  <c r="N4814" i="6"/>
  <c r="P4814" i="6" s="1"/>
  <c r="U4814" i="6" s="1"/>
  <c r="V4814" i="6" s="1"/>
  <c r="N4811" i="6"/>
  <c r="P4811" i="6" s="1"/>
  <c r="U4811" i="6" s="1"/>
  <c r="V4811" i="6" s="1"/>
  <c r="N4808" i="6"/>
  <c r="P4808" i="6" s="1"/>
  <c r="U4808" i="6" s="1"/>
  <c r="V4808" i="6" s="1"/>
  <c r="P4747" i="6"/>
  <c r="U4747" i="6" s="1"/>
  <c r="V4747" i="6" s="1"/>
  <c r="N4535" i="6"/>
  <c r="P4535" i="6" s="1"/>
  <c r="U4535" i="6" s="1"/>
  <c r="V4535" i="6" s="1"/>
  <c r="N4542" i="6"/>
  <c r="P4542" i="6" s="1"/>
  <c r="U4542" i="6" s="1"/>
  <c r="O4475" i="6"/>
  <c r="P4475" i="6" s="1"/>
  <c r="U4475" i="6" s="1"/>
  <c r="V4475" i="6" s="1"/>
  <c r="P4815" i="6"/>
  <c r="U4815" i="6" s="1"/>
  <c r="V4815" i="6" s="1"/>
  <c r="P4806" i="6"/>
  <c r="P4759" i="6"/>
  <c r="U4759" i="6" s="1"/>
  <c r="V4759" i="6" s="1"/>
  <c r="P4758" i="6"/>
  <c r="U4758" i="6" s="1"/>
  <c r="V4758" i="6" s="1"/>
  <c r="P4713" i="6"/>
  <c r="U4713" i="6" s="1"/>
  <c r="V4713" i="6" s="1"/>
  <c r="P4700" i="6"/>
  <c r="U4700" i="6" s="1"/>
  <c r="V4700" i="6" s="1"/>
  <c r="P4685" i="6"/>
  <c r="U4685" i="6" s="1"/>
  <c r="P4673" i="6"/>
  <c r="U4673" i="6" s="1"/>
  <c r="V4673" i="6" s="1"/>
  <c r="N4659" i="6"/>
  <c r="P4659" i="6" s="1"/>
  <c r="U4659" i="6" s="1"/>
  <c r="V4659" i="6" s="1"/>
  <c r="P4649" i="6"/>
  <c r="U4649" i="6" s="1"/>
  <c r="V4649" i="6" s="1"/>
  <c r="P4640" i="6"/>
  <c r="P4564" i="6"/>
  <c r="U4564" i="6" s="1"/>
  <c r="V4564" i="6" s="1"/>
  <c r="P4555" i="6"/>
  <c r="U4555" i="6" s="1"/>
  <c r="V4555" i="6" s="1"/>
  <c r="N4509" i="6"/>
  <c r="N4496" i="6"/>
  <c r="P4493" i="6"/>
  <c r="N4490" i="6"/>
  <c r="P4490" i="6" s="1"/>
  <c r="U4490" i="6" s="1"/>
  <c r="V4490" i="6" s="1"/>
  <c r="H626" i="14"/>
  <c r="O4482" i="6" s="1"/>
  <c r="N4479" i="6"/>
  <c r="N4458" i="6"/>
  <c r="H623" i="14"/>
  <c r="N4441" i="6"/>
  <c r="N4437" i="6"/>
  <c r="N4423" i="6"/>
  <c r="N4411" i="6"/>
  <c r="N4404" i="6"/>
  <c r="N4399" i="6"/>
  <c r="H614" i="14"/>
  <c r="N4387" i="6"/>
  <c r="N4382" i="6"/>
  <c r="N4378" i="6"/>
  <c r="N4342" i="6"/>
  <c r="N4332" i="6"/>
  <c r="N4323" i="6"/>
  <c r="N4313" i="6"/>
  <c r="P4305" i="6"/>
  <c r="U4305" i="6" s="1"/>
  <c r="V4305" i="6" s="1"/>
  <c r="P4300" i="6"/>
  <c r="U4300" i="6" s="1"/>
  <c r="V4300" i="6" s="1"/>
  <c r="P4302" i="6"/>
  <c r="U4302" i="6" s="1"/>
  <c r="V4302" i="6" s="1"/>
  <c r="N4292" i="6"/>
  <c r="N4288" i="6"/>
  <c r="N4271" i="6"/>
  <c r="N4264" i="6"/>
  <c r="N4246" i="6"/>
  <c r="N4240" i="6"/>
  <c r="N4235" i="6"/>
  <c r="N4233" i="6"/>
  <c r="N4217" i="6"/>
  <c r="P4217" i="6" s="1"/>
  <c r="U4217" i="6" s="1"/>
  <c r="N4214" i="6"/>
  <c r="P4214" i="6" s="1"/>
  <c r="U4214" i="6" s="1"/>
  <c r="V4214" i="6" s="1"/>
  <c r="N4196" i="6"/>
  <c r="N4192" i="6"/>
  <c r="N4187" i="6"/>
  <c r="N4173" i="6"/>
  <c r="N4166" i="6"/>
  <c r="N4157" i="6"/>
  <c r="N4152" i="6"/>
  <c r="N4146" i="6"/>
  <c r="H586" i="14"/>
  <c r="N4089" i="6"/>
  <c r="N4083" i="6"/>
  <c r="O4080" i="6"/>
  <c r="P4080" i="6" s="1"/>
  <c r="U4080" i="6" s="1"/>
  <c r="V4080" i="6" s="1"/>
  <c r="N4048" i="6"/>
  <c r="P4048" i="6" s="1"/>
  <c r="U4048" i="6" s="1"/>
  <c r="V4048" i="6" s="1"/>
  <c r="N4040" i="6"/>
  <c r="P4040" i="6" s="1"/>
  <c r="N4029" i="6"/>
  <c r="P4029" i="6" s="1"/>
  <c r="U4029" i="6" s="1"/>
  <c r="V4029" i="6" s="1"/>
  <c r="N4020" i="6"/>
  <c r="P4020" i="6" s="1"/>
  <c r="U4020" i="6" s="1"/>
  <c r="V4020" i="6" s="1"/>
  <c r="N4007" i="6"/>
  <c r="O3999" i="6"/>
  <c r="O3995" i="6"/>
  <c r="P3995" i="6" s="1"/>
  <c r="U3995" i="6" s="1"/>
  <c r="V3995" i="6" s="1"/>
  <c r="O3991" i="6"/>
  <c r="N3984" i="6"/>
  <c r="N3974" i="6"/>
  <c r="P3967" i="6"/>
  <c r="N3950" i="6"/>
  <c r="P3950" i="6" s="1"/>
  <c r="U3950" i="6" s="1"/>
  <c r="N3937" i="6"/>
  <c r="P3937" i="6" s="1"/>
  <c r="U3937" i="6" s="1"/>
  <c r="V3937" i="6" s="1"/>
  <c r="N3909" i="6"/>
  <c r="N3876" i="6"/>
  <c r="N3869" i="6"/>
  <c r="N3826" i="6"/>
  <c r="N3816" i="6"/>
  <c r="N3803" i="6"/>
  <c r="N3770" i="6"/>
  <c r="N3765" i="6"/>
  <c r="N3761" i="6"/>
  <c r="N3758" i="6"/>
  <c r="P3758" i="6" s="1"/>
  <c r="U3758" i="6" s="1"/>
  <c r="V3758" i="6" s="1"/>
  <c r="N3743" i="6"/>
  <c r="N3738" i="6"/>
  <c r="N3725" i="6"/>
  <c r="N3720" i="6"/>
  <c r="H522" i="14"/>
  <c r="N3708" i="6"/>
  <c r="N3701" i="6"/>
  <c r="N3696" i="6"/>
  <c r="H520" i="14"/>
  <c r="N3684" i="6"/>
  <c r="P3679" i="6"/>
  <c r="P3676" i="6"/>
  <c r="U3676" i="6" s="1"/>
  <c r="V3676" i="6" s="1"/>
  <c r="N3650" i="6"/>
  <c r="H512" i="14"/>
  <c r="N3627" i="6"/>
  <c r="N3623" i="6"/>
  <c r="P3617" i="6"/>
  <c r="N3601" i="6"/>
  <c r="N3592" i="6"/>
  <c r="N3583" i="6"/>
  <c r="P3575" i="6"/>
  <c r="U3575" i="6" s="1"/>
  <c r="N3555" i="6"/>
  <c r="N3544" i="6"/>
  <c r="N3535" i="6"/>
  <c r="P3535" i="6" s="1"/>
  <c r="U3535" i="6" s="1"/>
  <c r="V3535" i="6" s="1"/>
  <c r="P3519" i="6"/>
  <c r="P3515" i="6"/>
  <c r="N3460" i="6"/>
  <c r="H477" i="14"/>
  <c r="N3421" i="6"/>
  <c r="P4667" i="6"/>
  <c r="U4667" i="6" s="1"/>
  <c r="V4667" i="6" s="1"/>
  <c r="P4651" i="6"/>
  <c r="U4651" i="6" s="1"/>
  <c r="V4651" i="6" s="1"/>
  <c r="P4606" i="6"/>
  <c r="U4606" i="6" s="1"/>
  <c r="V4606" i="6" s="1"/>
  <c r="P4569" i="6"/>
  <c r="U4569" i="6" s="1"/>
  <c r="V4569" i="6" s="1"/>
  <c r="P4489" i="6"/>
  <c r="N4436" i="6"/>
  <c r="H620" i="14"/>
  <c r="N4408" i="6"/>
  <c r="N4403" i="6"/>
  <c r="N4381" i="6"/>
  <c r="N4377" i="6"/>
  <c r="P4356" i="6"/>
  <c r="U4356" i="6" s="1"/>
  <c r="V4356" i="6" s="1"/>
  <c r="P4330" i="6"/>
  <c r="U4330" i="6" s="1"/>
  <c r="V4330" i="6" s="1"/>
  <c r="N4270" i="6"/>
  <c r="H598" i="14"/>
  <c r="N4245" i="6"/>
  <c r="N4239" i="6"/>
  <c r="H596" i="14"/>
  <c r="N4227" i="6"/>
  <c r="H595" i="14"/>
  <c r="H590" i="14"/>
  <c r="N4184" i="6"/>
  <c r="N4170" i="6"/>
  <c r="N4151" i="6"/>
  <c r="N4145" i="6"/>
  <c r="N4108" i="6"/>
  <c r="P4108" i="6" s="1"/>
  <c r="U4108" i="6" s="1"/>
  <c r="V4108" i="6" s="1"/>
  <c r="N4088" i="6"/>
  <c r="N4082" i="6"/>
  <c r="P4050" i="6"/>
  <c r="U4050" i="6" s="1"/>
  <c r="V4050" i="6" s="1"/>
  <c r="N4045" i="6"/>
  <c r="P4045" i="6" s="1"/>
  <c r="U4045" i="6" s="1"/>
  <c r="N4034" i="6"/>
  <c r="P4034" i="6" s="1"/>
  <c r="U4034" i="6" s="1"/>
  <c r="V4034" i="6" s="1"/>
  <c r="N4002" i="6"/>
  <c r="N3983" i="6"/>
  <c r="N3961" i="6"/>
  <c r="P3961" i="6" s="1"/>
  <c r="U3961" i="6" s="1"/>
  <c r="N3957" i="6"/>
  <c r="P3957" i="6" s="1"/>
  <c r="U3957" i="6" s="1"/>
  <c r="N3934" i="6"/>
  <c r="P3934" i="6" s="1"/>
  <c r="N3917" i="6"/>
  <c r="N3908" i="6"/>
  <c r="N3872" i="6"/>
  <c r="H545" i="14"/>
  <c r="O3842" i="6"/>
  <c r="N3831" i="6"/>
  <c r="N3825" i="6"/>
  <c r="N3818" i="6"/>
  <c r="N3800" i="6"/>
  <c r="P3800" i="6" s="1"/>
  <c r="P3798" i="6"/>
  <c r="U3798" i="6" s="1"/>
  <c r="N3784" i="6"/>
  <c r="P3784" i="6" s="1"/>
  <c r="U3784" i="6" s="1"/>
  <c r="V3784" i="6" s="1"/>
  <c r="O3764" i="6"/>
  <c r="N3742" i="6"/>
  <c r="P3728" i="6"/>
  <c r="U3728" i="6" s="1"/>
  <c r="V3728" i="6" s="1"/>
  <c r="N3724" i="6"/>
  <c r="N3705" i="6"/>
  <c r="N3700" i="6"/>
  <c r="N3681" i="6"/>
  <c r="N3654" i="6"/>
  <c r="H511" i="14"/>
  <c r="N3610" i="6"/>
  <c r="P3610" i="6" s="1"/>
  <c r="U3610" i="6" s="1"/>
  <c r="V3610" i="6" s="1"/>
  <c r="N3614" i="6"/>
  <c r="P3614" i="6" s="1"/>
  <c r="U3614" i="6" s="1"/>
  <c r="V3614" i="6" s="1"/>
  <c r="H500" i="14"/>
  <c r="H501" i="14"/>
  <c r="N3558" i="6"/>
  <c r="N3554" i="6"/>
  <c r="N3522" i="6"/>
  <c r="P3522" i="6" s="1"/>
  <c r="N3458" i="6"/>
  <c r="P4762" i="6"/>
  <c r="U4762" i="6" s="1"/>
  <c r="V4762" i="6" s="1"/>
  <c r="P4751" i="6"/>
  <c r="P4697" i="6"/>
  <c r="P4682" i="6"/>
  <c r="U4682" i="6" s="1"/>
  <c r="V4682" i="6" s="1"/>
  <c r="N4653" i="6"/>
  <c r="P4653" i="6" s="1"/>
  <c r="U4653" i="6" s="1"/>
  <c r="V4653" i="6" s="1"/>
  <c r="P4646" i="6"/>
  <c r="U4646" i="6" s="1"/>
  <c r="V4646" i="6" s="1"/>
  <c r="P4589" i="6"/>
  <c r="U4589" i="6" s="1"/>
  <c r="V4589" i="6" s="1"/>
  <c r="P4561" i="6"/>
  <c r="U4561" i="6" s="1"/>
  <c r="V4561" i="6" s="1"/>
  <c r="P4525" i="6"/>
  <c r="U4525" i="6" s="1"/>
  <c r="V4525" i="6" s="1"/>
  <c r="N4503" i="6"/>
  <c r="N4491" i="6"/>
  <c r="P4491" i="6" s="1"/>
  <c r="U4491" i="6" s="1"/>
  <c r="V4491" i="6" s="1"/>
  <c r="N4461" i="6"/>
  <c r="N4457" i="6"/>
  <c r="N4454" i="6"/>
  <c r="N4448" i="6"/>
  <c r="P4431" i="6"/>
  <c r="N4422" i="6"/>
  <c r="H615" i="14"/>
  <c r="O4405" i="6" s="1"/>
  <c r="N4402" i="6"/>
  <c r="N4398" i="6"/>
  <c r="N4395" i="6"/>
  <c r="H612" i="14"/>
  <c r="N4358" i="6"/>
  <c r="P4358" i="6" s="1"/>
  <c r="U4358" i="6" s="1"/>
  <c r="V4358" i="6" s="1"/>
  <c r="N4354" i="6"/>
  <c r="N4337" i="6"/>
  <c r="N4327" i="6"/>
  <c r="P4327" i="6" s="1"/>
  <c r="U4327" i="6" s="1"/>
  <c r="V4327" i="6" s="1"/>
  <c r="N4324" i="6"/>
  <c r="P4324" i="6" s="1"/>
  <c r="U4324" i="6" s="1"/>
  <c r="V4324" i="6" s="1"/>
  <c r="N4322" i="6"/>
  <c r="N4312" i="6"/>
  <c r="N4275" i="6"/>
  <c r="N4249" i="6"/>
  <c r="N4216" i="6"/>
  <c r="N4199" i="6"/>
  <c r="N4163" i="6"/>
  <c r="H587" i="14"/>
  <c r="N4150" i="6"/>
  <c r="N4144" i="6"/>
  <c r="N4140" i="6"/>
  <c r="N4087" i="6"/>
  <c r="H572" i="14"/>
  <c r="O4081" i="6" s="1"/>
  <c r="P4081" i="6" s="1"/>
  <c r="U4081" i="6" s="1"/>
  <c r="V4081" i="6" s="1"/>
  <c r="O4077" i="6"/>
  <c r="P4077" i="6" s="1"/>
  <c r="U4077" i="6" s="1"/>
  <c r="V4077" i="6" s="1"/>
  <c r="N4051" i="6"/>
  <c r="P4051" i="6" s="1"/>
  <c r="U4051" i="6" s="1"/>
  <c r="V4051" i="6" s="1"/>
  <c r="N4023" i="6"/>
  <c r="P4023" i="6" s="1"/>
  <c r="U4023" i="6" s="1"/>
  <c r="V4023" i="6" s="1"/>
  <c r="P3998" i="6"/>
  <c r="U3998" i="6" s="1"/>
  <c r="V3998" i="6" s="1"/>
  <c r="O3994" i="6"/>
  <c r="O3990" i="6"/>
  <c r="N3988" i="6"/>
  <c r="H560" i="14"/>
  <c r="O3988" i="6" s="1"/>
  <c r="N3938" i="6"/>
  <c r="P3938" i="6" s="1"/>
  <c r="U3938" i="6" s="1"/>
  <c r="V3938" i="6" s="1"/>
  <c r="N3936" i="6"/>
  <c r="P3936" i="6" s="1"/>
  <c r="U3936" i="6" s="1"/>
  <c r="V3936" i="6" s="1"/>
  <c r="N3916" i="6"/>
  <c r="N3912" i="6"/>
  <c r="N3907" i="6"/>
  <c r="H548" i="14"/>
  <c r="N3888" i="6"/>
  <c r="N3875" i="6"/>
  <c r="N3842" i="6"/>
  <c r="O3833" i="6"/>
  <c r="N3828" i="6"/>
  <c r="N3821" i="6"/>
  <c r="H539" i="14"/>
  <c r="N3810" i="6"/>
  <c r="P3795" i="6"/>
  <c r="U3795" i="6" s="1"/>
  <c r="V3795" i="6" s="1"/>
  <c r="N3787" i="6"/>
  <c r="P3787" i="6" s="1"/>
  <c r="U3787" i="6" s="1"/>
  <c r="V3787" i="6" s="1"/>
  <c r="P3774" i="6"/>
  <c r="U3774" i="6" s="1"/>
  <c r="V3774" i="6" s="1"/>
  <c r="N3768" i="6"/>
  <c r="N3764" i="6"/>
  <c r="N3741" i="6"/>
  <c r="H525" i="14"/>
  <c r="N3735" i="6"/>
  <c r="P3735" i="6" s="1"/>
  <c r="U3735" i="6" s="1"/>
  <c r="V3735" i="6" s="1"/>
  <c r="P3729" i="6"/>
  <c r="U3729" i="6" s="1"/>
  <c r="V3729" i="6" s="1"/>
  <c r="N3723" i="6"/>
  <c r="N3719" i="6"/>
  <c r="N3716" i="6"/>
  <c r="N3699" i="6"/>
  <c r="N3695" i="6"/>
  <c r="N3692" i="6"/>
  <c r="P3678" i="6"/>
  <c r="P3669" i="6"/>
  <c r="N3659" i="6"/>
  <c r="N3653" i="6"/>
  <c r="N3649" i="6"/>
  <c r="N3646" i="6"/>
  <c r="N3641" i="6"/>
  <c r="N3635" i="6"/>
  <c r="P3626" i="6"/>
  <c r="U3626" i="6" s="1"/>
  <c r="V3626" i="6" s="1"/>
  <c r="N3619" i="6"/>
  <c r="N3621" i="6"/>
  <c r="N3625" i="6"/>
  <c r="N3589" i="6"/>
  <c r="N3557" i="6"/>
  <c r="N3553" i="6"/>
  <c r="H496" i="14"/>
  <c r="N3547" i="6"/>
  <c r="N3538" i="6"/>
  <c r="P3538" i="6" s="1"/>
  <c r="U3538" i="6" s="1"/>
  <c r="V3538" i="6" s="1"/>
  <c r="N3526" i="6"/>
  <c r="P3526" i="6" s="1"/>
  <c r="N3345" i="6"/>
  <c r="P3345" i="6" s="1"/>
  <c r="U3345" i="6" s="1"/>
  <c r="N3347" i="6"/>
  <c r="P3347" i="6" s="1"/>
  <c r="U3347" i="6" s="1"/>
  <c r="N3344" i="6"/>
  <c r="P3344" i="6" s="1"/>
  <c r="U3344" i="6" s="1"/>
  <c r="N4345" i="6"/>
  <c r="P4295" i="6"/>
  <c r="U4295" i="6" s="1"/>
  <c r="V4295" i="6" s="1"/>
  <c r="N4086" i="6"/>
  <c r="N3987" i="6"/>
  <c r="N3915" i="6"/>
  <c r="N3911" i="6"/>
  <c r="N3906" i="6"/>
  <c r="N3824" i="6"/>
  <c r="N3820" i="6"/>
  <c r="N3745" i="6"/>
  <c r="N3576" i="6"/>
  <c r="P3576" i="6" s="1"/>
  <c r="U3576" i="6" s="1"/>
  <c r="V3576" i="6" s="1"/>
  <c r="N3578" i="6"/>
  <c r="P3578" i="6" s="1"/>
  <c r="U3578" i="6" s="1"/>
  <c r="V3578" i="6" s="1"/>
  <c r="N3556" i="6"/>
  <c r="N3455" i="6"/>
  <c r="O3404" i="6"/>
  <c r="O3401" i="6"/>
  <c r="P3401" i="6" s="1"/>
  <c r="U3401" i="6" s="1"/>
  <c r="V3401" i="6" s="1"/>
  <c r="O3410" i="6"/>
  <c r="P3410" i="6" s="1"/>
  <c r="U3410" i="6" s="1"/>
  <c r="V3410" i="6" s="1"/>
  <c r="O3407" i="6"/>
  <c r="P3407" i="6" s="1"/>
  <c r="U3407" i="6" s="1"/>
  <c r="V3407" i="6" s="1"/>
  <c r="P4567" i="6"/>
  <c r="U4567" i="6" s="1"/>
  <c r="V4567" i="6" s="1"/>
  <c r="P4558" i="6"/>
  <c r="U4558" i="6" s="1"/>
  <c r="V4558" i="6" s="1"/>
  <c r="N4460" i="6"/>
  <c r="P4429" i="6"/>
  <c r="N4401" i="6"/>
  <c r="N4372" i="6"/>
  <c r="P4372" i="6" s="1"/>
  <c r="P4365" i="6"/>
  <c r="U4365" i="6" s="1"/>
  <c r="V4365" i="6" s="1"/>
  <c r="N4317" i="6"/>
  <c r="N4273" i="6"/>
  <c r="N4266" i="6"/>
  <c r="N4230" i="6"/>
  <c r="P4215" i="6"/>
  <c r="U4215" i="6" s="1"/>
  <c r="V4215" i="6" s="1"/>
  <c r="N4148" i="6"/>
  <c r="P4098" i="6"/>
  <c r="U4098" i="6" s="1"/>
  <c r="V4098" i="6" s="1"/>
  <c r="N4085" i="6"/>
  <c r="O4074" i="6"/>
  <c r="P4041" i="6"/>
  <c r="U4041" i="6" s="1"/>
  <c r="N4026" i="6"/>
  <c r="P4026" i="6" s="1"/>
  <c r="U4026" i="6" s="1"/>
  <c r="V4026" i="6" s="1"/>
  <c r="N4019" i="6"/>
  <c r="P4019" i="6" s="1"/>
  <c r="U4019" i="6" s="1"/>
  <c r="V4019" i="6" s="1"/>
  <c r="N3986" i="6"/>
  <c r="N3959" i="6"/>
  <c r="P3959" i="6" s="1"/>
  <c r="U3959" i="6" s="1"/>
  <c r="P3945" i="6"/>
  <c r="P3939" i="6"/>
  <c r="U3939" i="6" s="1"/>
  <c r="V3939" i="6" s="1"/>
  <c r="N3914" i="6"/>
  <c r="N3910" i="6"/>
  <c r="N3905" i="6"/>
  <c r="N3827" i="6"/>
  <c r="N3823" i="6"/>
  <c r="N3819" i="6"/>
  <c r="P3792" i="6"/>
  <c r="N3744" i="6"/>
  <c r="N3740" i="6"/>
  <c r="N3726" i="6"/>
  <c r="N3722" i="6"/>
  <c r="N3714" i="6"/>
  <c r="N3702" i="6"/>
  <c r="N3698" i="6"/>
  <c r="P3672" i="6"/>
  <c r="U3672" i="6" s="1"/>
  <c r="V3672" i="6" s="1"/>
  <c r="N3652" i="6"/>
  <c r="P3620" i="6"/>
  <c r="U3620" i="6" s="1"/>
  <c r="V3620" i="6" s="1"/>
  <c r="P3618" i="6"/>
  <c r="N3596" i="6"/>
  <c r="N3599" i="6"/>
  <c r="N3602" i="6"/>
  <c r="N3586" i="6"/>
  <c r="N3559" i="6"/>
  <c r="N3552" i="6"/>
  <c r="N3549" i="6"/>
  <c r="P3536" i="6"/>
  <c r="U3536" i="6" s="1"/>
  <c r="V3536" i="6" s="1"/>
  <c r="N3545" i="6"/>
  <c r="P3545" i="6" s="1"/>
  <c r="U3545" i="6" s="1"/>
  <c r="V3545" i="6" s="1"/>
  <c r="N3548" i="6"/>
  <c r="P3528" i="6"/>
  <c r="U3528" i="6" s="1"/>
  <c r="V3528" i="6" s="1"/>
  <c r="P3518" i="6"/>
  <c r="N3412" i="6"/>
  <c r="P3412" i="6" s="1"/>
  <c r="N3413" i="6"/>
  <c r="P3413" i="6" s="1"/>
  <c r="U3413" i="6" s="1"/>
  <c r="V3413" i="6" s="1"/>
  <c r="N3414" i="6"/>
  <c r="P3414" i="6" s="1"/>
  <c r="U3414" i="6" s="1"/>
  <c r="P3833" i="6"/>
  <c r="U3833" i="6" s="1"/>
  <c r="V3833" i="6" s="1"/>
  <c r="P3770" i="6"/>
  <c r="U3770" i="6" s="1"/>
  <c r="V3770" i="6" s="1"/>
  <c r="P3761" i="6"/>
  <c r="U3761" i="6" s="1"/>
  <c r="V3761" i="6" s="1"/>
  <c r="N3459" i="6"/>
  <c r="H480" i="14"/>
  <c r="N3465" i="6"/>
  <c r="N3456" i="6"/>
  <c r="N3462" i="6"/>
  <c r="N3466" i="6"/>
  <c r="N3454" i="6"/>
  <c r="N3457" i="6"/>
  <c r="N3463" i="6"/>
  <c r="P3404" i="6"/>
  <c r="U3404" i="6" s="1"/>
  <c r="V3404" i="6" s="1"/>
  <c r="N3394" i="6"/>
  <c r="P3394" i="6" s="1"/>
  <c r="U3394" i="6" s="1"/>
  <c r="V3394" i="6" s="1"/>
  <c r="N3392" i="6"/>
  <c r="P3392" i="6" s="1"/>
  <c r="U3392" i="6" s="1"/>
  <c r="V3392" i="6" s="1"/>
  <c r="N3395" i="6"/>
  <c r="N3391" i="6"/>
  <c r="P3391" i="6" s="1"/>
  <c r="U3391" i="6" s="1"/>
  <c r="V3391" i="6" s="1"/>
  <c r="N3396" i="6"/>
  <c r="P3396" i="6" s="1"/>
  <c r="U3396" i="6" s="1"/>
  <c r="V3396" i="6" s="1"/>
  <c r="N3393" i="6"/>
  <c r="P3352" i="6"/>
  <c r="U3352" i="6" s="1"/>
  <c r="V3352" i="6" s="1"/>
  <c r="N2984" i="6"/>
  <c r="P2984" i="6" s="1"/>
  <c r="U2984" i="6" s="1"/>
  <c r="V2984" i="6" s="1"/>
  <c r="N2981" i="6"/>
  <c r="P2981" i="6" s="1"/>
  <c r="U2981" i="6" s="1"/>
  <c r="V2981" i="6" s="1"/>
  <c r="N2975" i="6"/>
  <c r="P2975" i="6" s="1"/>
  <c r="U2975" i="6" s="1"/>
  <c r="V2975" i="6" s="1"/>
  <c r="P3609" i="6"/>
  <c r="N3492" i="6"/>
  <c r="P3492" i="6" s="1"/>
  <c r="U3492" i="6" s="1"/>
  <c r="V3492" i="6" s="1"/>
  <c r="N3483" i="6"/>
  <c r="P3483" i="6" s="1"/>
  <c r="U3483" i="6" s="1"/>
  <c r="V3483" i="6" s="1"/>
  <c r="P3435" i="6"/>
  <c r="U3435" i="6" s="1"/>
  <c r="N3403" i="6"/>
  <c r="N3400" i="6"/>
  <c r="O3386" i="6"/>
  <c r="P3386" i="6" s="1"/>
  <c r="U3386" i="6" s="1"/>
  <c r="V3386" i="6" s="1"/>
  <c r="O3379" i="6"/>
  <c r="N3375" i="6"/>
  <c r="O3370" i="6"/>
  <c r="P3370" i="6" s="1"/>
  <c r="U3370" i="6" s="1"/>
  <c r="O3361" i="6"/>
  <c r="N3336" i="6"/>
  <c r="P3336" i="6" s="1"/>
  <c r="U3336" i="6" s="1"/>
  <c r="V3336" i="6" s="1"/>
  <c r="N3313" i="6"/>
  <c r="N3308" i="6"/>
  <c r="N3299" i="6"/>
  <c r="H461" i="14"/>
  <c r="O3278" i="6" s="1"/>
  <c r="N3273" i="6"/>
  <c r="N3269" i="6"/>
  <c r="P3269" i="6" s="1"/>
  <c r="U3269" i="6" s="1"/>
  <c r="V3269" i="6" s="1"/>
  <c r="P3258" i="6"/>
  <c r="U3258" i="6" s="1"/>
  <c r="V3258" i="6" s="1"/>
  <c r="P3255" i="6"/>
  <c r="U3255" i="6" s="1"/>
  <c r="V3255" i="6" s="1"/>
  <c r="P3242" i="6"/>
  <c r="N3237" i="6"/>
  <c r="P3237" i="6" s="1"/>
  <c r="U3237" i="6" s="1"/>
  <c r="V3237" i="6" s="1"/>
  <c r="N3228" i="6"/>
  <c r="P3228" i="6" s="1"/>
  <c r="U3228" i="6" s="1"/>
  <c r="V3228" i="6" s="1"/>
  <c r="N3223" i="6"/>
  <c r="P3223" i="6" s="1"/>
  <c r="U3223" i="6" s="1"/>
  <c r="V3223" i="6" s="1"/>
  <c r="N3221" i="6"/>
  <c r="P3221" i="6" s="1"/>
  <c r="N3213" i="6"/>
  <c r="P3213" i="6" s="1"/>
  <c r="U3213" i="6" s="1"/>
  <c r="V3213" i="6" s="1"/>
  <c r="N3207" i="6"/>
  <c r="P3207" i="6" s="1"/>
  <c r="U3207" i="6" s="1"/>
  <c r="V3207" i="6" s="1"/>
  <c r="N3202" i="6"/>
  <c r="P3202" i="6" s="1"/>
  <c r="U3202" i="6" s="1"/>
  <c r="V3202" i="6" s="1"/>
  <c r="N3197" i="6"/>
  <c r="P3197" i="6" s="1"/>
  <c r="U3197" i="6" s="1"/>
  <c r="V3197" i="6" s="1"/>
  <c r="N3188" i="6"/>
  <c r="P3188" i="6" s="1"/>
  <c r="U3188" i="6" s="1"/>
  <c r="P3161" i="6"/>
  <c r="P3158" i="6"/>
  <c r="U3158" i="6" s="1"/>
  <c r="V3158" i="6" s="1"/>
  <c r="P3149" i="6"/>
  <c r="U3149" i="6" s="1"/>
  <c r="V3149" i="6" s="1"/>
  <c r="N3104" i="6"/>
  <c r="P3104" i="6" s="1"/>
  <c r="U3104" i="6" s="1"/>
  <c r="V3104" i="6" s="1"/>
  <c r="N3098" i="6"/>
  <c r="P3098" i="6" s="1"/>
  <c r="U3098" i="6" s="1"/>
  <c r="V3098" i="6" s="1"/>
  <c r="N3081" i="6"/>
  <c r="P3081" i="6" s="1"/>
  <c r="U3081" i="6" s="1"/>
  <c r="V3081" i="6" s="1"/>
  <c r="N3073" i="6"/>
  <c r="P3073" i="6" s="1"/>
  <c r="N3031" i="6"/>
  <c r="P3031" i="6" s="1"/>
  <c r="U3031" i="6" s="1"/>
  <c r="V3031" i="6" s="1"/>
  <c r="N3026" i="6"/>
  <c r="P3026" i="6" s="1"/>
  <c r="U3026" i="6" s="1"/>
  <c r="V3026" i="6" s="1"/>
  <c r="P3016" i="6"/>
  <c r="U3016" i="6" s="1"/>
  <c r="P3008" i="6"/>
  <c r="P3006" i="6"/>
  <c r="U3006" i="6" s="1"/>
  <c r="P3002" i="6"/>
  <c r="U3002" i="6" s="1"/>
  <c r="N2993" i="6"/>
  <c r="P2993" i="6" s="1"/>
  <c r="U2993" i="6" s="1"/>
  <c r="V2993" i="6" s="1"/>
  <c r="N2978" i="6"/>
  <c r="P3360" i="6"/>
  <c r="U3360" i="6" s="1"/>
  <c r="V3360" i="6" s="1"/>
  <c r="O3272" i="6"/>
  <c r="P3272" i="6" s="1"/>
  <c r="U3272" i="6" s="1"/>
  <c r="V3272" i="6" s="1"/>
  <c r="N3115" i="6"/>
  <c r="P3115" i="6" s="1"/>
  <c r="U3115" i="6" s="1"/>
  <c r="V3115" i="6" s="1"/>
  <c r="N3122" i="6"/>
  <c r="P3122" i="6" s="1"/>
  <c r="U3122" i="6" s="1"/>
  <c r="V3122" i="6" s="1"/>
  <c r="N3095" i="6"/>
  <c r="P3095" i="6" s="1"/>
  <c r="U3095" i="6" s="1"/>
  <c r="V3095" i="6" s="1"/>
  <c r="N3092" i="6"/>
  <c r="P3092" i="6" s="1"/>
  <c r="U3092" i="6" s="1"/>
  <c r="V3092" i="6" s="1"/>
  <c r="N3032" i="6"/>
  <c r="P3032" i="6" s="1"/>
  <c r="U3032" i="6" s="1"/>
  <c r="V3032" i="6" s="1"/>
  <c r="N3028" i="6"/>
  <c r="N3025" i="6"/>
  <c r="P3025" i="6" s="1"/>
  <c r="U3025" i="6" s="1"/>
  <c r="P3013" i="6"/>
  <c r="U3013" i="6" s="1"/>
  <c r="V3013" i="6" s="1"/>
  <c r="P2986" i="6"/>
  <c r="N2982" i="6"/>
  <c r="P2982" i="6" s="1"/>
  <c r="U2982" i="6" s="1"/>
  <c r="V2982" i="6" s="1"/>
  <c r="P2953" i="6"/>
  <c r="U2953" i="6" s="1"/>
  <c r="V2953" i="6" s="1"/>
  <c r="N3406" i="6"/>
  <c r="O3373" i="6"/>
  <c r="P3373" i="6" s="1"/>
  <c r="U3373" i="6" s="1"/>
  <c r="V3373" i="6" s="1"/>
  <c r="O3364" i="6"/>
  <c r="P3364" i="6" s="1"/>
  <c r="U3364" i="6" s="1"/>
  <c r="V3364" i="6" s="1"/>
  <c r="P3351" i="6"/>
  <c r="U3351" i="6" s="1"/>
  <c r="V3351" i="6" s="1"/>
  <c r="N3341" i="6"/>
  <c r="P3341" i="6" s="1"/>
  <c r="U3341" i="6" s="1"/>
  <c r="P3307" i="6"/>
  <c r="U3307" i="6" s="1"/>
  <c r="V3307" i="6" s="1"/>
  <c r="P3289" i="6"/>
  <c r="P3267" i="6"/>
  <c r="U3267" i="6" s="1"/>
  <c r="V3267" i="6" s="1"/>
  <c r="P3261" i="6"/>
  <c r="U3261" i="6" s="1"/>
  <c r="V3261" i="6" s="1"/>
  <c r="P3254" i="6"/>
  <c r="U3254" i="6" s="1"/>
  <c r="P3249" i="6"/>
  <c r="U3249" i="6" s="1"/>
  <c r="V3249" i="6" s="1"/>
  <c r="N3240" i="6"/>
  <c r="P3240" i="6" s="1"/>
  <c r="U3240" i="6" s="1"/>
  <c r="V3240" i="6" s="1"/>
  <c r="N3227" i="6"/>
  <c r="P3227" i="6" s="1"/>
  <c r="U3227" i="6" s="1"/>
  <c r="V3227" i="6" s="1"/>
  <c r="N3222" i="6"/>
  <c r="P3222" i="6" s="1"/>
  <c r="U3222" i="6" s="1"/>
  <c r="V3222" i="6" s="1"/>
  <c r="N3216" i="6"/>
  <c r="P3216" i="6" s="1"/>
  <c r="U3216" i="6" s="1"/>
  <c r="V3216" i="6" s="1"/>
  <c r="N3210" i="6"/>
  <c r="P3210" i="6" s="1"/>
  <c r="U3210" i="6" s="1"/>
  <c r="N3103" i="6"/>
  <c r="P3103" i="6" s="1"/>
  <c r="U3103" i="6" s="1"/>
  <c r="V3103" i="6" s="1"/>
  <c r="N3100" i="6"/>
  <c r="P3100" i="6" s="1"/>
  <c r="U3100" i="6" s="1"/>
  <c r="V3100" i="6" s="1"/>
  <c r="N3097" i="6"/>
  <c r="P3097" i="6" s="1"/>
  <c r="U3097" i="6" s="1"/>
  <c r="V3097" i="6" s="1"/>
  <c r="N3082" i="6"/>
  <c r="P3082" i="6" s="1"/>
  <c r="U3082" i="6" s="1"/>
  <c r="V3082" i="6" s="1"/>
  <c r="N3085" i="6"/>
  <c r="P3085" i="6" s="1"/>
  <c r="U3085" i="6" s="1"/>
  <c r="V3085" i="6" s="1"/>
  <c r="N3088" i="6"/>
  <c r="P3088" i="6" s="1"/>
  <c r="U3088" i="6" s="1"/>
  <c r="V3088" i="6" s="1"/>
  <c r="N2995" i="6"/>
  <c r="P2995" i="6" s="1"/>
  <c r="U2995" i="6" s="1"/>
  <c r="V2995" i="6" s="1"/>
  <c r="N2998" i="6"/>
  <c r="P2998" i="6" s="1"/>
  <c r="U2998" i="6" s="1"/>
  <c r="V2998" i="6" s="1"/>
  <c r="N3004" i="6"/>
  <c r="P3004" i="6" s="1"/>
  <c r="U3004" i="6" s="1"/>
  <c r="N2996" i="6"/>
  <c r="P2996" i="6" s="1"/>
  <c r="U2996" i="6" s="1"/>
  <c r="V2996" i="6" s="1"/>
  <c r="N2992" i="6"/>
  <c r="P2992" i="6" s="1"/>
  <c r="U2992" i="6" s="1"/>
  <c r="V2992" i="6" s="1"/>
  <c r="P3135" i="6"/>
  <c r="U3135" i="6" s="1"/>
  <c r="V3135" i="6" s="1"/>
  <c r="N3094" i="6"/>
  <c r="P3094" i="6" s="1"/>
  <c r="U3094" i="6" s="1"/>
  <c r="V3094" i="6" s="1"/>
  <c r="N3091" i="6"/>
  <c r="P3091" i="6" s="1"/>
  <c r="U3091" i="6" s="1"/>
  <c r="V3091" i="6" s="1"/>
  <c r="N3017" i="6"/>
  <c r="P3017" i="6" s="1"/>
  <c r="U3017" i="6" s="1"/>
  <c r="N3020" i="6"/>
  <c r="P3020" i="6" s="1"/>
  <c r="U3020" i="6" s="1"/>
  <c r="P3511" i="6"/>
  <c r="U3511" i="6" s="1"/>
  <c r="V3511" i="6" s="1"/>
  <c r="P3505" i="6"/>
  <c r="U3505" i="6" s="1"/>
  <c r="V3505" i="6" s="1"/>
  <c r="N3409" i="6"/>
  <c r="N3389" i="6"/>
  <c r="N3383" i="6"/>
  <c r="O3376" i="6"/>
  <c r="P3376" i="6" s="1"/>
  <c r="U3376" i="6" s="1"/>
  <c r="V3376" i="6" s="1"/>
  <c r="P3358" i="6"/>
  <c r="P3310" i="6"/>
  <c r="U3310" i="6" s="1"/>
  <c r="V3310" i="6" s="1"/>
  <c r="P3305" i="6"/>
  <c r="U3305" i="6" s="1"/>
  <c r="V3305" i="6" s="1"/>
  <c r="N3282" i="6"/>
  <c r="N3275" i="6"/>
  <c r="P3275" i="6" s="1"/>
  <c r="U3275" i="6" s="1"/>
  <c r="N3270" i="6"/>
  <c r="P3264" i="6"/>
  <c r="U3264" i="6" s="1"/>
  <c r="V3264" i="6" s="1"/>
  <c r="P3248" i="6"/>
  <c r="U3248" i="6" s="1"/>
  <c r="V3248" i="6" s="1"/>
  <c r="P3243" i="6"/>
  <c r="U3243" i="6" s="1"/>
  <c r="V3243" i="6" s="1"/>
  <c r="N3234" i="6"/>
  <c r="P3234" i="6" s="1"/>
  <c r="U3234" i="6" s="1"/>
  <c r="V3234" i="6" s="1"/>
  <c r="N3219" i="6"/>
  <c r="P3219" i="6" s="1"/>
  <c r="U3219" i="6" s="1"/>
  <c r="V3219" i="6" s="1"/>
  <c r="N3212" i="6"/>
  <c r="P3212" i="6" s="1"/>
  <c r="U3212" i="6" s="1"/>
  <c r="V3212" i="6" s="1"/>
  <c r="P3203" i="6"/>
  <c r="U3203" i="6" s="1"/>
  <c r="V3203" i="6" s="1"/>
  <c r="P3190" i="6"/>
  <c r="P3185" i="6"/>
  <c r="U3185" i="6" s="1"/>
  <c r="V3185" i="6" s="1"/>
  <c r="P3182" i="6"/>
  <c r="U3182" i="6" s="1"/>
  <c r="V3182" i="6" s="1"/>
  <c r="P3172" i="6"/>
  <c r="U3172" i="6" s="1"/>
  <c r="P3166" i="6"/>
  <c r="P3160" i="6"/>
  <c r="P3155" i="6"/>
  <c r="U3155" i="6" s="1"/>
  <c r="P3126" i="6"/>
  <c r="U3126" i="6" s="1"/>
  <c r="V3126" i="6" s="1"/>
  <c r="N3123" i="6"/>
  <c r="P3123" i="6" s="1"/>
  <c r="U3123" i="6" s="1"/>
  <c r="V3123" i="6" s="1"/>
  <c r="N3129" i="6"/>
  <c r="P3129" i="6" s="1"/>
  <c r="U3129" i="6" s="1"/>
  <c r="V3129" i="6" s="1"/>
  <c r="N3119" i="6"/>
  <c r="P3119" i="6" s="1"/>
  <c r="U3119" i="6" s="1"/>
  <c r="V3119" i="6" s="1"/>
  <c r="N3111" i="6"/>
  <c r="P3111" i="6" s="1"/>
  <c r="U3111" i="6" s="1"/>
  <c r="V3111" i="6" s="1"/>
  <c r="N3105" i="6"/>
  <c r="P3105" i="6" s="1"/>
  <c r="U3105" i="6" s="1"/>
  <c r="V3105" i="6" s="1"/>
  <c r="N3099" i="6"/>
  <c r="P3099" i="6" s="1"/>
  <c r="U3099" i="6" s="1"/>
  <c r="V3099" i="6" s="1"/>
  <c r="N3096" i="6"/>
  <c r="P3096" i="6" s="1"/>
  <c r="U3096" i="6" s="1"/>
  <c r="V3096" i="6" s="1"/>
  <c r="N3089" i="6"/>
  <c r="P3089" i="6" s="1"/>
  <c r="N3074" i="6"/>
  <c r="P3074" i="6" s="1"/>
  <c r="U3074" i="6" s="1"/>
  <c r="V3074" i="6" s="1"/>
  <c r="N3062" i="6"/>
  <c r="P3062" i="6" s="1"/>
  <c r="U3062" i="6" s="1"/>
  <c r="V3062" i="6" s="1"/>
  <c r="N3033" i="6"/>
  <c r="P3033" i="6" s="1"/>
  <c r="U3033" i="6" s="1"/>
  <c r="V3033" i="6" s="1"/>
  <c r="N3030" i="6"/>
  <c r="P3030" i="6" s="1"/>
  <c r="U3030" i="6" s="1"/>
  <c r="N3027" i="6"/>
  <c r="P3027" i="6" s="1"/>
  <c r="U3027" i="6" s="1"/>
  <c r="V3027" i="6" s="1"/>
  <c r="N3007" i="6"/>
  <c r="P3007" i="6" s="1"/>
  <c r="U3007" i="6" s="1"/>
  <c r="N3003" i="6"/>
  <c r="P3003" i="6" s="1"/>
  <c r="U3003" i="6" s="1"/>
  <c r="P2824" i="6"/>
  <c r="U2824" i="6" s="1"/>
  <c r="V2824" i="6" s="1"/>
  <c r="O2601" i="6"/>
  <c r="O2603" i="6"/>
  <c r="P2603" i="6" s="1"/>
  <c r="U2603" i="6" s="1"/>
  <c r="V2603" i="6" s="1"/>
  <c r="N2480" i="6"/>
  <c r="P2480" i="6" s="1"/>
  <c r="U2480" i="6" s="1"/>
  <c r="V2480" i="6" s="1"/>
  <c r="N2487" i="6"/>
  <c r="P2428" i="6"/>
  <c r="U2428" i="6" s="1"/>
  <c r="V2428" i="6" s="1"/>
  <c r="P2959" i="6"/>
  <c r="U2959" i="6" s="1"/>
  <c r="V2959" i="6" s="1"/>
  <c r="P2946" i="6"/>
  <c r="U2946" i="6" s="1"/>
  <c r="V2946" i="6" s="1"/>
  <c r="P2934" i="6"/>
  <c r="U2934" i="6" s="1"/>
  <c r="V2934" i="6" s="1"/>
  <c r="N2907" i="6"/>
  <c r="P2907" i="6" s="1"/>
  <c r="U2907" i="6" s="1"/>
  <c r="V2907" i="6" s="1"/>
  <c r="N2870" i="6"/>
  <c r="P2870" i="6" s="1"/>
  <c r="U2870" i="6" s="1"/>
  <c r="V2870" i="6" s="1"/>
  <c r="N2868" i="6"/>
  <c r="P2868" i="6" s="1"/>
  <c r="U2868" i="6" s="1"/>
  <c r="V2868" i="6" s="1"/>
  <c r="N2866" i="6"/>
  <c r="P2866" i="6" s="1"/>
  <c r="U2866" i="6" s="1"/>
  <c r="V2866" i="6" s="1"/>
  <c r="N2861" i="6"/>
  <c r="P2861" i="6" s="1"/>
  <c r="U2861" i="6" s="1"/>
  <c r="V2861" i="6" s="1"/>
  <c r="N2859" i="6"/>
  <c r="P2859" i="6" s="1"/>
  <c r="U2859" i="6" s="1"/>
  <c r="V2859" i="6" s="1"/>
  <c r="N2857" i="6"/>
  <c r="P2857" i="6" s="1"/>
  <c r="U2857" i="6" s="1"/>
  <c r="V2857" i="6" s="1"/>
  <c r="N2855" i="6"/>
  <c r="P2855" i="6" s="1"/>
  <c r="P2853" i="6"/>
  <c r="U2853" i="6" s="1"/>
  <c r="P2844" i="6"/>
  <c r="N2836" i="6"/>
  <c r="P2836" i="6" s="1"/>
  <c r="N2829" i="6"/>
  <c r="P2829" i="6" s="1"/>
  <c r="N2807" i="6"/>
  <c r="P2807" i="6" s="1"/>
  <c r="U2807" i="6" s="1"/>
  <c r="N2805" i="6"/>
  <c r="P2805" i="6" s="1"/>
  <c r="U2805" i="6" s="1"/>
  <c r="V2805" i="6" s="1"/>
  <c r="P2799" i="6"/>
  <c r="N2764" i="6"/>
  <c r="N2757" i="6"/>
  <c r="N2753" i="6"/>
  <c r="N2746" i="6"/>
  <c r="N2707" i="6"/>
  <c r="O2698" i="6"/>
  <c r="P2698" i="6" s="1"/>
  <c r="U2698" i="6" s="1"/>
  <c r="V2698" i="6" s="1"/>
  <c r="P2695" i="6"/>
  <c r="U2695" i="6" s="1"/>
  <c r="V2695" i="6" s="1"/>
  <c r="O2691" i="6"/>
  <c r="P2691" i="6" s="1"/>
  <c r="U2691" i="6" s="1"/>
  <c r="V2691" i="6" s="1"/>
  <c r="P2688" i="6"/>
  <c r="U2688" i="6" s="1"/>
  <c r="V2688" i="6" s="1"/>
  <c r="N2679" i="6"/>
  <c r="P2679" i="6" s="1"/>
  <c r="N2667" i="6"/>
  <c r="N2658" i="6"/>
  <c r="O2611" i="6"/>
  <c r="O2606" i="6"/>
  <c r="P2606" i="6" s="1"/>
  <c r="U2606" i="6" s="1"/>
  <c r="V2606" i="6" s="1"/>
  <c r="O2602" i="6"/>
  <c r="P2602" i="6" s="1"/>
  <c r="U2602" i="6" s="1"/>
  <c r="V2602" i="6" s="1"/>
  <c r="P2597" i="6"/>
  <c r="U2597" i="6" s="1"/>
  <c r="V2597" i="6" s="1"/>
  <c r="P2596" i="6"/>
  <c r="U2596" i="6" s="1"/>
  <c r="V2596" i="6" s="1"/>
  <c r="P2590" i="6"/>
  <c r="P2588" i="6"/>
  <c r="P2586" i="6"/>
  <c r="N2559" i="6"/>
  <c r="N2567" i="6"/>
  <c r="N2536" i="6"/>
  <c r="N2546" i="6"/>
  <c r="N2556" i="6"/>
  <c r="N2534" i="6"/>
  <c r="P2534" i="6" s="1"/>
  <c r="U2534" i="6" s="1"/>
  <c r="V2534" i="6" s="1"/>
  <c r="N2532" i="6"/>
  <c r="P2532" i="6" s="1"/>
  <c r="U2532" i="6" s="1"/>
  <c r="V2532" i="6" s="1"/>
  <c r="N2528" i="6"/>
  <c r="P2528" i="6" s="1"/>
  <c r="U2528" i="6" s="1"/>
  <c r="V2528" i="6" s="1"/>
  <c r="N2520" i="6"/>
  <c r="P2520" i="6" s="1"/>
  <c r="U2520" i="6" s="1"/>
  <c r="V2520" i="6" s="1"/>
  <c r="N2506" i="6"/>
  <c r="P2506" i="6" s="1"/>
  <c r="U2506" i="6" s="1"/>
  <c r="V2506" i="6" s="1"/>
  <c r="N2476" i="6"/>
  <c r="P2476" i="6" s="1"/>
  <c r="U2476" i="6" s="1"/>
  <c r="V2476" i="6" s="1"/>
  <c r="P2463" i="6"/>
  <c r="U2463" i="6" s="1"/>
  <c r="V2463" i="6" s="1"/>
  <c r="P2450" i="6"/>
  <c r="U2450" i="6" s="1"/>
  <c r="V2450" i="6" s="1"/>
  <c r="P2909" i="6"/>
  <c r="U2909" i="6" s="1"/>
  <c r="V2909" i="6" s="1"/>
  <c r="N2840" i="6"/>
  <c r="P2840" i="6" s="1"/>
  <c r="U2840" i="6" s="1"/>
  <c r="N2838" i="6"/>
  <c r="P2838" i="6" s="1"/>
  <c r="U2838" i="6" s="1"/>
  <c r="V2838" i="6" s="1"/>
  <c r="P2832" i="6"/>
  <c r="U2832" i="6" s="1"/>
  <c r="N2714" i="6"/>
  <c r="N2705" i="6"/>
  <c r="N2683" i="6"/>
  <c r="P2683" i="6" s="1"/>
  <c r="U2683" i="6" s="1"/>
  <c r="V2683" i="6" s="1"/>
  <c r="N2681" i="6"/>
  <c r="P2681" i="6" s="1"/>
  <c r="U2681" i="6" s="1"/>
  <c r="O2523" i="6"/>
  <c r="O2529" i="6"/>
  <c r="N2498" i="6"/>
  <c r="P2498" i="6" s="1"/>
  <c r="U2498" i="6" s="1"/>
  <c r="V2498" i="6" s="1"/>
  <c r="N2500" i="6"/>
  <c r="P2500" i="6" s="1"/>
  <c r="U2500" i="6" s="1"/>
  <c r="V2500" i="6" s="1"/>
  <c r="N2495" i="6"/>
  <c r="P2495" i="6" s="1"/>
  <c r="N2497" i="6"/>
  <c r="P2497" i="6" s="1"/>
  <c r="U2497" i="6" s="1"/>
  <c r="V2497" i="6" s="1"/>
  <c r="N2504" i="6"/>
  <c r="P2504" i="6" s="1"/>
  <c r="U2504" i="6" s="1"/>
  <c r="V2504" i="6" s="1"/>
  <c r="N2481" i="6"/>
  <c r="N2467" i="6"/>
  <c r="P2467" i="6" s="1"/>
  <c r="N2471" i="6"/>
  <c r="P2471" i="6" s="1"/>
  <c r="U2471" i="6" s="1"/>
  <c r="V2471" i="6" s="1"/>
  <c r="N2474" i="6"/>
  <c r="P2474" i="6" s="1"/>
  <c r="U2474" i="6" s="1"/>
  <c r="V2474" i="6" s="1"/>
  <c r="N2479" i="6"/>
  <c r="P2479" i="6" s="1"/>
  <c r="U2479" i="6" s="1"/>
  <c r="V2479" i="6" s="1"/>
  <c r="N2478" i="6"/>
  <c r="P2478" i="6" s="1"/>
  <c r="U2478" i="6" s="1"/>
  <c r="V2478" i="6" s="1"/>
  <c r="P2989" i="6"/>
  <c r="P2965" i="6"/>
  <c r="U2965" i="6" s="1"/>
  <c r="V2965" i="6" s="1"/>
  <c r="P2958" i="6"/>
  <c r="U2958" i="6" s="1"/>
  <c r="V2958" i="6" s="1"/>
  <c r="P2955" i="6"/>
  <c r="U2955" i="6" s="1"/>
  <c r="N2945" i="6"/>
  <c r="N2938" i="6"/>
  <c r="P2938" i="6" s="1"/>
  <c r="U2938" i="6" s="1"/>
  <c r="V2938" i="6" s="1"/>
  <c r="N2933" i="6"/>
  <c r="N2931" i="6"/>
  <c r="N2929" i="6"/>
  <c r="P2929" i="6" s="1"/>
  <c r="U2929" i="6" s="1"/>
  <c r="V2929" i="6" s="1"/>
  <c r="N2917" i="6"/>
  <c r="P2917" i="6" s="1"/>
  <c r="U2917" i="6" s="1"/>
  <c r="V2917" i="6" s="1"/>
  <c r="N2914" i="6"/>
  <c r="P2914" i="6" s="1"/>
  <c r="U2914" i="6" s="1"/>
  <c r="N2911" i="6"/>
  <c r="P2911" i="6" s="1"/>
  <c r="U2911" i="6" s="1"/>
  <c r="V2911" i="6" s="1"/>
  <c r="N2908" i="6"/>
  <c r="P2908" i="6" s="1"/>
  <c r="U2908" i="6" s="1"/>
  <c r="V2908" i="6" s="1"/>
  <c r="N2872" i="6"/>
  <c r="P2872" i="6" s="1"/>
  <c r="U2872" i="6" s="1"/>
  <c r="V2872" i="6" s="1"/>
  <c r="N2867" i="6"/>
  <c r="P2867" i="6" s="1"/>
  <c r="U2867" i="6" s="1"/>
  <c r="V2867" i="6" s="1"/>
  <c r="N2865" i="6"/>
  <c r="P2865" i="6" s="1"/>
  <c r="U2865" i="6" s="1"/>
  <c r="V2865" i="6" s="1"/>
  <c r="N2863" i="6"/>
  <c r="P2863" i="6" s="1"/>
  <c r="U2863" i="6" s="1"/>
  <c r="V2863" i="6" s="1"/>
  <c r="N2858" i="6"/>
  <c r="P2858" i="6" s="1"/>
  <c r="U2858" i="6" s="1"/>
  <c r="V2858" i="6" s="1"/>
  <c r="N2856" i="6"/>
  <c r="P2856" i="6" s="1"/>
  <c r="U2856" i="6" s="1"/>
  <c r="V2856" i="6" s="1"/>
  <c r="P2850" i="6"/>
  <c r="U2850" i="6" s="1"/>
  <c r="V2850" i="6" s="1"/>
  <c r="N2834" i="6"/>
  <c r="P2834" i="6" s="1"/>
  <c r="U2834" i="6" s="1"/>
  <c r="N2826" i="6"/>
  <c r="P2826" i="6" s="1"/>
  <c r="U2826" i="6" s="1"/>
  <c r="V2826" i="6" s="1"/>
  <c r="N2823" i="6"/>
  <c r="P2823" i="6" s="1"/>
  <c r="U2823" i="6" s="1"/>
  <c r="V2823" i="6" s="1"/>
  <c r="P2821" i="6"/>
  <c r="U2821" i="6" s="1"/>
  <c r="V2821" i="6" s="1"/>
  <c r="P2817" i="6"/>
  <c r="P2815" i="6"/>
  <c r="N2804" i="6"/>
  <c r="P2804" i="6" s="1"/>
  <c r="P2783" i="6"/>
  <c r="P2772" i="6"/>
  <c r="U2772" i="6" s="1"/>
  <c r="V2772" i="6" s="1"/>
  <c r="N2763" i="6"/>
  <c r="N2759" i="6"/>
  <c r="N2752" i="6"/>
  <c r="H396" i="14"/>
  <c r="P2733" i="6"/>
  <c r="U2733" i="6" s="1"/>
  <c r="V2733" i="6" s="1"/>
  <c r="N2713" i="6"/>
  <c r="N2704" i="6"/>
  <c r="P2701" i="6"/>
  <c r="U2701" i="6" s="1"/>
  <c r="V2701" i="6" s="1"/>
  <c r="O2697" i="6"/>
  <c r="P2694" i="6"/>
  <c r="U2694" i="6" s="1"/>
  <c r="O2686" i="6"/>
  <c r="P2686" i="6" s="1"/>
  <c r="U2686" i="6" s="1"/>
  <c r="V2686" i="6" s="1"/>
  <c r="N2664" i="6"/>
  <c r="H389" i="14"/>
  <c r="O2609" i="6"/>
  <c r="O2605" i="6"/>
  <c r="N2600" i="6"/>
  <c r="N2607" i="6"/>
  <c r="N2611" i="6"/>
  <c r="N2568" i="6"/>
  <c r="N2553" i="6"/>
  <c r="N2541" i="6"/>
  <c r="N2531" i="6"/>
  <c r="P2531" i="6" s="1"/>
  <c r="U2531" i="6" s="1"/>
  <c r="V2531" i="6" s="1"/>
  <c r="N2526" i="6"/>
  <c r="N2523" i="6"/>
  <c r="N2505" i="6"/>
  <c r="P2505" i="6" s="1"/>
  <c r="U2505" i="6" s="1"/>
  <c r="V2505" i="6" s="1"/>
  <c r="N2502" i="6"/>
  <c r="P2502" i="6" s="1"/>
  <c r="U2502" i="6" s="1"/>
  <c r="V2502" i="6" s="1"/>
  <c r="N2490" i="6"/>
  <c r="N2475" i="6"/>
  <c r="P2475" i="6" s="1"/>
  <c r="U2475" i="6" s="1"/>
  <c r="V2475" i="6" s="1"/>
  <c r="N2468" i="6"/>
  <c r="P3168" i="6"/>
  <c r="P3150" i="6"/>
  <c r="U3150" i="6" s="1"/>
  <c r="V3150" i="6" s="1"/>
  <c r="P3070" i="6"/>
  <c r="P3066" i="6"/>
  <c r="U3066" i="6" s="1"/>
  <c r="V3066" i="6" s="1"/>
  <c r="P3055" i="6"/>
  <c r="U3055" i="6" s="1"/>
  <c r="V3055" i="6" s="1"/>
  <c r="P3028" i="6"/>
  <c r="U3028" i="6" s="1"/>
  <c r="V3028" i="6" s="1"/>
  <c r="N2961" i="6"/>
  <c r="P2961" i="6" s="1"/>
  <c r="U2961" i="6" s="1"/>
  <c r="V2961" i="6" s="1"/>
  <c r="N2952" i="6"/>
  <c r="P2952" i="6" s="1"/>
  <c r="U2952" i="6" s="1"/>
  <c r="V2952" i="6" s="1"/>
  <c r="P2949" i="6"/>
  <c r="U2949" i="6" s="1"/>
  <c r="V2949" i="6" s="1"/>
  <c r="N2947" i="6"/>
  <c r="P2947" i="6" s="1"/>
  <c r="U2947" i="6" s="1"/>
  <c r="V2947" i="6" s="1"/>
  <c r="N2942" i="6"/>
  <c r="N2940" i="6"/>
  <c r="P2940" i="6" s="1"/>
  <c r="U2940" i="6" s="1"/>
  <c r="V2940" i="6" s="1"/>
  <c r="N2923" i="6"/>
  <c r="P2923" i="6" s="1"/>
  <c r="U2923" i="6" s="1"/>
  <c r="V2923" i="6" s="1"/>
  <c r="N2920" i="6"/>
  <c r="P2920" i="6" s="1"/>
  <c r="U2920" i="6" s="1"/>
  <c r="V2920" i="6" s="1"/>
  <c r="N2887" i="6"/>
  <c r="P2887" i="6" s="1"/>
  <c r="U2887" i="6" s="1"/>
  <c r="V2887" i="6" s="1"/>
  <c r="N2884" i="6"/>
  <c r="P2884" i="6" s="1"/>
  <c r="U2884" i="6" s="1"/>
  <c r="V2884" i="6" s="1"/>
  <c r="N2881" i="6"/>
  <c r="P2881" i="6" s="1"/>
  <c r="U2881" i="6" s="1"/>
  <c r="V2881" i="6" s="1"/>
  <c r="N2878" i="6"/>
  <c r="P2878" i="6" s="1"/>
  <c r="U2878" i="6" s="1"/>
  <c r="N2875" i="6"/>
  <c r="P2875" i="6" s="1"/>
  <c r="U2875" i="6" s="1"/>
  <c r="V2875" i="6" s="1"/>
  <c r="N2873" i="6"/>
  <c r="P2873" i="6" s="1"/>
  <c r="U2873" i="6" s="1"/>
  <c r="V2873" i="6" s="1"/>
  <c r="N2852" i="6"/>
  <c r="P2852" i="6" s="1"/>
  <c r="U2852" i="6" s="1"/>
  <c r="N2837" i="6"/>
  <c r="P2837" i="6" s="1"/>
  <c r="U2837" i="6" s="1"/>
  <c r="N2830" i="6"/>
  <c r="P2830" i="6" s="1"/>
  <c r="U2830" i="6" s="1"/>
  <c r="P2819" i="6"/>
  <c r="N2813" i="6"/>
  <c r="P2813" i="6" s="1"/>
  <c r="N2806" i="6"/>
  <c r="P2806" i="6" s="1"/>
  <c r="U2806" i="6" s="1"/>
  <c r="P2792" i="6"/>
  <c r="N2780" i="6"/>
  <c r="P2780" i="6" s="1"/>
  <c r="U2780" i="6" s="1"/>
  <c r="V2780" i="6" s="1"/>
  <c r="N2777" i="6"/>
  <c r="P2777" i="6" s="1"/>
  <c r="U2777" i="6" s="1"/>
  <c r="V2777" i="6" s="1"/>
  <c r="N2774" i="6"/>
  <c r="P2774" i="6" s="1"/>
  <c r="U2774" i="6" s="1"/>
  <c r="N2771" i="6"/>
  <c r="P2771" i="6" s="1"/>
  <c r="U2771" i="6" s="1"/>
  <c r="V2771" i="6" s="1"/>
  <c r="N2766" i="6"/>
  <c r="N2762" i="6"/>
  <c r="N2755" i="6"/>
  <c r="N2748" i="6"/>
  <c r="P2736" i="6"/>
  <c r="U2736" i="6" s="1"/>
  <c r="V2736" i="6" s="1"/>
  <c r="N2731" i="6"/>
  <c r="P2731" i="6" s="1"/>
  <c r="U2731" i="6" s="1"/>
  <c r="V2731" i="6" s="1"/>
  <c r="N2729" i="6"/>
  <c r="P2729" i="6" s="1"/>
  <c r="U2729" i="6" s="1"/>
  <c r="N2724" i="6"/>
  <c r="P2724" i="6" s="1"/>
  <c r="U2724" i="6" s="1"/>
  <c r="V2724" i="6" s="1"/>
  <c r="N2722" i="6"/>
  <c r="P2722" i="6" s="1"/>
  <c r="N2711" i="6"/>
  <c r="O2700" i="6"/>
  <c r="P2700" i="6" s="1"/>
  <c r="U2700" i="6" s="1"/>
  <c r="V2700" i="6" s="1"/>
  <c r="N2697" i="6"/>
  <c r="N2693" i="6"/>
  <c r="O2689" i="6"/>
  <c r="P2689" i="6" s="1"/>
  <c r="U2689" i="6" s="1"/>
  <c r="V2689" i="6" s="1"/>
  <c r="N2680" i="6"/>
  <c r="P2680" i="6" s="1"/>
  <c r="U2680" i="6" s="1"/>
  <c r="N2663" i="6"/>
  <c r="N2613" i="6"/>
  <c r="H387" i="14"/>
  <c r="N2618" i="6"/>
  <c r="N2621" i="6"/>
  <c r="N2624" i="6"/>
  <c r="N2627" i="6"/>
  <c r="N2630" i="6"/>
  <c r="N2633" i="6"/>
  <c r="N2609" i="6"/>
  <c r="N2605" i="6"/>
  <c r="O2600" i="6"/>
  <c r="N2595" i="6"/>
  <c r="P2595" i="6" s="1"/>
  <c r="N2563" i="6"/>
  <c r="H379" i="14"/>
  <c r="N2552" i="6"/>
  <c r="N2538" i="6"/>
  <c r="P2533" i="6"/>
  <c r="N2530" i="6"/>
  <c r="O2525" i="6"/>
  <c r="P2525" i="6" s="1"/>
  <c r="U2525" i="6" s="1"/>
  <c r="V2525" i="6" s="1"/>
  <c r="N2522" i="6"/>
  <c r="N2518" i="6"/>
  <c r="N2514" i="6"/>
  <c r="N2507" i="6"/>
  <c r="P2507" i="6" s="1"/>
  <c r="U2507" i="6" s="1"/>
  <c r="N2496" i="6"/>
  <c r="P2496" i="6" s="1"/>
  <c r="U2496" i="6" s="1"/>
  <c r="V2496" i="6" s="1"/>
  <c r="N2484" i="6"/>
  <c r="N2916" i="6"/>
  <c r="P2916" i="6" s="1"/>
  <c r="U2916" i="6" s="1"/>
  <c r="V2916" i="6" s="1"/>
  <c r="N2913" i="6"/>
  <c r="P2913" i="6" s="1"/>
  <c r="U2913" i="6" s="1"/>
  <c r="V2913" i="6" s="1"/>
  <c r="N2910" i="6"/>
  <c r="P2910" i="6" s="1"/>
  <c r="U2910" i="6" s="1"/>
  <c r="V2910" i="6" s="1"/>
  <c r="N2871" i="6"/>
  <c r="P2871" i="6" s="1"/>
  <c r="U2871" i="6" s="1"/>
  <c r="V2871" i="6" s="1"/>
  <c r="N2869" i="6"/>
  <c r="P2869" i="6" s="1"/>
  <c r="U2869" i="6" s="1"/>
  <c r="V2869" i="6" s="1"/>
  <c r="N2864" i="6"/>
  <c r="P2864" i="6" s="1"/>
  <c r="U2864" i="6" s="1"/>
  <c r="V2864" i="6" s="1"/>
  <c r="N2862" i="6"/>
  <c r="P2862" i="6" s="1"/>
  <c r="U2862" i="6" s="1"/>
  <c r="V2862" i="6" s="1"/>
  <c r="N2839" i="6"/>
  <c r="P2839" i="6" s="1"/>
  <c r="U2839" i="6" s="1"/>
  <c r="V2839" i="6" s="1"/>
  <c r="N2833" i="6"/>
  <c r="P2833" i="6" s="1"/>
  <c r="U2833" i="6" s="1"/>
  <c r="V2833" i="6" s="1"/>
  <c r="N2828" i="6"/>
  <c r="P2828" i="6" s="1"/>
  <c r="U2828" i="6" s="1"/>
  <c r="N2825" i="6"/>
  <c r="P2825" i="6" s="1"/>
  <c r="U2825" i="6" s="1"/>
  <c r="V2825" i="6" s="1"/>
  <c r="N2769" i="6"/>
  <c r="N2765" i="6"/>
  <c r="N2758" i="6"/>
  <c r="N2751" i="6"/>
  <c r="N2747" i="6"/>
  <c r="N2710" i="6"/>
  <c r="N2703" i="6"/>
  <c r="O2692" i="6"/>
  <c r="P2692" i="6" s="1"/>
  <c r="U2692" i="6" s="1"/>
  <c r="V2692" i="6" s="1"/>
  <c r="O2685" i="6"/>
  <c r="P2685" i="6" s="1"/>
  <c r="U2685" i="6" s="1"/>
  <c r="N2682" i="6"/>
  <c r="P2682" i="6" s="1"/>
  <c r="U2682" i="6" s="1"/>
  <c r="O2612" i="6"/>
  <c r="P2612" i="6" s="1"/>
  <c r="U2612" i="6" s="1"/>
  <c r="O2608" i="6"/>
  <c r="P2608" i="6" s="1"/>
  <c r="U2608" i="6" s="1"/>
  <c r="V2608" i="6" s="1"/>
  <c r="O2599" i="6"/>
  <c r="P2599" i="6" s="1"/>
  <c r="U2599" i="6" s="1"/>
  <c r="V2599" i="6" s="1"/>
  <c r="P2529" i="6"/>
  <c r="U2529" i="6" s="1"/>
  <c r="V2529" i="6" s="1"/>
  <c r="N2499" i="6"/>
  <c r="P2499" i="6" s="1"/>
  <c r="U2499" i="6" s="1"/>
  <c r="V2499" i="6" s="1"/>
  <c r="N2493" i="6"/>
  <c r="N2477" i="6"/>
  <c r="P2477" i="6" s="1"/>
  <c r="U2477" i="6" s="1"/>
  <c r="V2477" i="6" s="1"/>
  <c r="N2470" i="6"/>
  <c r="P2470" i="6" s="1"/>
  <c r="U2470" i="6" s="1"/>
  <c r="V2470" i="6" s="1"/>
  <c r="N2466" i="6"/>
  <c r="P2391" i="6"/>
  <c r="U2391" i="6" s="1"/>
  <c r="V2391" i="6" s="1"/>
  <c r="N2387" i="6"/>
  <c r="P2387" i="6" s="1"/>
  <c r="U2387" i="6" s="1"/>
  <c r="V2387" i="6" s="1"/>
  <c r="N2378" i="6"/>
  <c r="P2378" i="6" s="1"/>
  <c r="U2378" i="6" s="1"/>
  <c r="V2378" i="6" s="1"/>
  <c r="N2369" i="6"/>
  <c r="P2369" i="6" s="1"/>
  <c r="U2369" i="6" s="1"/>
  <c r="V2369" i="6" s="1"/>
  <c r="N2353" i="6"/>
  <c r="P2353" i="6" s="1"/>
  <c r="U2353" i="6" s="1"/>
  <c r="V2353" i="6" s="1"/>
  <c r="N2346" i="6"/>
  <c r="P2346" i="6" s="1"/>
  <c r="U2346" i="6" s="1"/>
  <c r="V2346" i="6" s="1"/>
  <c r="N2340" i="6"/>
  <c r="P2340" i="6" s="1"/>
  <c r="U2340" i="6" s="1"/>
  <c r="V2340" i="6" s="1"/>
  <c r="N2338" i="6"/>
  <c r="P2338" i="6" s="1"/>
  <c r="N2333" i="6"/>
  <c r="N2331" i="6"/>
  <c r="P2331" i="6" s="1"/>
  <c r="U2331" i="6" s="1"/>
  <c r="V2331" i="6" s="1"/>
  <c r="N2325" i="6"/>
  <c r="P2325" i="6" s="1"/>
  <c r="U2325" i="6" s="1"/>
  <c r="V2325" i="6" s="1"/>
  <c r="N2322" i="6"/>
  <c r="P2322" i="6" s="1"/>
  <c r="U2322" i="6" s="1"/>
  <c r="V2322" i="6" s="1"/>
  <c r="N2319" i="6"/>
  <c r="P2319" i="6" s="1"/>
  <c r="U2319" i="6" s="1"/>
  <c r="V2319" i="6" s="1"/>
  <c r="N2316" i="6"/>
  <c r="P2316" i="6" s="1"/>
  <c r="U2316" i="6" s="1"/>
  <c r="V2316" i="6" s="1"/>
  <c r="N2313" i="6"/>
  <c r="P2313" i="6" s="1"/>
  <c r="U2313" i="6" s="1"/>
  <c r="V2313" i="6" s="1"/>
  <c r="N2305" i="6"/>
  <c r="P2305" i="6" s="1"/>
  <c r="U2305" i="6" s="1"/>
  <c r="V2305" i="6" s="1"/>
  <c r="N2296" i="6"/>
  <c r="P2296" i="6" s="1"/>
  <c r="U2296" i="6" s="1"/>
  <c r="V2296" i="6" s="1"/>
  <c r="P2290" i="6"/>
  <c r="N2272" i="6"/>
  <c r="P2272" i="6" s="1"/>
  <c r="U2272" i="6" s="1"/>
  <c r="V2272" i="6" s="1"/>
  <c r="N2269" i="6"/>
  <c r="P2269" i="6" s="1"/>
  <c r="U2269" i="6" s="1"/>
  <c r="V2269" i="6" s="1"/>
  <c r="N2271" i="6"/>
  <c r="P2271" i="6" s="1"/>
  <c r="U2271" i="6" s="1"/>
  <c r="V2271" i="6" s="1"/>
  <c r="N2274" i="6"/>
  <c r="P2274" i="6" s="1"/>
  <c r="U2274" i="6" s="1"/>
  <c r="V2274" i="6" s="1"/>
  <c r="N2277" i="6"/>
  <c r="P2277" i="6" s="1"/>
  <c r="U2277" i="6" s="1"/>
  <c r="V2277" i="6" s="1"/>
  <c r="P2249" i="6"/>
  <c r="P2242" i="6"/>
  <c r="U2242" i="6" s="1"/>
  <c r="V2242" i="6" s="1"/>
  <c r="P2240" i="6"/>
  <c r="P2227" i="6"/>
  <c r="N2218" i="6"/>
  <c r="P2218" i="6" s="1"/>
  <c r="U2218" i="6" s="1"/>
  <c r="V2218" i="6" s="1"/>
  <c r="N2194" i="6"/>
  <c r="P2194" i="6" s="1"/>
  <c r="N2196" i="6"/>
  <c r="P2196" i="6" s="1"/>
  <c r="U2196" i="6" s="1"/>
  <c r="V2196" i="6" s="1"/>
  <c r="N2201" i="6"/>
  <c r="P2201" i="6" s="1"/>
  <c r="U2201" i="6" s="1"/>
  <c r="V2201" i="6" s="1"/>
  <c r="N2206" i="6"/>
  <c r="P2187" i="6"/>
  <c r="U2187" i="6" s="1"/>
  <c r="V2187" i="6" s="1"/>
  <c r="N2179" i="6"/>
  <c r="P2179" i="6" s="1"/>
  <c r="N2181" i="6"/>
  <c r="P2181" i="6" s="1"/>
  <c r="U2181" i="6" s="1"/>
  <c r="V2181" i="6" s="1"/>
  <c r="N2186" i="6"/>
  <c r="P2186" i="6" s="1"/>
  <c r="U2186" i="6" s="1"/>
  <c r="V2186" i="6" s="1"/>
  <c r="N2188" i="6"/>
  <c r="P2188" i="6" s="1"/>
  <c r="U2188" i="6" s="1"/>
  <c r="V2188" i="6" s="1"/>
  <c r="P2174" i="6"/>
  <c r="P2150" i="6"/>
  <c r="U2150" i="6" s="1"/>
  <c r="V2150" i="6" s="1"/>
  <c r="N2141" i="6"/>
  <c r="P2141" i="6" s="1"/>
  <c r="U2141" i="6" s="1"/>
  <c r="V2141" i="6" s="1"/>
  <c r="N2123" i="6"/>
  <c r="P2123" i="6" s="1"/>
  <c r="U2123" i="6" s="1"/>
  <c r="V2123" i="6" s="1"/>
  <c r="N2114" i="6"/>
  <c r="P2114" i="6" s="1"/>
  <c r="U2114" i="6" s="1"/>
  <c r="V2114" i="6" s="1"/>
  <c r="N2085" i="6"/>
  <c r="P2085" i="6" s="1"/>
  <c r="U2085" i="6" s="1"/>
  <c r="V2085" i="6" s="1"/>
  <c r="P2083" i="6"/>
  <c r="N2057" i="6"/>
  <c r="P2057" i="6" s="1"/>
  <c r="U2057" i="6" s="1"/>
  <c r="N2054" i="6"/>
  <c r="P2054" i="6" s="1"/>
  <c r="U2054" i="6" s="1"/>
  <c r="V2054" i="6" s="1"/>
  <c r="P2037" i="6"/>
  <c r="N2366" i="6"/>
  <c r="P2366" i="6" s="1"/>
  <c r="N2356" i="6"/>
  <c r="P2356" i="6" s="1"/>
  <c r="U2356" i="6" s="1"/>
  <c r="V2356" i="6" s="1"/>
  <c r="N2349" i="6"/>
  <c r="P2349" i="6" s="1"/>
  <c r="U2349" i="6" s="1"/>
  <c r="V2349" i="6" s="1"/>
  <c r="P2339" i="6"/>
  <c r="U2339" i="6" s="1"/>
  <c r="V2339" i="6" s="1"/>
  <c r="P2336" i="6"/>
  <c r="N2327" i="6"/>
  <c r="P2327" i="6" s="1"/>
  <c r="U2327" i="6" s="1"/>
  <c r="V2327" i="6" s="1"/>
  <c r="P2286" i="6"/>
  <c r="U2286" i="6" s="1"/>
  <c r="V2286" i="6" s="1"/>
  <c r="P2248" i="6"/>
  <c r="N2244" i="6"/>
  <c r="P2244" i="6" s="1"/>
  <c r="N2236" i="6"/>
  <c r="P2236" i="6" s="1"/>
  <c r="U2236" i="6" s="1"/>
  <c r="V2236" i="6" s="1"/>
  <c r="P2230" i="6"/>
  <c r="N2221" i="6"/>
  <c r="P2221" i="6" s="1"/>
  <c r="U2221" i="6" s="1"/>
  <c r="V2221" i="6" s="1"/>
  <c r="N2214" i="6"/>
  <c r="P2214" i="6" s="1"/>
  <c r="U2214" i="6" s="1"/>
  <c r="V2214" i="6" s="1"/>
  <c r="N2159" i="6"/>
  <c r="P2159" i="6" s="1"/>
  <c r="N2146" i="6"/>
  <c r="P2146" i="6" s="1"/>
  <c r="U2146" i="6" s="1"/>
  <c r="V2146" i="6" s="1"/>
  <c r="N2147" i="6"/>
  <c r="P2147" i="6" s="1"/>
  <c r="U2147" i="6" s="1"/>
  <c r="N2149" i="6"/>
  <c r="P2149" i="6" s="1"/>
  <c r="U2149" i="6" s="1"/>
  <c r="P2090" i="6"/>
  <c r="U2090" i="6" s="1"/>
  <c r="V2090" i="6" s="1"/>
  <c r="O2060" i="6"/>
  <c r="O2072" i="6"/>
  <c r="P2072" i="6" s="1"/>
  <c r="U2072" i="6" s="1"/>
  <c r="V2072" i="6" s="1"/>
  <c r="O2070" i="6"/>
  <c r="N2049" i="6"/>
  <c r="P2049" i="6" s="1"/>
  <c r="U2049" i="6" s="1"/>
  <c r="V2049" i="6" s="1"/>
  <c r="N2427" i="6"/>
  <c r="P2427" i="6" s="1"/>
  <c r="U2427" i="6" s="1"/>
  <c r="V2427" i="6" s="1"/>
  <c r="P2402" i="6"/>
  <c r="U2402" i="6" s="1"/>
  <c r="N2390" i="6"/>
  <c r="P2390" i="6" s="1"/>
  <c r="U2390" i="6" s="1"/>
  <c r="V2390" i="6" s="1"/>
  <c r="N2381" i="6"/>
  <c r="P2381" i="6" s="1"/>
  <c r="U2381" i="6" s="1"/>
  <c r="V2381" i="6" s="1"/>
  <c r="N2372" i="6"/>
  <c r="P2372" i="6" s="1"/>
  <c r="U2372" i="6" s="1"/>
  <c r="V2372" i="6" s="1"/>
  <c r="N2359" i="6"/>
  <c r="P2359" i="6" s="1"/>
  <c r="U2359" i="6" s="1"/>
  <c r="V2359" i="6" s="1"/>
  <c r="N2352" i="6"/>
  <c r="P2352" i="6" s="1"/>
  <c r="U2352" i="6" s="1"/>
  <c r="V2352" i="6" s="1"/>
  <c r="N2330" i="6"/>
  <c r="P2330" i="6" s="1"/>
  <c r="U2330" i="6" s="1"/>
  <c r="V2330" i="6" s="1"/>
  <c r="N2217" i="6"/>
  <c r="P2217" i="6" s="1"/>
  <c r="U2217" i="6" s="1"/>
  <c r="V2217" i="6" s="1"/>
  <c r="N2209" i="6"/>
  <c r="P2209" i="6" s="1"/>
  <c r="U2209" i="6" s="1"/>
  <c r="V2209" i="6" s="1"/>
  <c r="P2206" i="6"/>
  <c r="U2206" i="6" s="1"/>
  <c r="V2206" i="6" s="1"/>
  <c r="P2195" i="6"/>
  <c r="U2195" i="6" s="1"/>
  <c r="V2195" i="6" s="1"/>
  <c r="P2165" i="6"/>
  <c r="U2165" i="6" s="1"/>
  <c r="V2165" i="6" s="1"/>
  <c r="N2154" i="6"/>
  <c r="P2154" i="6" s="1"/>
  <c r="U2154" i="6" s="1"/>
  <c r="V2154" i="6" s="1"/>
  <c r="N2140" i="6"/>
  <c r="P2140" i="6" s="1"/>
  <c r="U2140" i="6" s="1"/>
  <c r="V2140" i="6" s="1"/>
  <c r="N2135" i="6"/>
  <c r="P2135" i="6" s="1"/>
  <c r="U2135" i="6" s="1"/>
  <c r="N2046" i="6"/>
  <c r="P2046" i="6" s="1"/>
  <c r="U2046" i="6" s="1"/>
  <c r="V2046" i="6" s="1"/>
  <c r="N2047" i="6"/>
  <c r="P2047" i="6" s="1"/>
  <c r="U2047" i="6" s="1"/>
  <c r="V2047" i="6" s="1"/>
  <c r="P1950" i="6"/>
  <c r="U1950" i="6" s="1"/>
  <c r="V1950" i="6" s="1"/>
  <c r="P2468" i="6"/>
  <c r="U2468" i="6" s="1"/>
  <c r="V2468" i="6" s="1"/>
  <c r="N2460" i="6"/>
  <c r="P2460" i="6" s="1"/>
  <c r="U2460" i="6" s="1"/>
  <c r="V2460" i="6" s="1"/>
  <c r="N2451" i="6"/>
  <c r="P2451" i="6" s="1"/>
  <c r="U2451" i="6" s="1"/>
  <c r="V2451" i="6" s="1"/>
  <c r="P2445" i="6"/>
  <c r="N2417" i="6"/>
  <c r="P2417" i="6" s="1"/>
  <c r="U2417" i="6" s="1"/>
  <c r="V2417" i="6" s="1"/>
  <c r="N2408" i="6"/>
  <c r="P2408" i="6" s="1"/>
  <c r="U2408" i="6" s="1"/>
  <c r="P2362" i="6"/>
  <c r="N2355" i="6"/>
  <c r="P2355" i="6" s="1"/>
  <c r="U2355" i="6" s="1"/>
  <c r="V2355" i="6" s="1"/>
  <c r="N2344" i="6"/>
  <c r="P2344" i="6" s="1"/>
  <c r="U2344" i="6" s="1"/>
  <c r="V2344" i="6" s="1"/>
  <c r="P2282" i="6"/>
  <c r="U2282" i="6" s="1"/>
  <c r="V2282" i="6" s="1"/>
  <c r="P2273" i="6"/>
  <c r="U2273" i="6" s="1"/>
  <c r="V2273" i="6" s="1"/>
  <c r="P2264" i="6"/>
  <c r="U2264" i="6" s="1"/>
  <c r="V2264" i="6" s="1"/>
  <c r="P2250" i="6"/>
  <c r="U2250" i="6" s="1"/>
  <c r="V2250" i="6" s="1"/>
  <c r="N2224" i="6"/>
  <c r="P2224" i="6" s="1"/>
  <c r="U2224" i="6" s="1"/>
  <c r="V2224" i="6" s="1"/>
  <c r="P2197" i="6"/>
  <c r="U2197" i="6" s="1"/>
  <c r="V2197" i="6" s="1"/>
  <c r="P2192" i="6"/>
  <c r="U2192" i="6" s="1"/>
  <c r="V2192" i="6" s="1"/>
  <c r="P2191" i="6"/>
  <c r="U2191" i="6" s="1"/>
  <c r="V2191" i="6" s="1"/>
  <c r="P2180" i="6"/>
  <c r="U2180" i="6" s="1"/>
  <c r="V2180" i="6" s="1"/>
  <c r="N2112" i="6"/>
  <c r="P2112" i="6" s="1"/>
  <c r="U2112" i="6" s="1"/>
  <c r="V2112" i="6" s="1"/>
  <c r="N2088" i="6"/>
  <c r="P2088" i="6" s="1"/>
  <c r="U2088" i="6" s="1"/>
  <c r="V2088" i="6" s="1"/>
  <c r="N2087" i="6"/>
  <c r="P2087" i="6" s="1"/>
  <c r="P2086" i="6"/>
  <c r="U2086" i="6" s="1"/>
  <c r="V2086" i="6" s="1"/>
  <c r="P2076" i="6"/>
  <c r="U2076" i="6" s="1"/>
  <c r="V2076" i="6" s="1"/>
  <c r="O2066" i="6"/>
  <c r="N2056" i="6"/>
  <c r="P2056" i="6" s="1"/>
  <c r="U2056" i="6" s="1"/>
  <c r="V2056" i="6" s="1"/>
  <c r="N2237" i="6"/>
  <c r="P2237" i="6" s="1"/>
  <c r="U2237" i="6" s="1"/>
  <c r="V2237" i="6" s="1"/>
  <c r="N2234" i="6"/>
  <c r="P2234" i="6" s="1"/>
  <c r="N2051" i="6"/>
  <c r="P2051" i="6" s="1"/>
  <c r="U2051" i="6" s="1"/>
  <c r="V2051" i="6" s="1"/>
  <c r="N2045" i="6"/>
  <c r="P2045" i="6" s="1"/>
  <c r="P2420" i="6"/>
  <c r="U2420" i="6" s="1"/>
  <c r="V2420" i="6" s="1"/>
  <c r="P2400" i="6"/>
  <c r="U2400" i="6" s="1"/>
  <c r="V2400" i="6" s="1"/>
  <c r="N2361" i="6"/>
  <c r="P2361" i="6" s="1"/>
  <c r="U2361" i="6" s="1"/>
  <c r="V2361" i="6" s="1"/>
  <c r="N2350" i="6"/>
  <c r="P2350" i="6" s="1"/>
  <c r="U2350" i="6" s="1"/>
  <c r="V2350" i="6" s="1"/>
  <c r="N2343" i="6"/>
  <c r="P2343" i="6" s="1"/>
  <c r="U2343" i="6" s="1"/>
  <c r="V2343" i="6" s="1"/>
  <c r="P2333" i="6"/>
  <c r="N2328" i="6"/>
  <c r="P2328" i="6" s="1"/>
  <c r="U2328" i="6" s="1"/>
  <c r="V2328" i="6" s="1"/>
  <c r="P2310" i="6"/>
  <c r="P2279" i="6"/>
  <c r="U2279" i="6" s="1"/>
  <c r="V2279" i="6" s="1"/>
  <c r="P2211" i="6"/>
  <c r="U2211" i="6" s="1"/>
  <c r="V2211" i="6" s="1"/>
  <c r="N2208" i="6"/>
  <c r="P2208" i="6" s="1"/>
  <c r="U2208" i="6" s="1"/>
  <c r="V2208" i="6" s="1"/>
  <c r="N2212" i="6"/>
  <c r="P2212" i="6" s="1"/>
  <c r="U2212" i="6" s="1"/>
  <c r="V2212" i="6" s="1"/>
  <c r="N2223" i="6"/>
  <c r="P2223" i="6" s="1"/>
  <c r="U2223" i="6" s="1"/>
  <c r="V2223" i="6" s="1"/>
  <c r="P2127" i="6"/>
  <c r="U2127" i="6" s="1"/>
  <c r="N2055" i="6"/>
  <c r="P2055" i="6" s="1"/>
  <c r="U2055" i="6" s="1"/>
  <c r="V2055" i="6" s="1"/>
  <c r="N2052" i="6"/>
  <c r="P2052" i="6" s="1"/>
  <c r="U2052" i="6" s="1"/>
  <c r="V2052" i="6" s="1"/>
  <c r="N2058" i="6"/>
  <c r="P2058" i="6" s="1"/>
  <c r="U2058" i="6" s="1"/>
  <c r="V2058" i="6" s="1"/>
  <c r="N2029" i="6"/>
  <c r="P2029" i="6" s="1"/>
  <c r="U2029" i="6" s="1"/>
  <c r="V2029" i="6" s="1"/>
  <c r="N2028" i="6"/>
  <c r="P2028" i="6" s="1"/>
  <c r="U2028" i="6" s="1"/>
  <c r="V2028" i="6" s="1"/>
  <c r="N2027" i="6"/>
  <c r="P2027" i="6" s="1"/>
  <c r="N1955" i="6"/>
  <c r="P1955" i="6" s="1"/>
  <c r="U1955" i="6" s="1"/>
  <c r="V1955" i="6" s="1"/>
  <c r="N1952" i="6"/>
  <c r="P1952" i="6" s="1"/>
  <c r="U1952" i="6" s="1"/>
  <c r="V1952" i="6" s="1"/>
  <c r="N1949" i="6"/>
  <c r="P1949" i="6" s="1"/>
  <c r="U1949" i="6" s="1"/>
  <c r="N1947" i="6"/>
  <c r="P1947" i="6" s="1"/>
  <c r="P1919" i="6"/>
  <c r="U1919" i="6" s="1"/>
  <c r="V1919" i="6" s="1"/>
  <c r="N1900" i="6"/>
  <c r="P1900" i="6" s="1"/>
  <c r="U1900" i="6" s="1"/>
  <c r="N1883" i="6"/>
  <c r="P1883" i="6" s="1"/>
  <c r="U1883" i="6" s="1"/>
  <c r="V1883" i="6" s="1"/>
  <c r="N1874" i="6"/>
  <c r="P1874" i="6" s="1"/>
  <c r="P1862" i="6"/>
  <c r="U1862" i="6" s="1"/>
  <c r="V1862" i="6" s="1"/>
  <c r="P1859" i="6"/>
  <c r="U1859" i="6" s="1"/>
  <c r="V1859" i="6" s="1"/>
  <c r="P1856" i="6"/>
  <c r="U1856" i="6" s="1"/>
  <c r="V1856" i="6" s="1"/>
  <c r="N1821" i="6"/>
  <c r="P1821" i="6" s="1"/>
  <c r="U1821" i="6" s="1"/>
  <c r="V1821" i="6" s="1"/>
  <c r="N1767" i="6"/>
  <c r="N1763" i="6"/>
  <c r="N1757" i="6"/>
  <c r="N1743" i="6"/>
  <c r="N1690" i="6"/>
  <c r="N1683" i="6"/>
  <c r="P1672" i="6"/>
  <c r="U1672" i="6" s="1"/>
  <c r="V1672" i="6" s="1"/>
  <c r="N1660" i="6"/>
  <c r="P1660" i="6" s="1"/>
  <c r="U1660" i="6" s="1"/>
  <c r="V1660" i="6" s="1"/>
  <c r="N1646" i="6"/>
  <c r="P1646" i="6" s="1"/>
  <c r="U1646" i="6" s="1"/>
  <c r="V1646" i="6" s="1"/>
  <c r="N1504" i="6"/>
  <c r="P1504" i="6" s="1"/>
  <c r="U1504" i="6" s="1"/>
  <c r="V1504" i="6" s="1"/>
  <c r="N1404" i="6"/>
  <c r="P1404" i="6" s="1"/>
  <c r="N1400" i="6"/>
  <c r="N1394" i="6"/>
  <c r="N1388" i="6"/>
  <c r="H186" i="14"/>
  <c r="O1383" i="6" s="1"/>
  <c r="P1383" i="6" s="1"/>
  <c r="U1383" i="6" s="1"/>
  <c r="V1383" i="6" s="1"/>
  <c r="N1358" i="6"/>
  <c r="P1358" i="6" s="1"/>
  <c r="U1358" i="6" s="1"/>
  <c r="V1358" i="6" s="1"/>
  <c r="N1353" i="6"/>
  <c r="P1353" i="6" s="1"/>
  <c r="U1353" i="6" s="1"/>
  <c r="V1353" i="6" s="1"/>
  <c r="N1305" i="6"/>
  <c r="N1299" i="6"/>
  <c r="N1293" i="6"/>
  <c r="H171" i="14"/>
  <c r="P1004" i="6"/>
  <c r="U1004" i="6" s="1"/>
  <c r="V1004" i="6" s="1"/>
  <c r="N983" i="6"/>
  <c r="P983" i="6" s="1"/>
  <c r="N984" i="6"/>
  <c r="P984" i="6" s="1"/>
  <c r="U984" i="6" s="1"/>
  <c r="V984" i="6" s="1"/>
  <c r="P1605" i="6"/>
  <c r="U1605" i="6" s="1"/>
  <c r="V1605" i="6" s="1"/>
  <c r="N1533" i="6"/>
  <c r="P1533" i="6" s="1"/>
  <c r="U1533" i="6" s="1"/>
  <c r="V1533" i="6" s="1"/>
  <c r="P1478" i="6"/>
  <c r="U1478" i="6" s="1"/>
  <c r="P1463" i="6"/>
  <c r="U1463" i="6" s="1"/>
  <c r="V1463" i="6" s="1"/>
  <c r="P1458" i="6"/>
  <c r="U1458" i="6" s="1"/>
  <c r="V1458" i="6" s="1"/>
  <c r="P1445" i="6"/>
  <c r="U1445" i="6" s="1"/>
  <c r="V1445" i="6" s="1"/>
  <c r="P1414" i="6"/>
  <c r="U1414" i="6" s="1"/>
  <c r="V1414" i="6" s="1"/>
  <c r="N1399" i="6"/>
  <c r="N1393" i="6"/>
  <c r="N1387" i="6"/>
  <c r="N1355" i="6"/>
  <c r="P1355" i="6" s="1"/>
  <c r="U1355" i="6" s="1"/>
  <c r="V1355" i="6" s="1"/>
  <c r="N1350" i="6"/>
  <c r="P1350" i="6" s="1"/>
  <c r="U1350" i="6" s="1"/>
  <c r="V1350" i="6" s="1"/>
  <c r="N1304" i="6"/>
  <c r="N1298" i="6"/>
  <c r="N1292" i="6"/>
  <c r="P1203" i="6"/>
  <c r="P1191" i="6"/>
  <c r="U1191" i="6" s="1"/>
  <c r="V1191" i="6" s="1"/>
  <c r="N1189" i="6"/>
  <c r="P1189" i="6" s="1"/>
  <c r="U1189" i="6" s="1"/>
  <c r="V1189" i="6" s="1"/>
  <c r="P1114" i="6"/>
  <c r="U1114" i="6" s="1"/>
  <c r="V1114" i="6" s="1"/>
  <c r="P1107" i="6"/>
  <c r="U1107" i="6" s="1"/>
  <c r="V1107" i="6" s="1"/>
  <c r="N1076" i="6"/>
  <c r="P1076" i="6" s="1"/>
  <c r="U1076" i="6" s="1"/>
  <c r="V1076" i="6" s="1"/>
  <c r="N1073" i="6"/>
  <c r="P1073" i="6" s="1"/>
  <c r="U1073" i="6" s="1"/>
  <c r="V1073" i="6" s="1"/>
  <c r="N1070" i="6"/>
  <c r="P1070" i="6" s="1"/>
  <c r="U1070" i="6" s="1"/>
  <c r="V1070" i="6" s="1"/>
  <c r="N1065" i="6"/>
  <c r="P1065" i="6" s="1"/>
  <c r="U1065" i="6" s="1"/>
  <c r="V1065" i="6" s="1"/>
  <c r="N1062" i="6"/>
  <c r="P1062" i="6" s="1"/>
  <c r="U1062" i="6" s="1"/>
  <c r="V1062" i="6" s="1"/>
  <c r="P1056" i="6"/>
  <c r="P1011" i="6"/>
  <c r="U1011" i="6" s="1"/>
  <c r="V1011" i="6" s="1"/>
  <c r="N985" i="6"/>
  <c r="P985" i="6" s="1"/>
  <c r="N988" i="6"/>
  <c r="P988" i="6" s="1"/>
  <c r="U988" i="6" s="1"/>
  <c r="V988" i="6" s="1"/>
  <c r="N941" i="6"/>
  <c r="P941" i="6" s="1"/>
  <c r="N942" i="6"/>
  <c r="P942" i="6" s="1"/>
  <c r="U942" i="6" s="1"/>
  <c r="V942" i="6" s="1"/>
  <c r="P920" i="6"/>
  <c r="U920" i="6" s="1"/>
  <c r="V920" i="6" s="1"/>
  <c r="P2182" i="6"/>
  <c r="U2182" i="6" s="1"/>
  <c r="V2182" i="6" s="1"/>
  <c r="P2177" i="6"/>
  <c r="U2177" i="6" s="1"/>
  <c r="V2177" i="6" s="1"/>
  <c r="P2156" i="6"/>
  <c r="P2094" i="6"/>
  <c r="U2094" i="6" s="1"/>
  <c r="V2094" i="6" s="1"/>
  <c r="P2024" i="6"/>
  <c r="U2024" i="6" s="1"/>
  <c r="V2024" i="6" s="1"/>
  <c r="P2021" i="6"/>
  <c r="U2021" i="6" s="1"/>
  <c r="V2021" i="6" s="1"/>
  <c r="P1999" i="6"/>
  <c r="U1999" i="6" s="1"/>
  <c r="V1999" i="6" s="1"/>
  <c r="N1954" i="6"/>
  <c r="P1954" i="6" s="1"/>
  <c r="U1954" i="6" s="1"/>
  <c r="V1954" i="6" s="1"/>
  <c r="N1951" i="6"/>
  <c r="P1951" i="6" s="1"/>
  <c r="U1951" i="6" s="1"/>
  <c r="V1951" i="6" s="1"/>
  <c r="N1948" i="6"/>
  <c r="P1948" i="6" s="1"/>
  <c r="U1948" i="6" s="1"/>
  <c r="V1948" i="6" s="1"/>
  <c r="P1916" i="6"/>
  <c r="P1907" i="6"/>
  <c r="U1907" i="6" s="1"/>
  <c r="V1907" i="6" s="1"/>
  <c r="P1891" i="6"/>
  <c r="P1887" i="6"/>
  <c r="U1887" i="6" s="1"/>
  <c r="V1887" i="6" s="1"/>
  <c r="N1877" i="6"/>
  <c r="P1877" i="6" s="1"/>
  <c r="U1877" i="6" s="1"/>
  <c r="V1877" i="6" s="1"/>
  <c r="N1870" i="6"/>
  <c r="P1870" i="6" s="1"/>
  <c r="P1867" i="6"/>
  <c r="N1864" i="6"/>
  <c r="P1864" i="6" s="1"/>
  <c r="P1855" i="6"/>
  <c r="P1817" i="6"/>
  <c r="U1817" i="6" s="1"/>
  <c r="V1817" i="6" s="1"/>
  <c r="N1809" i="6"/>
  <c r="P1809" i="6" s="1"/>
  <c r="U1809" i="6" s="1"/>
  <c r="V1809" i="6" s="1"/>
  <c r="N1805" i="6"/>
  <c r="P1805" i="6" s="1"/>
  <c r="N1799" i="6"/>
  <c r="N1789" i="6"/>
  <c r="N1785" i="6"/>
  <c r="P1785" i="6" s="1"/>
  <c r="N1766" i="6"/>
  <c r="N1761" i="6"/>
  <c r="N1750" i="6"/>
  <c r="N1709" i="6"/>
  <c r="P1709" i="6" s="1"/>
  <c r="U1709" i="6" s="1"/>
  <c r="V1709" i="6" s="1"/>
  <c r="N1700" i="6"/>
  <c r="P1700" i="6" s="1"/>
  <c r="U1700" i="6" s="1"/>
  <c r="V1700" i="6" s="1"/>
  <c r="N1693" i="6"/>
  <c r="N1684" i="6"/>
  <c r="P1684" i="6" s="1"/>
  <c r="U1684" i="6" s="1"/>
  <c r="V1684" i="6" s="1"/>
  <c r="N1663" i="6"/>
  <c r="P1663" i="6" s="1"/>
  <c r="U1663" i="6" s="1"/>
  <c r="V1663" i="6" s="1"/>
  <c r="N1650" i="6"/>
  <c r="P1650" i="6" s="1"/>
  <c r="U1650" i="6" s="1"/>
  <c r="V1650" i="6" s="1"/>
  <c r="N1640" i="6"/>
  <c r="P1640" i="6" s="1"/>
  <c r="U1640" i="6" s="1"/>
  <c r="V1640" i="6" s="1"/>
  <c r="P1629" i="6"/>
  <c r="U1629" i="6" s="1"/>
  <c r="V1629" i="6" s="1"/>
  <c r="N1617" i="6"/>
  <c r="H218" i="14"/>
  <c r="N1596" i="6"/>
  <c r="P1596" i="6" s="1"/>
  <c r="N1590" i="6"/>
  <c r="P1590" i="6" s="1"/>
  <c r="N1585" i="6"/>
  <c r="P1585" i="6" s="1"/>
  <c r="U1585" i="6" s="1"/>
  <c r="V1585" i="6" s="1"/>
  <c r="N1574" i="6"/>
  <c r="N1565" i="6"/>
  <c r="N1561" i="6"/>
  <c r="N1555" i="6"/>
  <c r="N1549" i="6"/>
  <c r="N1535" i="6"/>
  <c r="P1535" i="6" s="1"/>
  <c r="U1535" i="6" s="1"/>
  <c r="V1535" i="6" s="1"/>
  <c r="N1530" i="6"/>
  <c r="P1530" i="6" s="1"/>
  <c r="U1530" i="6" s="1"/>
  <c r="V1530" i="6" s="1"/>
  <c r="N1499" i="6"/>
  <c r="P1499" i="6" s="1"/>
  <c r="N1475" i="6"/>
  <c r="P1475" i="6" s="1"/>
  <c r="U1475" i="6" s="1"/>
  <c r="N1473" i="6"/>
  <c r="P1473" i="6" s="1"/>
  <c r="U1473" i="6" s="1"/>
  <c r="N1468" i="6"/>
  <c r="P1468" i="6" s="1"/>
  <c r="U1468" i="6" s="1"/>
  <c r="V1468" i="6" s="1"/>
  <c r="N1460" i="6"/>
  <c r="P1460" i="6" s="1"/>
  <c r="U1460" i="6" s="1"/>
  <c r="V1460" i="6" s="1"/>
  <c r="N1455" i="6"/>
  <c r="P1455" i="6" s="1"/>
  <c r="U1455" i="6" s="1"/>
  <c r="V1455" i="6" s="1"/>
  <c r="N1425" i="6"/>
  <c r="P1425" i="6" s="1"/>
  <c r="U1425" i="6" s="1"/>
  <c r="V1425" i="6" s="1"/>
  <c r="P1417" i="6"/>
  <c r="P1407" i="6"/>
  <c r="U1407" i="6" s="1"/>
  <c r="V1407" i="6" s="1"/>
  <c r="N1398" i="6"/>
  <c r="N1392" i="6"/>
  <c r="N1386" i="6"/>
  <c r="N1382" i="6"/>
  <c r="N1360" i="6"/>
  <c r="P1360" i="6" s="1"/>
  <c r="U1360" i="6" s="1"/>
  <c r="V1360" i="6" s="1"/>
  <c r="N1352" i="6"/>
  <c r="P1352" i="6" s="1"/>
  <c r="U1352" i="6" s="1"/>
  <c r="V1352" i="6" s="1"/>
  <c r="N1347" i="6"/>
  <c r="P1347" i="6" s="1"/>
  <c r="U1347" i="6" s="1"/>
  <c r="V1347" i="6" s="1"/>
  <c r="N1345" i="6"/>
  <c r="P1345" i="6" s="1"/>
  <c r="N1339" i="6"/>
  <c r="P1339" i="6" s="1"/>
  <c r="N1303" i="6"/>
  <c r="N1297" i="6"/>
  <c r="N1291" i="6"/>
  <c r="N1287" i="6"/>
  <c r="N1233" i="6"/>
  <c r="P1233" i="6" s="1"/>
  <c r="U1233" i="6" s="1"/>
  <c r="V1233" i="6" s="1"/>
  <c r="N1231" i="6"/>
  <c r="P1231" i="6" s="1"/>
  <c r="U1231" i="6" s="1"/>
  <c r="V1231" i="6" s="1"/>
  <c r="N1213" i="6"/>
  <c r="P1213" i="6" s="1"/>
  <c r="U1213" i="6" s="1"/>
  <c r="V1213" i="6" s="1"/>
  <c r="N1208" i="6"/>
  <c r="P1208" i="6" s="1"/>
  <c r="U1208" i="6" s="1"/>
  <c r="V1208" i="6" s="1"/>
  <c r="P1198" i="6"/>
  <c r="U1198" i="6" s="1"/>
  <c r="V1198" i="6" s="1"/>
  <c r="P1194" i="6"/>
  <c r="N1182" i="6"/>
  <c r="P1182" i="6" s="1"/>
  <c r="U1182" i="6" s="1"/>
  <c r="V1182" i="6" s="1"/>
  <c r="N1180" i="6"/>
  <c r="P1180" i="6" s="1"/>
  <c r="N1173" i="6"/>
  <c r="P1173" i="6" s="1"/>
  <c r="U1173" i="6" s="1"/>
  <c r="V1173" i="6" s="1"/>
  <c r="N1169" i="6"/>
  <c r="N1163" i="6"/>
  <c r="N1153" i="6"/>
  <c r="P1153" i="6" s="1"/>
  <c r="U1153" i="6" s="1"/>
  <c r="V1153" i="6" s="1"/>
  <c r="N1151" i="6"/>
  <c r="P1151" i="6" s="1"/>
  <c r="N1149" i="6"/>
  <c r="P1149" i="6" s="1"/>
  <c r="P1094" i="6"/>
  <c r="U1094" i="6" s="1"/>
  <c r="V1094" i="6" s="1"/>
  <c r="P1086" i="6"/>
  <c r="N1081" i="6"/>
  <c r="P1081" i="6" s="1"/>
  <c r="U1081" i="6" s="1"/>
  <c r="V1081" i="6" s="1"/>
  <c r="N1067" i="6"/>
  <c r="P1067" i="6" s="1"/>
  <c r="U1067" i="6" s="1"/>
  <c r="V1067" i="6" s="1"/>
  <c r="N1064" i="6"/>
  <c r="P1064" i="6" s="1"/>
  <c r="U1064" i="6" s="1"/>
  <c r="V1064" i="6" s="1"/>
  <c r="N1061" i="6"/>
  <c r="P1061" i="6" s="1"/>
  <c r="U1061" i="6" s="1"/>
  <c r="V1061" i="6" s="1"/>
  <c r="N905" i="6"/>
  <c r="P905" i="6" s="1"/>
  <c r="N944" i="6"/>
  <c r="P944" i="6" s="1"/>
  <c r="U944" i="6" s="1"/>
  <c r="P1866" i="6"/>
  <c r="U1866" i="6" s="1"/>
  <c r="V1866" i="6" s="1"/>
  <c r="P1823" i="6"/>
  <c r="U1823" i="6" s="1"/>
  <c r="V1823" i="6" s="1"/>
  <c r="P1177" i="6"/>
  <c r="U1177" i="6" s="1"/>
  <c r="V1177" i="6" s="1"/>
  <c r="N1036" i="6"/>
  <c r="N1038" i="6"/>
  <c r="N1034" i="6"/>
  <c r="N1047" i="6"/>
  <c r="N991" i="6"/>
  <c r="P991" i="6" s="1"/>
  <c r="U991" i="6" s="1"/>
  <c r="V991" i="6" s="1"/>
  <c r="N992" i="6"/>
  <c r="P992" i="6" s="1"/>
  <c r="U992" i="6" s="1"/>
  <c r="V992" i="6" s="1"/>
  <c r="N990" i="6"/>
  <c r="P990" i="6" s="1"/>
  <c r="U990" i="6" s="1"/>
  <c r="V990" i="6" s="1"/>
  <c r="P943" i="6"/>
  <c r="U943" i="6" s="1"/>
  <c r="V943" i="6" s="1"/>
  <c r="P2012" i="6"/>
  <c r="U2012" i="6" s="1"/>
  <c r="P2008" i="6"/>
  <c r="U2008" i="6" s="1"/>
  <c r="P1998" i="6"/>
  <c r="U1998" i="6" s="1"/>
  <c r="V1998" i="6" s="1"/>
  <c r="N1983" i="6"/>
  <c r="P1983" i="6" s="1"/>
  <c r="P1959" i="6"/>
  <c r="U1959" i="6" s="1"/>
  <c r="V1959" i="6" s="1"/>
  <c r="N1953" i="6"/>
  <c r="P1953" i="6" s="1"/>
  <c r="U1953" i="6" s="1"/>
  <c r="V1953" i="6" s="1"/>
  <c r="N1898" i="6"/>
  <c r="P1898" i="6" s="1"/>
  <c r="U1898" i="6" s="1"/>
  <c r="V1898" i="6" s="1"/>
  <c r="N1890" i="6"/>
  <c r="P1890" i="6" s="1"/>
  <c r="P1842" i="6"/>
  <c r="U1842" i="6" s="1"/>
  <c r="V1842" i="6" s="1"/>
  <c r="N1771" i="6"/>
  <c r="N1754" i="6"/>
  <c r="P1733" i="6"/>
  <c r="U1733" i="6" s="1"/>
  <c r="V1733" i="6" s="1"/>
  <c r="P1718" i="6"/>
  <c r="N1712" i="6"/>
  <c r="N1703" i="6"/>
  <c r="N1696" i="6"/>
  <c r="P1696" i="6" s="1"/>
  <c r="U1696" i="6" s="1"/>
  <c r="V1696" i="6" s="1"/>
  <c r="N1687" i="6"/>
  <c r="P1687" i="6" s="1"/>
  <c r="U1687" i="6" s="1"/>
  <c r="V1687" i="6" s="1"/>
  <c r="N1666" i="6"/>
  <c r="P1666" i="6" s="1"/>
  <c r="U1666" i="6" s="1"/>
  <c r="V1666" i="6" s="1"/>
  <c r="N1657" i="6"/>
  <c r="P1657" i="6" s="1"/>
  <c r="U1657" i="6" s="1"/>
  <c r="V1657" i="6" s="1"/>
  <c r="N1643" i="6"/>
  <c r="P1643" i="6" s="1"/>
  <c r="U1643" i="6" s="1"/>
  <c r="V1643" i="6" s="1"/>
  <c r="N1603" i="6"/>
  <c r="P1603" i="6" s="1"/>
  <c r="U1603" i="6" s="1"/>
  <c r="V1603" i="6" s="1"/>
  <c r="N1559" i="6"/>
  <c r="N1553" i="6"/>
  <c r="H205" i="14"/>
  <c r="N1534" i="6"/>
  <c r="P1511" i="6"/>
  <c r="N1505" i="6"/>
  <c r="P1505" i="6" s="1"/>
  <c r="U1505" i="6" s="1"/>
  <c r="V1505" i="6" s="1"/>
  <c r="P1472" i="6"/>
  <c r="U1472" i="6" s="1"/>
  <c r="P1467" i="6"/>
  <c r="U1467" i="6" s="1"/>
  <c r="V1467" i="6" s="1"/>
  <c r="P1454" i="6"/>
  <c r="U1454" i="6" s="1"/>
  <c r="V1454" i="6" s="1"/>
  <c r="P1449" i="6"/>
  <c r="U1449" i="6" s="1"/>
  <c r="V1449" i="6" s="1"/>
  <c r="P1442" i="6"/>
  <c r="N1405" i="6"/>
  <c r="P1405" i="6" s="1"/>
  <c r="U1405" i="6" s="1"/>
  <c r="V1405" i="6" s="1"/>
  <c r="N1402" i="6"/>
  <c r="N1396" i="6"/>
  <c r="N1390" i="6"/>
  <c r="N1384" i="6"/>
  <c r="N1359" i="6"/>
  <c r="P1359" i="6" s="1"/>
  <c r="U1359" i="6" s="1"/>
  <c r="V1359" i="6" s="1"/>
  <c r="N1354" i="6"/>
  <c r="P1354" i="6" s="1"/>
  <c r="U1354" i="6" s="1"/>
  <c r="V1354" i="6" s="1"/>
  <c r="P1346" i="6"/>
  <c r="U1346" i="6" s="1"/>
  <c r="P1342" i="6"/>
  <c r="U1342" i="6" s="1"/>
  <c r="N1301" i="6"/>
  <c r="N1295" i="6"/>
  <c r="N1289" i="6"/>
  <c r="P1238" i="6"/>
  <c r="P1230" i="6"/>
  <c r="N1223" i="6"/>
  <c r="P1223" i="6" s="1"/>
  <c r="U1223" i="6" s="1"/>
  <c r="V1223" i="6" s="1"/>
  <c r="P1212" i="6"/>
  <c r="U1212" i="6" s="1"/>
  <c r="P1207" i="6"/>
  <c r="U1207" i="6" s="1"/>
  <c r="V1207" i="6" s="1"/>
  <c r="P1197" i="6"/>
  <c r="U1197" i="6" s="1"/>
  <c r="V1197" i="6" s="1"/>
  <c r="N1187" i="6"/>
  <c r="P1187" i="6" s="1"/>
  <c r="U1187" i="6" s="1"/>
  <c r="V1187" i="6" s="1"/>
  <c r="P1181" i="6"/>
  <c r="U1181" i="6" s="1"/>
  <c r="V1181" i="6" s="1"/>
  <c r="P1112" i="6"/>
  <c r="N1069" i="6"/>
  <c r="P1069" i="6" s="1"/>
  <c r="N1075" i="6"/>
  <c r="P1075" i="6" s="1"/>
  <c r="U1075" i="6" s="1"/>
  <c r="V1075" i="6" s="1"/>
  <c r="N1080" i="6"/>
  <c r="P1080" i="6" s="1"/>
  <c r="U1080" i="6" s="1"/>
  <c r="V1080" i="6" s="1"/>
  <c r="P1066" i="6"/>
  <c r="U1066" i="6" s="1"/>
  <c r="V1066" i="6" s="1"/>
  <c r="P1063" i="6"/>
  <c r="U1063" i="6" s="1"/>
  <c r="V1063" i="6" s="1"/>
  <c r="P1060" i="6"/>
  <c r="P1058" i="6"/>
  <c r="U1058" i="6" s="1"/>
  <c r="V1058" i="6" s="1"/>
  <c r="N1050" i="6"/>
  <c r="P961" i="6"/>
  <c r="U961" i="6" s="1"/>
  <c r="V961" i="6" s="1"/>
  <c r="N936" i="6"/>
  <c r="P936" i="6" s="1"/>
  <c r="U936" i="6" s="1"/>
  <c r="V936" i="6" s="1"/>
  <c r="N937" i="6"/>
  <c r="P937" i="6" s="1"/>
  <c r="U937" i="6" s="1"/>
  <c r="V937" i="6" s="1"/>
  <c r="P2259" i="6"/>
  <c r="U2259" i="6" s="1"/>
  <c r="V2259" i="6" s="1"/>
  <c r="P2253" i="6"/>
  <c r="U2253" i="6" s="1"/>
  <c r="V2253" i="6" s="1"/>
  <c r="P2241" i="6"/>
  <c r="P2203" i="6"/>
  <c r="U2203" i="6" s="1"/>
  <c r="V2203" i="6" s="1"/>
  <c r="P2178" i="6"/>
  <c r="U2178" i="6" s="1"/>
  <c r="V2178" i="6" s="1"/>
  <c r="P2157" i="6"/>
  <c r="P2096" i="6"/>
  <c r="U2096" i="6" s="1"/>
  <c r="V2096" i="6" s="1"/>
  <c r="P2098" i="6"/>
  <c r="U2098" i="6" s="1"/>
  <c r="V2098" i="6" s="1"/>
  <c r="P2082" i="6"/>
  <c r="U2082" i="6" s="1"/>
  <c r="V2082" i="6" s="1"/>
  <c r="N2068" i="6"/>
  <c r="N2026" i="6"/>
  <c r="P2026" i="6" s="1"/>
  <c r="U2026" i="6" s="1"/>
  <c r="V2026" i="6" s="1"/>
  <c r="N2004" i="6"/>
  <c r="P2004" i="6" s="1"/>
  <c r="U2004" i="6" s="1"/>
  <c r="N2001" i="6"/>
  <c r="P2001" i="6" s="1"/>
  <c r="U2001" i="6" s="1"/>
  <c r="V2001" i="6" s="1"/>
  <c r="N1969" i="6"/>
  <c r="P1969" i="6" s="1"/>
  <c r="U1969" i="6" s="1"/>
  <c r="V1969" i="6" s="1"/>
  <c r="N1966" i="6"/>
  <c r="P1966" i="6" s="1"/>
  <c r="U1966" i="6" s="1"/>
  <c r="V1966" i="6" s="1"/>
  <c r="N1963" i="6"/>
  <c r="P1963" i="6" s="1"/>
  <c r="U1963" i="6" s="1"/>
  <c r="V1963" i="6" s="1"/>
  <c r="N1960" i="6"/>
  <c r="P1960" i="6" s="1"/>
  <c r="U1960" i="6" s="1"/>
  <c r="V1960" i="6" s="1"/>
  <c r="N1957" i="6"/>
  <c r="P1957" i="6" s="1"/>
  <c r="U1957" i="6" s="1"/>
  <c r="V1957" i="6" s="1"/>
  <c r="P1917" i="6"/>
  <c r="U1917" i="6" s="1"/>
  <c r="V1917" i="6" s="1"/>
  <c r="P1915" i="6"/>
  <c r="P1906" i="6"/>
  <c r="U1906" i="6" s="1"/>
  <c r="V1906" i="6" s="1"/>
  <c r="P1886" i="6"/>
  <c r="U1886" i="6" s="1"/>
  <c r="V1886" i="6" s="1"/>
  <c r="N1881" i="6"/>
  <c r="P1881" i="6" s="1"/>
  <c r="U1881" i="6" s="1"/>
  <c r="V1881" i="6" s="1"/>
  <c r="P1876" i="6"/>
  <c r="N1865" i="6"/>
  <c r="P1865" i="6" s="1"/>
  <c r="U1865" i="6" s="1"/>
  <c r="V1865" i="6" s="1"/>
  <c r="N1863" i="6"/>
  <c r="P1863" i="6" s="1"/>
  <c r="U1863" i="6" s="1"/>
  <c r="V1863" i="6" s="1"/>
  <c r="N1860" i="6"/>
  <c r="P1860" i="6" s="1"/>
  <c r="U1860" i="6" s="1"/>
  <c r="V1860" i="6" s="1"/>
  <c r="N1857" i="6"/>
  <c r="P1857" i="6" s="1"/>
  <c r="U1857" i="6" s="1"/>
  <c r="V1857" i="6" s="1"/>
  <c r="N1853" i="6"/>
  <c r="P1853" i="6" s="1"/>
  <c r="U1853" i="6" s="1"/>
  <c r="V1853" i="6" s="1"/>
  <c r="N1850" i="6"/>
  <c r="P1850" i="6" s="1"/>
  <c r="U1850" i="6" s="1"/>
  <c r="V1850" i="6" s="1"/>
  <c r="N1847" i="6"/>
  <c r="P1847" i="6" s="1"/>
  <c r="U1847" i="6" s="1"/>
  <c r="V1847" i="6" s="1"/>
  <c r="N1844" i="6"/>
  <c r="P1844" i="6" s="1"/>
  <c r="U1844" i="6" s="1"/>
  <c r="V1844" i="6" s="1"/>
  <c r="P1828" i="6"/>
  <c r="U1828" i="6" s="1"/>
  <c r="V1828" i="6" s="1"/>
  <c r="P1814" i="6"/>
  <c r="P1811" i="6"/>
  <c r="U1811" i="6" s="1"/>
  <c r="V1811" i="6" s="1"/>
  <c r="P1808" i="6"/>
  <c r="U1808" i="6" s="1"/>
  <c r="V1808" i="6" s="1"/>
  <c r="N1795" i="6"/>
  <c r="N1764" i="6"/>
  <c r="N1758" i="6"/>
  <c r="H237" i="14"/>
  <c r="N1739" i="6"/>
  <c r="P1739" i="6" s="1"/>
  <c r="U1739" i="6" s="1"/>
  <c r="V1739" i="6" s="1"/>
  <c r="N1654" i="6"/>
  <c r="P1654" i="6" s="1"/>
  <c r="P1649" i="6"/>
  <c r="P1607" i="6"/>
  <c r="P1597" i="6"/>
  <c r="U1597" i="6" s="1"/>
  <c r="V1597" i="6" s="1"/>
  <c r="N1564" i="6"/>
  <c r="N1558" i="6"/>
  <c r="N1545" i="6"/>
  <c r="P1545" i="6" s="1"/>
  <c r="U1545" i="6" s="1"/>
  <c r="V1545" i="6" s="1"/>
  <c r="N1542" i="6"/>
  <c r="P1542" i="6" s="1"/>
  <c r="U1542" i="6" s="1"/>
  <c r="V1542" i="6" s="1"/>
  <c r="N1539" i="6"/>
  <c r="P1539" i="6" s="1"/>
  <c r="U1539" i="6" s="1"/>
  <c r="V1539" i="6" s="1"/>
  <c r="N1536" i="6"/>
  <c r="P1536" i="6" s="1"/>
  <c r="U1536" i="6" s="1"/>
  <c r="V1536" i="6" s="1"/>
  <c r="N1502" i="6"/>
  <c r="P1502" i="6" s="1"/>
  <c r="P1479" i="6"/>
  <c r="U1479" i="6" s="1"/>
  <c r="V1479" i="6" s="1"/>
  <c r="P1469" i="6"/>
  <c r="U1469" i="6" s="1"/>
  <c r="V1469" i="6" s="1"/>
  <c r="P1464" i="6"/>
  <c r="U1464" i="6" s="1"/>
  <c r="V1464" i="6" s="1"/>
  <c r="P1451" i="6"/>
  <c r="U1451" i="6" s="1"/>
  <c r="V1451" i="6" s="1"/>
  <c r="P1446" i="6"/>
  <c r="U1446" i="6" s="1"/>
  <c r="V1446" i="6" s="1"/>
  <c r="P1429" i="6"/>
  <c r="U1429" i="6" s="1"/>
  <c r="V1429" i="6" s="1"/>
  <c r="P1424" i="6"/>
  <c r="U1424" i="6" s="1"/>
  <c r="V1424" i="6" s="1"/>
  <c r="P1418" i="6"/>
  <c r="U1418" i="6" s="1"/>
  <c r="V1418" i="6" s="1"/>
  <c r="N1415" i="6"/>
  <c r="P1415" i="6" s="1"/>
  <c r="U1415" i="6" s="1"/>
  <c r="V1415" i="6" s="1"/>
  <c r="N1401" i="6"/>
  <c r="N1395" i="6"/>
  <c r="N1389" i="6"/>
  <c r="N1356" i="6"/>
  <c r="P1356" i="6" s="1"/>
  <c r="U1356" i="6" s="1"/>
  <c r="V1356" i="6" s="1"/>
  <c r="N1351" i="6"/>
  <c r="P1351" i="6" s="1"/>
  <c r="U1351" i="6" s="1"/>
  <c r="V1351" i="6" s="1"/>
  <c r="P1306" i="6"/>
  <c r="U1306" i="6" s="1"/>
  <c r="V1306" i="6" s="1"/>
  <c r="N1300" i="6"/>
  <c r="N1294" i="6"/>
  <c r="P1234" i="6"/>
  <c r="U1234" i="6" s="1"/>
  <c r="P1232" i="6"/>
  <c r="N1209" i="6"/>
  <c r="P1209" i="6" s="1"/>
  <c r="U1209" i="6" s="1"/>
  <c r="V1209" i="6" s="1"/>
  <c r="P1195" i="6"/>
  <c r="U1195" i="6" s="1"/>
  <c r="V1195" i="6" s="1"/>
  <c r="P1192" i="6"/>
  <c r="U1192" i="6" s="1"/>
  <c r="V1192" i="6" s="1"/>
  <c r="N1183" i="6"/>
  <c r="P1183" i="6" s="1"/>
  <c r="U1183" i="6" s="1"/>
  <c r="V1183" i="6" s="1"/>
  <c r="P1174" i="6"/>
  <c r="U1174" i="6" s="1"/>
  <c r="V1174" i="6" s="1"/>
  <c r="P1172" i="6"/>
  <c r="N1166" i="6"/>
  <c r="P1155" i="6"/>
  <c r="P1152" i="6"/>
  <c r="P1146" i="6"/>
  <c r="N1079" i="6"/>
  <c r="P1079" i="6" s="1"/>
  <c r="U1079" i="6" s="1"/>
  <c r="V1079" i="6" s="1"/>
  <c r="N1074" i="6"/>
  <c r="P1074" i="6" s="1"/>
  <c r="U1074" i="6" s="1"/>
  <c r="V1074" i="6" s="1"/>
  <c r="N1071" i="6"/>
  <c r="P1071" i="6" s="1"/>
  <c r="U1071" i="6" s="1"/>
  <c r="V1071" i="6" s="1"/>
  <c r="N1044" i="6"/>
  <c r="N952" i="6"/>
  <c r="P952" i="6" s="1"/>
  <c r="U952" i="6" s="1"/>
  <c r="V952" i="6" s="1"/>
  <c r="N946" i="6"/>
  <c r="P946" i="6" s="1"/>
  <c r="U946" i="6" s="1"/>
  <c r="V946" i="6" s="1"/>
  <c r="N951" i="6"/>
  <c r="P951" i="6" s="1"/>
  <c r="U951" i="6" s="1"/>
  <c r="V951" i="6" s="1"/>
  <c r="N939" i="6"/>
  <c r="P939" i="6" s="1"/>
  <c r="N940" i="6"/>
  <c r="P940" i="6" s="1"/>
  <c r="U940" i="6" s="1"/>
  <c r="N908" i="6"/>
  <c r="N909" i="6"/>
  <c r="P909" i="6" s="1"/>
  <c r="U909" i="6" s="1"/>
  <c r="V909" i="6" s="1"/>
  <c r="N559" i="6"/>
  <c r="P559" i="6" s="1"/>
  <c r="U559" i="6" s="1"/>
  <c r="V559" i="6" s="1"/>
  <c r="N557" i="6"/>
  <c r="P557" i="6" s="1"/>
  <c r="U557" i="6" s="1"/>
  <c r="V557" i="6" s="1"/>
  <c r="N566" i="6"/>
  <c r="P566" i="6" s="1"/>
  <c r="U566" i="6" s="1"/>
  <c r="V566" i="6" s="1"/>
  <c r="N575" i="6"/>
  <c r="P575" i="6" s="1"/>
  <c r="U575" i="6" s="1"/>
  <c r="V575" i="6" s="1"/>
  <c r="N471" i="6"/>
  <c r="P471" i="6" s="1"/>
  <c r="P333" i="6"/>
  <c r="U333" i="6" s="1"/>
  <c r="V333" i="6" s="1"/>
  <c r="P324" i="6"/>
  <c r="U324" i="6" s="1"/>
  <c r="V324" i="6" s="1"/>
  <c r="N903" i="6"/>
  <c r="N886" i="6"/>
  <c r="P886" i="6" s="1"/>
  <c r="U886" i="6" s="1"/>
  <c r="V886" i="6" s="1"/>
  <c r="N883" i="6"/>
  <c r="P883" i="6" s="1"/>
  <c r="U883" i="6" s="1"/>
  <c r="N876" i="6"/>
  <c r="P876" i="6" s="1"/>
  <c r="U876" i="6" s="1"/>
  <c r="N871" i="6"/>
  <c r="P871" i="6" s="1"/>
  <c r="U871" i="6" s="1"/>
  <c r="V871" i="6" s="1"/>
  <c r="P811" i="6"/>
  <c r="U811" i="6" s="1"/>
  <c r="V811" i="6" s="1"/>
  <c r="P784" i="6"/>
  <c r="U784" i="6" s="1"/>
  <c r="V784" i="6" s="1"/>
  <c r="P777" i="6"/>
  <c r="U777" i="6" s="1"/>
  <c r="V777" i="6" s="1"/>
  <c r="P762" i="6"/>
  <c r="U762" i="6" s="1"/>
  <c r="P753" i="6"/>
  <c r="U753" i="6" s="1"/>
  <c r="V753" i="6" s="1"/>
  <c r="P744" i="6"/>
  <c r="U744" i="6" s="1"/>
  <c r="P735" i="6"/>
  <c r="U735" i="6" s="1"/>
  <c r="N726" i="6"/>
  <c r="P726" i="6" s="1"/>
  <c r="U726" i="6" s="1"/>
  <c r="V726" i="6" s="1"/>
  <c r="N724" i="6"/>
  <c r="P724" i="6" s="1"/>
  <c r="U724" i="6" s="1"/>
  <c r="V724" i="6" s="1"/>
  <c r="N717" i="6"/>
  <c r="P717" i="6" s="1"/>
  <c r="U717" i="6" s="1"/>
  <c r="N715" i="6"/>
  <c r="P715" i="6" s="1"/>
  <c r="U715" i="6" s="1"/>
  <c r="N708" i="6"/>
  <c r="P708" i="6" s="1"/>
  <c r="U708" i="6" s="1"/>
  <c r="V708" i="6" s="1"/>
  <c r="N706" i="6"/>
  <c r="P706" i="6" s="1"/>
  <c r="U706" i="6" s="1"/>
  <c r="V706" i="6" s="1"/>
  <c r="P659" i="6"/>
  <c r="U659" i="6" s="1"/>
  <c r="V659" i="6" s="1"/>
  <c r="P642" i="6"/>
  <c r="U642" i="6" s="1"/>
  <c r="V642" i="6" s="1"/>
  <c r="P628" i="6"/>
  <c r="P617" i="6"/>
  <c r="U617" i="6" s="1"/>
  <c r="V617" i="6" s="1"/>
  <c r="P593" i="6"/>
  <c r="U593" i="6" s="1"/>
  <c r="V593" i="6" s="1"/>
  <c r="N569" i="6"/>
  <c r="P569" i="6" s="1"/>
  <c r="U569" i="6" s="1"/>
  <c r="V569" i="6" s="1"/>
  <c r="P550" i="6"/>
  <c r="U550" i="6" s="1"/>
  <c r="V550" i="6" s="1"/>
  <c r="N519" i="6"/>
  <c r="P519" i="6" s="1"/>
  <c r="U519" i="6" s="1"/>
  <c r="V519" i="6" s="1"/>
  <c r="N517" i="6"/>
  <c r="P517" i="6" s="1"/>
  <c r="U517" i="6" s="1"/>
  <c r="V517" i="6" s="1"/>
  <c r="N323" i="6"/>
  <c r="P323" i="6" s="1"/>
  <c r="U323" i="6" s="1"/>
  <c r="V323" i="6" s="1"/>
  <c r="N326" i="6"/>
  <c r="P326" i="6" s="1"/>
  <c r="U326" i="6" s="1"/>
  <c r="V326" i="6" s="1"/>
  <c r="N329" i="6"/>
  <c r="P329" i="6" s="1"/>
  <c r="U329" i="6" s="1"/>
  <c r="V329" i="6" s="1"/>
  <c r="N332" i="6"/>
  <c r="P332" i="6" s="1"/>
  <c r="U332" i="6" s="1"/>
  <c r="V332" i="6" s="1"/>
  <c r="N335" i="6"/>
  <c r="P335" i="6" s="1"/>
  <c r="U335" i="6" s="1"/>
  <c r="N322" i="6"/>
  <c r="P322" i="6" s="1"/>
  <c r="U322" i="6" s="1"/>
  <c r="V322" i="6" s="1"/>
  <c r="N321" i="6"/>
  <c r="N325" i="6"/>
  <c r="P325" i="6" s="1"/>
  <c r="U325" i="6" s="1"/>
  <c r="V325" i="6" s="1"/>
  <c r="N328" i="6"/>
  <c r="P328" i="6" s="1"/>
  <c r="U328" i="6" s="1"/>
  <c r="V328" i="6" s="1"/>
  <c r="N331" i="6"/>
  <c r="P331" i="6" s="1"/>
  <c r="U331" i="6" s="1"/>
  <c r="V331" i="6" s="1"/>
  <c r="N334" i="6"/>
  <c r="P1006" i="6"/>
  <c r="U1006" i="6" s="1"/>
  <c r="V1006" i="6" s="1"/>
  <c r="N999" i="6"/>
  <c r="P999" i="6" s="1"/>
  <c r="U999" i="6" s="1"/>
  <c r="N996" i="6"/>
  <c r="P996" i="6" s="1"/>
  <c r="U996" i="6" s="1"/>
  <c r="N980" i="6"/>
  <c r="P980" i="6" s="1"/>
  <c r="P926" i="6"/>
  <c r="U926" i="6" s="1"/>
  <c r="V926" i="6" s="1"/>
  <c r="P922" i="6"/>
  <c r="U922" i="6" s="1"/>
  <c r="V922" i="6" s="1"/>
  <c r="P919" i="6"/>
  <c r="U919" i="6" s="1"/>
  <c r="V919" i="6" s="1"/>
  <c r="N895" i="6"/>
  <c r="P895" i="6" s="1"/>
  <c r="U895" i="6" s="1"/>
  <c r="V895" i="6" s="1"/>
  <c r="N892" i="6"/>
  <c r="P892" i="6" s="1"/>
  <c r="U892" i="6" s="1"/>
  <c r="V892" i="6" s="1"/>
  <c r="N889" i="6"/>
  <c r="P889" i="6" s="1"/>
  <c r="U889" i="6" s="1"/>
  <c r="V889" i="6" s="1"/>
  <c r="N881" i="6"/>
  <c r="N878" i="6"/>
  <c r="N873" i="6"/>
  <c r="P873" i="6" s="1"/>
  <c r="U873" i="6" s="1"/>
  <c r="V873" i="6" s="1"/>
  <c r="P852" i="6"/>
  <c r="U852" i="6" s="1"/>
  <c r="V852" i="6" s="1"/>
  <c r="P849" i="6"/>
  <c r="N847" i="6"/>
  <c r="P847" i="6" s="1"/>
  <c r="U847" i="6" s="1"/>
  <c r="V847" i="6" s="1"/>
  <c r="N845" i="6"/>
  <c r="P845" i="6" s="1"/>
  <c r="U845" i="6" s="1"/>
  <c r="V845" i="6" s="1"/>
  <c r="N842" i="6"/>
  <c r="N840" i="6"/>
  <c r="N799" i="6"/>
  <c r="P799" i="6" s="1"/>
  <c r="U799" i="6" s="1"/>
  <c r="V799" i="6" s="1"/>
  <c r="N780" i="6"/>
  <c r="P780" i="6" s="1"/>
  <c r="U780" i="6" s="1"/>
  <c r="N770" i="6"/>
  <c r="P770" i="6" s="1"/>
  <c r="U770" i="6" s="1"/>
  <c r="N764" i="6"/>
  <c r="P764" i="6" s="1"/>
  <c r="U764" i="6" s="1"/>
  <c r="N755" i="6"/>
  <c r="P755" i="6" s="1"/>
  <c r="U755" i="6" s="1"/>
  <c r="V755" i="6" s="1"/>
  <c r="N746" i="6"/>
  <c r="P746" i="6" s="1"/>
  <c r="U746" i="6" s="1"/>
  <c r="V746" i="6" s="1"/>
  <c r="N737" i="6"/>
  <c r="P737" i="6" s="1"/>
  <c r="U737" i="6" s="1"/>
  <c r="N728" i="6"/>
  <c r="P728" i="6" s="1"/>
  <c r="U728" i="6" s="1"/>
  <c r="V728" i="6" s="1"/>
  <c r="N719" i="6"/>
  <c r="P719" i="6" s="1"/>
  <c r="U719" i="6" s="1"/>
  <c r="N710" i="6"/>
  <c r="P710" i="6" s="1"/>
  <c r="U710" i="6" s="1"/>
  <c r="V710" i="6" s="1"/>
  <c r="N701" i="6"/>
  <c r="P701" i="6" s="1"/>
  <c r="N680" i="6"/>
  <c r="P680" i="6" s="1"/>
  <c r="P665" i="6"/>
  <c r="U665" i="6" s="1"/>
  <c r="V665" i="6" s="1"/>
  <c r="P654" i="6"/>
  <c r="U654" i="6" s="1"/>
  <c r="V654" i="6" s="1"/>
  <c r="P635" i="6"/>
  <c r="U635" i="6" s="1"/>
  <c r="V635" i="6" s="1"/>
  <c r="N633" i="6"/>
  <c r="P633" i="6" s="1"/>
  <c r="U633" i="6" s="1"/>
  <c r="V633" i="6" s="1"/>
  <c r="N626" i="6"/>
  <c r="P626" i="6" s="1"/>
  <c r="U626" i="6" s="1"/>
  <c r="V626" i="6" s="1"/>
  <c r="N621" i="6"/>
  <c r="P621" i="6" s="1"/>
  <c r="U621" i="6" s="1"/>
  <c r="V621" i="6" s="1"/>
  <c r="N619" i="6"/>
  <c r="N608" i="6"/>
  <c r="P608" i="6" s="1"/>
  <c r="U608" i="6" s="1"/>
  <c r="V608" i="6" s="1"/>
  <c r="N582" i="6"/>
  <c r="P582" i="6" s="1"/>
  <c r="U582" i="6" s="1"/>
  <c r="V582" i="6" s="1"/>
  <c r="N579" i="6"/>
  <c r="P579" i="6" s="1"/>
  <c r="U579" i="6" s="1"/>
  <c r="V579" i="6" s="1"/>
  <c r="N563" i="6"/>
  <c r="P563" i="6" s="1"/>
  <c r="U563" i="6" s="1"/>
  <c r="V563" i="6" s="1"/>
  <c r="P515" i="6"/>
  <c r="U515" i="6" s="1"/>
  <c r="V515" i="6" s="1"/>
  <c r="P496" i="6"/>
  <c r="U496" i="6" s="1"/>
  <c r="V496" i="6" s="1"/>
  <c r="P490" i="6"/>
  <c r="U490" i="6" s="1"/>
  <c r="P487" i="6"/>
  <c r="U487" i="6" s="1"/>
  <c r="V487" i="6" s="1"/>
  <c r="P482" i="6"/>
  <c r="U482" i="6" s="1"/>
  <c r="V482" i="6" s="1"/>
  <c r="N479" i="6"/>
  <c r="P479" i="6" s="1"/>
  <c r="U479" i="6" s="1"/>
  <c r="V479" i="6" s="1"/>
  <c r="N477" i="6"/>
  <c r="P477" i="6" s="1"/>
  <c r="U477" i="6" s="1"/>
  <c r="V477" i="6" s="1"/>
  <c r="P424" i="6"/>
  <c r="U424" i="6" s="1"/>
  <c r="V424" i="6" s="1"/>
  <c r="P386" i="6"/>
  <c r="U386" i="6" s="1"/>
  <c r="P987" i="6"/>
  <c r="P932" i="6"/>
  <c r="U932" i="6" s="1"/>
  <c r="V932" i="6" s="1"/>
  <c r="P913" i="6"/>
  <c r="P911" i="6"/>
  <c r="N898" i="6"/>
  <c r="P898" i="6" s="1"/>
  <c r="U898" i="6" s="1"/>
  <c r="V898" i="6" s="1"/>
  <c r="N885" i="6"/>
  <c r="P885" i="6" s="1"/>
  <c r="U885" i="6" s="1"/>
  <c r="V885" i="6" s="1"/>
  <c r="N875" i="6"/>
  <c r="N837" i="6"/>
  <c r="P837" i="6" s="1"/>
  <c r="U837" i="6" s="1"/>
  <c r="V837" i="6" s="1"/>
  <c r="N834" i="6"/>
  <c r="N810" i="6"/>
  <c r="P810" i="6" s="1"/>
  <c r="N795" i="6"/>
  <c r="P795" i="6" s="1"/>
  <c r="U795" i="6" s="1"/>
  <c r="V795" i="6" s="1"/>
  <c r="P773" i="6"/>
  <c r="U773" i="6" s="1"/>
  <c r="V773" i="6" s="1"/>
  <c r="N768" i="6"/>
  <c r="P768" i="6" s="1"/>
  <c r="U768" i="6" s="1"/>
  <c r="N766" i="6"/>
  <c r="P766" i="6" s="1"/>
  <c r="U766" i="6" s="1"/>
  <c r="N759" i="6"/>
  <c r="P759" i="6" s="1"/>
  <c r="U759" i="6" s="1"/>
  <c r="V759" i="6" s="1"/>
  <c r="N757" i="6"/>
  <c r="P757" i="6" s="1"/>
  <c r="U757" i="6" s="1"/>
  <c r="V757" i="6" s="1"/>
  <c r="N750" i="6"/>
  <c r="P750" i="6" s="1"/>
  <c r="U750" i="6" s="1"/>
  <c r="V750" i="6" s="1"/>
  <c r="N748" i="6"/>
  <c r="P748" i="6" s="1"/>
  <c r="U748" i="6" s="1"/>
  <c r="V748" i="6" s="1"/>
  <c r="N741" i="6"/>
  <c r="P741" i="6" s="1"/>
  <c r="U741" i="6" s="1"/>
  <c r="N739" i="6"/>
  <c r="P739" i="6" s="1"/>
  <c r="U739" i="6" s="1"/>
  <c r="N732" i="6"/>
  <c r="P732" i="6" s="1"/>
  <c r="U732" i="6" s="1"/>
  <c r="V732" i="6" s="1"/>
  <c r="N730" i="6"/>
  <c r="P730" i="6" s="1"/>
  <c r="U730" i="6" s="1"/>
  <c r="V730" i="6" s="1"/>
  <c r="N723" i="6"/>
  <c r="P723" i="6" s="1"/>
  <c r="U723" i="6" s="1"/>
  <c r="V723" i="6" s="1"/>
  <c r="N721" i="6"/>
  <c r="P721" i="6" s="1"/>
  <c r="U721" i="6" s="1"/>
  <c r="V721" i="6" s="1"/>
  <c r="N714" i="6"/>
  <c r="P714" i="6" s="1"/>
  <c r="U714" i="6" s="1"/>
  <c r="V714" i="6" s="1"/>
  <c r="N712" i="6"/>
  <c r="P712" i="6" s="1"/>
  <c r="U712" i="6" s="1"/>
  <c r="V712" i="6" s="1"/>
  <c r="N705" i="6"/>
  <c r="P705" i="6" s="1"/>
  <c r="U705" i="6" s="1"/>
  <c r="V705" i="6" s="1"/>
  <c r="N703" i="6"/>
  <c r="P703" i="6" s="1"/>
  <c r="U703" i="6" s="1"/>
  <c r="V703" i="6" s="1"/>
  <c r="P683" i="6"/>
  <c r="P678" i="6"/>
  <c r="N592" i="6"/>
  <c r="N599" i="6"/>
  <c r="P599" i="6" s="1"/>
  <c r="U599" i="6" s="1"/>
  <c r="V599" i="6" s="1"/>
  <c r="N606" i="6"/>
  <c r="P606" i="6" s="1"/>
  <c r="U606" i="6" s="1"/>
  <c r="V606" i="6" s="1"/>
  <c r="N580" i="6"/>
  <c r="P580" i="6" s="1"/>
  <c r="U580" i="6" s="1"/>
  <c r="V580" i="6" s="1"/>
  <c r="N587" i="6"/>
  <c r="N590" i="6"/>
  <c r="P590" i="6" s="1"/>
  <c r="U590" i="6" s="1"/>
  <c r="V590" i="6" s="1"/>
  <c r="N572" i="6"/>
  <c r="P572" i="6" s="1"/>
  <c r="U572" i="6" s="1"/>
  <c r="V572" i="6" s="1"/>
  <c r="N543" i="6"/>
  <c r="P543" i="6" s="1"/>
  <c r="U543" i="6" s="1"/>
  <c r="V543" i="6" s="1"/>
  <c r="N544" i="6"/>
  <c r="P544" i="6" s="1"/>
  <c r="U544" i="6" s="1"/>
  <c r="V544" i="6" s="1"/>
  <c r="N553" i="6"/>
  <c r="P553" i="6" s="1"/>
  <c r="U553" i="6" s="1"/>
  <c r="V553" i="6" s="1"/>
  <c r="P503" i="6"/>
  <c r="U503" i="6" s="1"/>
  <c r="V503" i="6" s="1"/>
  <c r="P501" i="6"/>
  <c r="U501" i="6" s="1"/>
  <c r="P499" i="6"/>
  <c r="U499" i="6" s="1"/>
  <c r="N474" i="6"/>
  <c r="P474" i="6" s="1"/>
  <c r="N438" i="6"/>
  <c r="P438" i="6" s="1"/>
  <c r="N440" i="6"/>
  <c r="P440" i="6" s="1"/>
  <c r="U440" i="6" s="1"/>
  <c r="V440" i="6" s="1"/>
  <c r="N442" i="6"/>
  <c r="P442" i="6" s="1"/>
  <c r="U442" i="6" s="1"/>
  <c r="V442" i="6" s="1"/>
  <c r="N447" i="6"/>
  <c r="P447" i="6" s="1"/>
  <c r="U447" i="6" s="1"/>
  <c r="V447" i="6" s="1"/>
  <c r="N439" i="6"/>
  <c r="P439" i="6" s="1"/>
  <c r="U439" i="6" s="1"/>
  <c r="V439" i="6" s="1"/>
  <c r="N444" i="6"/>
  <c r="P444" i="6" s="1"/>
  <c r="U444" i="6" s="1"/>
  <c r="V444" i="6" s="1"/>
  <c r="N446" i="6"/>
  <c r="P446" i="6" s="1"/>
  <c r="U446" i="6" s="1"/>
  <c r="V446" i="6" s="1"/>
  <c r="P433" i="6"/>
  <c r="U433" i="6" s="1"/>
  <c r="V433" i="6" s="1"/>
  <c r="N336" i="6"/>
  <c r="P336" i="6" s="1"/>
  <c r="U336" i="6" s="1"/>
  <c r="V336" i="6" s="1"/>
  <c r="N327" i="6"/>
  <c r="P327" i="6" s="1"/>
  <c r="U327" i="6" s="1"/>
  <c r="V327" i="6" s="1"/>
  <c r="N901" i="6"/>
  <c r="P901" i="6" s="1"/>
  <c r="U901" i="6" s="1"/>
  <c r="V901" i="6" s="1"/>
  <c r="N894" i="6"/>
  <c r="P894" i="6" s="1"/>
  <c r="U894" i="6" s="1"/>
  <c r="V894" i="6" s="1"/>
  <c r="N888" i="6"/>
  <c r="N880" i="6"/>
  <c r="P880" i="6" s="1"/>
  <c r="U880" i="6" s="1"/>
  <c r="V880" i="6" s="1"/>
  <c r="N877" i="6"/>
  <c r="P877" i="6" s="1"/>
  <c r="U877" i="6" s="1"/>
  <c r="V877" i="6" s="1"/>
  <c r="P836" i="6"/>
  <c r="U836" i="6" s="1"/>
  <c r="V836" i="6" s="1"/>
  <c r="N761" i="6"/>
  <c r="P761" i="6" s="1"/>
  <c r="U761" i="6" s="1"/>
  <c r="V761" i="6" s="1"/>
  <c r="N752" i="6"/>
  <c r="P752" i="6" s="1"/>
  <c r="U752" i="6" s="1"/>
  <c r="V752" i="6" s="1"/>
  <c r="N743" i="6"/>
  <c r="P743" i="6" s="1"/>
  <c r="U743" i="6" s="1"/>
  <c r="N734" i="6"/>
  <c r="P734" i="6" s="1"/>
  <c r="U734" i="6" s="1"/>
  <c r="V734" i="6" s="1"/>
  <c r="N725" i="6"/>
  <c r="P725" i="6" s="1"/>
  <c r="U725" i="6" s="1"/>
  <c r="V725" i="6" s="1"/>
  <c r="N716" i="6"/>
  <c r="P716" i="6" s="1"/>
  <c r="U716" i="6" s="1"/>
  <c r="N707" i="6"/>
  <c r="P707" i="6" s="1"/>
  <c r="U707" i="6" s="1"/>
  <c r="V707" i="6" s="1"/>
  <c r="P653" i="6"/>
  <c r="U653" i="6" s="1"/>
  <c r="V653" i="6" s="1"/>
  <c r="N614" i="6"/>
  <c r="P614" i="6" s="1"/>
  <c r="U614" i="6" s="1"/>
  <c r="V614" i="6" s="1"/>
  <c r="N609" i="6"/>
  <c r="P609" i="6" s="1"/>
  <c r="U609" i="6" s="1"/>
  <c r="V609" i="6" s="1"/>
  <c r="N607" i="6"/>
  <c r="N604" i="6"/>
  <c r="N600" i="6"/>
  <c r="P600" i="6" s="1"/>
  <c r="U600" i="6" s="1"/>
  <c r="V600" i="6" s="1"/>
  <c r="N597" i="6"/>
  <c r="P597" i="6" s="1"/>
  <c r="U597" i="6" s="1"/>
  <c r="V597" i="6" s="1"/>
  <c r="N581" i="6"/>
  <c r="P581" i="6" s="1"/>
  <c r="U581" i="6" s="1"/>
  <c r="V581" i="6" s="1"/>
  <c r="N578" i="6"/>
  <c r="P578" i="6" s="1"/>
  <c r="U578" i="6" s="1"/>
  <c r="V578" i="6" s="1"/>
  <c r="P532" i="6"/>
  <c r="U532" i="6" s="1"/>
  <c r="V532" i="6" s="1"/>
  <c r="N476" i="6"/>
  <c r="P476" i="6" s="1"/>
  <c r="N469" i="6"/>
  <c r="P469" i="6" s="1"/>
  <c r="U469" i="6" s="1"/>
  <c r="V469" i="6" s="1"/>
  <c r="P463" i="6"/>
  <c r="U463" i="6" s="1"/>
  <c r="V463" i="6" s="1"/>
  <c r="P1057" i="6"/>
  <c r="U1057" i="6" s="1"/>
  <c r="N1008" i="6"/>
  <c r="P1008" i="6" s="1"/>
  <c r="U1008" i="6" s="1"/>
  <c r="V1008" i="6" s="1"/>
  <c r="N1003" i="6"/>
  <c r="P1003" i="6" s="1"/>
  <c r="U1003" i="6" s="1"/>
  <c r="V1003" i="6" s="1"/>
  <c r="N1000" i="6"/>
  <c r="P1000" i="6" s="1"/>
  <c r="U1000" i="6" s="1"/>
  <c r="V1000" i="6" s="1"/>
  <c r="N981" i="6"/>
  <c r="P981" i="6" s="1"/>
  <c r="U981" i="6" s="1"/>
  <c r="V981" i="6" s="1"/>
  <c r="N971" i="6"/>
  <c r="N931" i="6"/>
  <c r="P931" i="6" s="1"/>
  <c r="U931" i="6" s="1"/>
  <c r="V931" i="6" s="1"/>
  <c r="N897" i="6"/>
  <c r="N891" i="6"/>
  <c r="P891" i="6" s="1"/>
  <c r="U891" i="6" s="1"/>
  <c r="N882" i="6"/>
  <c r="P882" i="6" s="1"/>
  <c r="U882" i="6" s="1"/>
  <c r="V882" i="6" s="1"/>
  <c r="P879" i="6"/>
  <c r="U879" i="6" s="1"/>
  <c r="V879" i="6" s="1"/>
  <c r="P874" i="6"/>
  <c r="U874" i="6" s="1"/>
  <c r="V874" i="6" s="1"/>
  <c r="N872" i="6"/>
  <c r="P872" i="6" s="1"/>
  <c r="U872" i="6" s="1"/>
  <c r="V872" i="6" s="1"/>
  <c r="N843" i="6"/>
  <c r="P843" i="6" s="1"/>
  <c r="U843" i="6" s="1"/>
  <c r="V843" i="6" s="1"/>
  <c r="P838" i="6"/>
  <c r="U838" i="6" s="1"/>
  <c r="V838" i="6" s="1"/>
  <c r="P835" i="6"/>
  <c r="U835" i="6" s="1"/>
  <c r="V835" i="6" s="1"/>
  <c r="P794" i="6"/>
  <c r="N778" i="6"/>
  <c r="P778" i="6" s="1"/>
  <c r="U778" i="6" s="1"/>
  <c r="V778" i="6" s="1"/>
  <c r="N771" i="6"/>
  <c r="P771" i="6" s="1"/>
  <c r="U771" i="6" s="1"/>
  <c r="N765" i="6"/>
  <c r="P765" i="6" s="1"/>
  <c r="U765" i="6" s="1"/>
  <c r="N763" i="6"/>
  <c r="P763" i="6" s="1"/>
  <c r="U763" i="6" s="1"/>
  <c r="N756" i="6"/>
  <c r="P756" i="6" s="1"/>
  <c r="U756" i="6" s="1"/>
  <c r="V756" i="6" s="1"/>
  <c r="N754" i="6"/>
  <c r="P754" i="6" s="1"/>
  <c r="U754" i="6" s="1"/>
  <c r="V754" i="6" s="1"/>
  <c r="N747" i="6"/>
  <c r="P747" i="6" s="1"/>
  <c r="U747" i="6" s="1"/>
  <c r="V747" i="6" s="1"/>
  <c r="N745" i="6"/>
  <c r="P745" i="6" s="1"/>
  <c r="U745" i="6" s="1"/>
  <c r="V745" i="6" s="1"/>
  <c r="N738" i="6"/>
  <c r="P738" i="6" s="1"/>
  <c r="U738" i="6" s="1"/>
  <c r="N736" i="6"/>
  <c r="P736" i="6" s="1"/>
  <c r="U736" i="6" s="1"/>
  <c r="N729" i="6"/>
  <c r="P729" i="6" s="1"/>
  <c r="U729" i="6" s="1"/>
  <c r="V729" i="6" s="1"/>
  <c r="N727" i="6"/>
  <c r="P727" i="6" s="1"/>
  <c r="U727" i="6" s="1"/>
  <c r="V727" i="6" s="1"/>
  <c r="N720" i="6"/>
  <c r="P720" i="6" s="1"/>
  <c r="U720" i="6" s="1"/>
  <c r="N718" i="6"/>
  <c r="P718" i="6" s="1"/>
  <c r="U718" i="6" s="1"/>
  <c r="N711" i="6"/>
  <c r="P711" i="6" s="1"/>
  <c r="U711" i="6" s="1"/>
  <c r="V711" i="6" s="1"/>
  <c r="N709" i="6"/>
  <c r="P709" i="6" s="1"/>
  <c r="U709" i="6" s="1"/>
  <c r="V709" i="6" s="1"/>
  <c r="N702" i="6"/>
  <c r="P702" i="6" s="1"/>
  <c r="U702" i="6" s="1"/>
  <c r="V702" i="6" s="1"/>
  <c r="P660" i="6"/>
  <c r="U660" i="6" s="1"/>
  <c r="V660" i="6" s="1"/>
  <c r="P643" i="6"/>
  <c r="U643" i="6" s="1"/>
  <c r="N637" i="6"/>
  <c r="P637" i="6" s="1"/>
  <c r="U637" i="6" s="1"/>
  <c r="V637" i="6" s="1"/>
  <c r="N634" i="6"/>
  <c r="P634" i="6" s="1"/>
  <c r="U634" i="6" s="1"/>
  <c r="V634" i="6" s="1"/>
  <c r="N629" i="6"/>
  <c r="P629" i="6" s="1"/>
  <c r="U629" i="6" s="1"/>
  <c r="V629" i="6" s="1"/>
  <c r="N622" i="6"/>
  <c r="N618" i="6"/>
  <c r="P618" i="6" s="1"/>
  <c r="U618" i="6" s="1"/>
  <c r="V618" i="6" s="1"/>
  <c r="N611" i="6"/>
  <c r="P611" i="6" s="1"/>
  <c r="U611" i="6" s="1"/>
  <c r="V611" i="6" s="1"/>
  <c r="N602" i="6"/>
  <c r="P602" i="6" s="1"/>
  <c r="U602" i="6" s="1"/>
  <c r="V602" i="6" s="1"/>
  <c r="N594" i="6"/>
  <c r="P594" i="6" s="1"/>
  <c r="U594" i="6" s="1"/>
  <c r="V594" i="6" s="1"/>
  <c r="N591" i="6"/>
  <c r="P591" i="6" s="1"/>
  <c r="U591" i="6" s="1"/>
  <c r="V591" i="6" s="1"/>
  <c r="N588" i="6"/>
  <c r="P588" i="6" s="1"/>
  <c r="U588" i="6" s="1"/>
  <c r="V588" i="6" s="1"/>
  <c r="N584" i="6"/>
  <c r="N547" i="6"/>
  <c r="P547" i="6" s="1"/>
  <c r="U547" i="6" s="1"/>
  <c r="V547" i="6" s="1"/>
  <c r="P539" i="6"/>
  <c r="U539" i="6" s="1"/>
  <c r="V539" i="6" s="1"/>
  <c r="P535" i="6"/>
  <c r="U535" i="6" s="1"/>
  <c r="V535" i="6" s="1"/>
  <c r="P514" i="6"/>
  <c r="P512" i="6"/>
  <c r="N481" i="6"/>
  <c r="P481" i="6" s="1"/>
  <c r="U481" i="6" s="1"/>
  <c r="V481" i="6" s="1"/>
  <c r="N478" i="6"/>
  <c r="P478" i="6" s="1"/>
  <c r="U478" i="6" s="1"/>
  <c r="V478" i="6" s="1"/>
  <c r="N468" i="6"/>
  <c r="P468" i="6" s="1"/>
  <c r="N470" i="6"/>
  <c r="P470" i="6" s="1"/>
  <c r="U470" i="6" s="1"/>
  <c r="V470" i="6" s="1"/>
  <c r="N344" i="6"/>
  <c r="P344" i="6" s="1"/>
  <c r="N347" i="6"/>
  <c r="P347" i="6" s="1"/>
  <c r="U347" i="6" s="1"/>
  <c r="V347" i="6" s="1"/>
  <c r="N345" i="6"/>
  <c r="P345" i="6" s="1"/>
  <c r="U345" i="6" s="1"/>
  <c r="V345" i="6" s="1"/>
  <c r="N350" i="6"/>
  <c r="P350" i="6" s="1"/>
  <c r="U350" i="6" s="1"/>
  <c r="V350" i="6" s="1"/>
  <c r="N348" i="6"/>
  <c r="P348" i="6" s="1"/>
  <c r="U348" i="6" s="1"/>
  <c r="V348" i="6" s="1"/>
  <c r="N349" i="6"/>
  <c r="P349" i="6" s="1"/>
  <c r="U349" i="6" s="1"/>
  <c r="V349" i="6" s="1"/>
  <c r="N330" i="6"/>
  <c r="P330" i="6" s="1"/>
  <c r="U330" i="6" s="1"/>
  <c r="V330" i="6" s="1"/>
  <c r="P523" i="6"/>
  <c r="U523" i="6" s="1"/>
  <c r="V523" i="6" s="1"/>
  <c r="P504" i="6"/>
  <c r="P491" i="6"/>
  <c r="U491" i="6" s="1"/>
  <c r="P488" i="6"/>
  <c r="U488" i="6" s="1"/>
  <c r="P485" i="6"/>
  <c r="U485" i="6" s="1"/>
  <c r="N430" i="6"/>
  <c r="P430" i="6" s="1"/>
  <c r="U430" i="6" s="1"/>
  <c r="V430" i="6" s="1"/>
  <c r="N421" i="6"/>
  <c r="P421" i="6" s="1"/>
  <c r="U421" i="6" s="1"/>
  <c r="V421" i="6" s="1"/>
  <c r="N391" i="6"/>
  <c r="P391" i="6" s="1"/>
  <c r="U391" i="6" s="1"/>
  <c r="N380" i="6"/>
  <c r="P380" i="6" s="1"/>
  <c r="U380" i="6" s="1"/>
  <c r="N378" i="6"/>
  <c r="P378" i="6" s="1"/>
  <c r="U378" i="6" s="1"/>
  <c r="V378" i="6" s="1"/>
  <c r="N376" i="6"/>
  <c r="P376" i="6" s="1"/>
  <c r="N366" i="6"/>
  <c r="P366" i="6" s="1"/>
  <c r="U366" i="6" s="1"/>
  <c r="V366" i="6" s="1"/>
  <c r="N282" i="6"/>
  <c r="P282" i="6" s="1"/>
  <c r="U282" i="6" s="1"/>
  <c r="V282" i="6" s="1"/>
  <c r="N256" i="6"/>
  <c r="P256" i="6" s="1"/>
  <c r="U256" i="6" s="1"/>
  <c r="V256" i="6" s="1"/>
  <c r="P253" i="6"/>
  <c r="U253" i="6" s="1"/>
  <c r="V253" i="6" s="1"/>
  <c r="N251" i="6"/>
  <c r="P251" i="6" s="1"/>
  <c r="U251" i="6" s="1"/>
  <c r="V251" i="6" s="1"/>
  <c r="N246" i="6"/>
  <c r="P246" i="6" s="1"/>
  <c r="U246" i="6" s="1"/>
  <c r="V246" i="6" s="1"/>
  <c r="N238" i="6"/>
  <c r="P238" i="6" s="1"/>
  <c r="U238" i="6" s="1"/>
  <c r="V238" i="6" s="1"/>
  <c r="P235" i="6"/>
  <c r="P234" i="6"/>
  <c r="N198" i="6"/>
  <c r="P198" i="6" s="1"/>
  <c r="U198" i="6" s="1"/>
  <c r="V198" i="6" s="1"/>
  <c r="P164" i="6"/>
  <c r="U164" i="6" s="1"/>
  <c r="V164" i="6" s="1"/>
  <c r="N78" i="6"/>
  <c r="P78" i="6" s="1"/>
  <c r="U78" i="6" s="1"/>
  <c r="V78" i="6" s="1"/>
  <c r="P50" i="6"/>
  <c r="U50" i="6" s="1"/>
  <c r="V50" i="6" s="1"/>
  <c r="P47" i="6"/>
  <c r="U47" i="6" s="1"/>
  <c r="P44" i="6"/>
  <c r="U44" i="6" s="1"/>
  <c r="V44" i="6" s="1"/>
  <c r="P41" i="6"/>
  <c r="N16" i="6"/>
  <c r="P16" i="6" s="1"/>
  <c r="U16" i="6" s="1"/>
  <c r="V16" i="6" s="1"/>
  <c r="N4" i="6"/>
  <c r="P4" i="6" s="1"/>
  <c r="U4" i="6" s="1"/>
  <c r="V4" i="6" s="1"/>
  <c r="P245" i="6"/>
  <c r="U245" i="6" s="1"/>
  <c r="V245" i="6" s="1"/>
  <c r="P229" i="6"/>
  <c r="U229" i="6" s="1"/>
  <c r="V229" i="6" s="1"/>
  <c r="P223" i="6"/>
  <c r="U223" i="6" s="1"/>
  <c r="V223" i="6" s="1"/>
  <c r="P169" i="6"/>
  <c r="U169" i="6" s="1"/>
  <c r="V169" i="6" s="1"/>
  <c r="P161" i="6"/>
  <c r="U161" i="6" s="1"/>
  <c r="P132" i="6"/>
  <c r="U132" i="6" s="1"/>
  <c r="V132" i="6" s="1"/>
  <c r="P77" i="6"/>
  <c r="U77" i="6" s="1"/>
  <c r="V77" i="6" s="1"/>
  <c r="P34" i="6"/>
  <c r="U34" i="6" s="1"/>
  <c r="V34" i="6" s="1"/>
  <c r="P27" i="6"/>
  <c r="U27" i="6" s="1"/>
  <c r="V27" i="6" s="1"/>
  <c r="P20" i="6"/>
  <c r="U20" i="6" s="1"/>
  <c r="V20" i="6" s="1"/>
  <c r="P7" i="6"/>
  <c r="U7" i="6" s="1"/>
  <c r="V7" i="6" s="1"/>
  <c r="P420" i="6"/>
  <c r="U420" i="6" s="1"/>
  <c r="V420" i="6" s="1"/>
  <c r="P417" i="6"/>
  <c r="U417" i="6" s="1"/>
  <c r="V417" i="6" s="1"/>
  <c r="P410" i="6"/>
  <c r="U410" i="6" s="1"/>
  <c r="V410" i="6" s="1"/>
  <c r="P399" i="6"/>
  <c r="U399" i="6" s="1"/>
  <c r="V399" i="6" s="1"/>
  <c r="P389" i="6"/>
  <c r="U389" i="6" s="1"/>
  <c r="V389" i="6" s="1"/>
  <c r="P382" i="6"/>
  <c r="U382" i="6" s="1"/>
  <c r="V382" i="6" s="1"/>
  <c r="P379" i="6"/>
  <c r="U379" i="6" s="1"/>
  <c r="V379" i="6" s="1"/>
  <c r="P343" i="6"/>
  <c r="U343" i="6" s="1"/>
  <c r="V343" i="6" s="1"/>
  <c r="P320" i="6"/>
  <c r="U320" i="6" s="1"/>
  <c r="P305" i="6"/>
  <c r="U305" i="6" s="1"/>
  <c r="V305" i="6" s="1"/>
  <c r="P257" i="6"/>
  <c r="U257" i="6" s="1"/>
  <c r="V257" i="6" s="1"/>
  <c r="N255" i="6"/>
  <c r="P255" i="6" s="1"/>
  <c r="U255" i="6" s="1"/>
  <c r="V255" i="6" s="1"/>
  <c r="N247" i="6"/>
  <c r="P247" i="6" s="1"/>
  <c r="U247" i="6" s="1"/>
  <c r="V247" i="6" s="1"/>
  <c r="N242" i="6"/>
  <c r="P242" i="6" s="1"/>
  <c r="U242" i="6" s="1"/>
  <c r="V242" i="6" s="1"/>
  <c r="N237" i="6"/>
  <c r="P237" i="6" s="1"/>
  <c r="U237" i="6" s="1"/>
  <c r="V237" i="6" s="1"/>
  <c r="P203" i="6"/>
  <c r="U203" i="6" s="1"/>
  <c r="V203" i="6" s="1"/>
  <c r="P172" i="6"/>
  <c r="P110" i="6"/>
  <c r="N80" i="6"/>
  <c r="P80" i="6" s="1"/>
  <c r="U80" i="6" s="1"/>
  <c r="V80" i="6" s="1"/>
  <c r="P62" i="6"/>
  <c r="U62" i="6" s="1"/>
  <c r="V62" i="6" s="1"/>
  <c r="P52" i="6"/>
  <c r="U52" i="6" s="1"/>
  <c r="V52" i="6" s="1"/>
  <c r="N49" i="6"/>
  <c r="P49" i="6" s="1"/>
  <c r="U49" i="6" s="1"/>
  <c r="N46" i="6"/>
  <c r="P46" i="6" s="1"/>
  <c r="U46" i="6" s="1"/>
  <c r="N43" i="6"/>
  <c r="P43" i="6" s="1"/>
  <c r="U43" i="6" s="1"/>
  <c r="V43" i="6" s="1"/>
  <c r="P37" i="6"/>
  <c r="U37" i="6" s="1"/>
  <c r="V37" i="6" s="1"/>
  <c r="P30" i="6"/>
  <c r="U30" i="6" s="1"/>
  <c r="V30" i="6" s="1"/>
  <c r="P23" i="6"/>
  <c r="U23" i="6" s="1"/>
  <c r="V23" i="6" s="1"/>
  <c r="N15" i="6"/>
  <c r="P15" i="6" s="1"/>
  <c r="U15" i="6" s="1"/>
  <c r="V15" i="6" s="1"/>
  <c r="P3" i="6"/>
  <c r="U3" i="6" s="1"/>
  <c r="V3" i="6" s="1"/>
  <c r="P465" i="6"/>
  <c r="P436" i="6"/>
  <c r="U436" i="6" s="1"/>
  <c r="P427" i="6"/>
  <c r="U427" i="6" s="1"/>
  <c r="V427" i="6" s="1"/>
  <c r="P422" i="6"/>
  <c r="U422" i="6" s="1"/>
  <c r="V422" i="6" s="1"/>
  <c r="P413" i="6"/>
  <c r="U413" i="6" s="1"/>
  <c r="V413" i="6" s="1"/>
  <c r="P402" i="6"/>
  <c r="U402" i="6" s="1"/>
  <c r="V402" i="6" s="1"/>
  <c r="P395" i="6"/>
  <c r="U395" i="6" s="1"/>
  <c r="V395" i="6" s="1"/>
  <c r="P392" i="6"/>
  <c r="U392" i="6" s="1"/>
  <c r="V392" i="6" s="1"/>
  <c r="P385" i="6"/>
  <c r="U385" i="6" s="1"/>
  <c r="P381" i="6"/>
  <c r="U381" i="6" s="1"/>
  <c r="V381" i="6" s="1"/>
  <c r="P370" i="6"/>
  <c r="N363" i="6"/>
  <c r="P363" i="6" s="1"/>
  <c r="U363" i="6" s="1"/>
  <c r="V363" i="6" s="1"/>
  <c r="P356" i="6"/>
  <c r="U356" i="6" s="1"/>
  <c r="V356" i="6" s="1"/>
  <c r="P340" i="6"/>
  <c r="P321" i="6"/>
  <c r="P301" i="6"/>
  <c r="U301" i="6" s="1"/>
  <c r="V301" i="6" s="1"/>
  <c r="N280" i="6"/>
  <c r="P280" i="6" s="1"/>
  <c r="U280" i="6" s="1"/>
  <c r="V280" i="6" s="1"/>
  <c r="N252" i="6"/>
  <c r="P252" i="6" s="1"/>
  <c r="U252" i="6" s="1"/>
  <c r="V252" i="6" s="1"/>
  <c r="N244" i="6"/>
  <c r="P244" i="6" s="1"/>
  <c r="U244" i="6" s="1"/>
  <c r="V244" i="6" s="1"/>
  <c r="N239" i="6"/>
  <c r="P239" i="6" s="1"/>
  <c r="U239" i="6" s="1"/>
  <c r="V239" i="6" s="1"/>
  <c r="P212" i="6"/>
  <c r="U212" i="6" s="1"/>
  <c r="V212" i="6" s="1"/>
  <c r="P189" i="6"/>
  <c r="U189" i="6" s="1"/>
  <c r="V189" i="6" s="1"/>
  <c r="P184" i="6"/>
  <c r="U184" i="6" s="1"/>
  <c r="V184" i="6" s="1"/>
  <c r="P160" i="6"/>
  <c r="U160" i="6" s="1"/>
  <c r="V160" i="6" s="1"/>
  <c r="P151" i="6"/>
  <c r="U151" i="6" s="1"/>
  <c r="V151" i="6" s="1"/>
  <c r="P116" i="6"/>
  <c r="U116" i="6" s="1"/>
  <c r="V116" i="6" s="1"/>
  <c r="P105" i="6"/>
  <c r="U105" i="6" s="1"/>
  <c r="P40" i="6"/>
  <c r="U40" i="6" s="1"/>
  <c r="V40" i="6" s="1"/>
  <c r="N33" i="6"/>
  <c r="P33" i="6" s="1"/>
  <c r="U33" i="6" s="1"/>
  <c r="V33" i="6" s="1"/>
  <c r="P26" i="6"/>
  <c r="U26" i="6" s="1"/>
  <c r="V26" i="6" s="1"/>
  <c r="N17" i="6"/>
  <c r="P17" i="6" s="1"/>
  <c r="U17" i="6" s="1"/>
  <c r="V17" i="6" s="1"/>
  <c r="N12" i="6"/>
  <c r="P12" i="6" s="1"/>
  <c r="N10" i="6"/>
  <c r="P10" i="6" s="1"/>
  <c r="U10" i="6" s="1"/>
  <c r="V10" i="6" s="1"/>
  <c r="P534" i="6"/>
  <c r="U534" i="6" s="1"/>
  <c r="V534" i="6" s="1"/>
  <c r="P527" i="6"/>
  <c r="U527" i="6" s="1"/>
  <c r="V527" i="6" s="1"/>
  <c r="P522" i="6"/>
  <c r="U522" i="6" s="1"/>
  <c r="V522" i="6" s="1"/>
  <c r="P502" i="6"/>
  <c r="P500" i="6"/>
  <c r="P495" i="6"/>
  <c r="U495" i="6" s="1"/>
  <c r="V495" i="6" s="1"/>
  <c r="P489" i="6"/>
  <c r="U489" i="6" s="1"/>
  <c r="P486" i="6"/>
  <c r="U486" i="6" s="1"/>
  <c r="V486" i="6" s="1"/>
  <c r="N416" i="6"/>
  <c r="P416" i="6" s="1"/>
  <c r="U416" i="6" s="1"/>
  <c r="V416" i="6" s="1"/>
  <c r="N405" i="6"/>
  <c r="P405" i="6" s="1"/>
  <c r="U405" i="6" s="1"/>
  <c r="V405" i="6" s="1"/>
  <c r="N398" i="6"/>
  <c r="P398" i="6" s="1"/>
  <c r="U398" i="6" s="1"/>
  <c r="V398" i="6" s="1"/>
  <c r="N388" i="6"/>
  <c r="P388" i="6" s="1"/>
  <c r="U388" i="6" s="1"/>
  <c r="V388" i="6" s="1"/>
  <c r="P354" i="6"/>
  <c r="U354" i="6" s="1"/>
  <c r="V354" i="6" s="1"/>
  <c r="N342" i="6"/>
  <c r="P342" i="6" s="1"/>
  <c r="U342" i="6" s="1"/>
  <c r="V342" i="6" s="1"/>
  <c r="P334" i="6"/>
  <c r="U334" i="6" s="1"/>
  <c r="V334" i="6" s="1"/>
  <c r="P290" i="6"/>
  <c r="N288" i="6"/>
  <c r="P288" i="6" s="1"/>
  <c r="U288" i="6" s="1"/>
  <c r="V288" i="6" s="1"/>
  <c r="N285" i="6"/>
  <c r="P285" i="6" s="1"/>
  <c r="U285" i="6" s="1"/>
  <c r="V285" i="6" s="1"/>
  <c r="N277" i="6"/>
  <c r="P277" i="6" s="1"/>
  <c r="U277" i="6" s="1"/>
  <c r="V277" i="6" s="1"/>
  <c r="N274" i="6"/>
  <c r="P274" i="6" s="1"/>
  <c r="U274" i="6" s="1"/>
  <c r="V274" i="6" s="1"/>
  <c r="N271" i="6"/>
  <c r="P271" i="6" s="1"/>
  <c r="U271" i="6" s="1"/>
  <c r="V271" i="6" s="1"/>
  <c r="N268" i="6"/>
  <c r="P268" i="6" s="1"/>
  <c r="U268" i="6" s="1"/>
  <c r="V268" i="6" s="1"/>
  <c r="N265" i="6"/>
  <c r="P265" i="6" s="1"/>
  <c r="U265" i="6" s="1"/>
  <c r="V265" i="6" s="1"/>
  <c r="N262" i="6"/>
  <c r="P262" i="6" s="1"/>
  <c r="U262" i="6" s="1"/>
  <c r="V262" i="6" s="1"/>
  <c r="N259" i="6"/>
  <c r="P259" i="6" s="1"/>
  <c r="U259" i="6" s="1"/>
  <c r="V259" i="6" s="1"/>
  <c r="N254" i="6"/>
  <c r="P254" i="6" s="1"/>
  <c r="U254" i="6" s="1"/>
  <c r="V254" i="6" s="1"/>
  <c r="N249" i="6"/>
  <c r="P249" i="6" s="1"/>
  <c r="U249" i="6" s="1"/>
  <c r="V249" i="6" s="1"/>
  <c r="N241" i="6"/>
  <c r="P241" i="6" s="1"/>
  <c r="U241" i="6" s="1"/>
  <c r="V241" i="6" s="1"/>
  <c r="N230" i="6"/>
  <c r="P230" i="6" s="1"/>
  <c r="U230" i="6" s="1"/>
  <c r="V230" i="6" s="1"/>
  <c r="N227" i="6"/>
  <c r="P227" i="6" s="1"/>
  <c r="U227" i="6" s="1"/>
  <c r="V227" i="6" s="1"/>
  <c r="N224" i="6"/>
  <c r="P224" i="6" s="1"/>
  <c r="U224" i="6" s="1"/>
  <c r="V224" i="6" s="1"/>
  <c r="N221" i="6"/>
  <c r="P221" i="6" s="1"/>
  <c r="U221" i="6" s="1"/>
  <c r="V221" i="6" s="1"/>
  <c r="N208" i="6"/>
  <c r="P179" i="6"/>
  <c r="U179" i="6" s="1"/>
  <c r="V179" i="6" s="1"/>
  <c r="P174" i="6"/>
  <c r="U174" i="6" s="1"/>
  <c r="V174" i="6" s="1"/>
  <c r="N167" i="6"/>
  <c r="P167" i="6" s="1"/>
  <c r="U167" i="6" s="1"/>
  <c r="V167" i="6" s="1"/>
  <c r="N163" i="6"/>
  <c r="P163" i="6" s="1"/>
  <c r="U163" i="6" s="1"/>
  <c r="V163" i="6" s="1"/>
  <c r="N130" i="6"/>
  <c r="P130" i="6" s="1"/>
  <c r="U130" i="6" s="1"/>
  <c r="V130" i="6" s="1"/>
  <c r="N88" i="6"/>
  <c r="P88" i="6" s="1"/>
  <c r="U88" i="6" s="1"/>
  <c r="V88" i="6" s="1"/>
  <c r="N75" i="6"/>
  <c r="P75" i="6" s="1"/>
  <c r="U75" i="6" s="1"/>
  <c r="V75" i="6" s="1"/>
  <c r="N72" i="6"/>
  <c r="P72" i="6" s="1"/>
  <c r="U72" i="6" s="1"/>
  <c r="V72" i="6" s="1"/>
  <c r="N51" i="6"/>
  <c r="P51" i="6" s="1"/>
  <c r="U51" i="6" s="1"/>
  <c r="V51" i="6" s="1"/>
  <c r="N48" i="6"/>
  <c r="P48" i="6" s="1"/>
  <c r="U48" i="6" s="1"/>
  <c r="V48" i="6" s="1"/>
  <c r="N45" i="6"/>
  <c r="P45" i="6" s="1"/>
  <c r="U45" i="6" s="1"/>
  <c r="V45" i="6" s="1"/>
  <c r="P19" i="6"/>
  <c r="U19" i="6" s="1"/>
  <c r="V19" i="6" s="1"/>
  <c r="U5371" i="6"/>
  <c r="M735" i="14"/>
  <c r="R735" i="14" s="1"/>
  <c r="N5322" i="6"/>
  <c r="P5322" i="6" s="1"/>
  <c r="U5322" i="6" s="1"/>
  <c r="N5325" i="6"/>
  <c r="P5325" i="6" s="1"/>
  <c r="U5325" i="6" s="1"/>
  <c r="N5328" i="6"/>
  <c r="P5328" i="6" s="1"/>
  <c r="U5328" i="6" s="1"/>
  <c r="V5328" i="6" s="1"/>
  <c r="N5320" i="6"/>
  <c r="P5320" i="6" s="1"/>
  <c r="N5321" i="6"/>
  <c r="P5321" i="6" s="1"/>
  <c r="U5321" i="6" s="1"/>
  <c r="N5324" i="6"/>
  <c r="P5324" i="6" s="1"/>
  <c r="U5324" i="6" s="1"/>
  <c r="N5327" i="6"/>
  <c r="P5327" i="6" s="1"/>
  <c r="U5327" i="6" s="1"/>
  <c r="N5289" i="6"/>
  <c r="P5289" i="6" s="1"/>
  <c r="U5289" i="6" s="1"/>
  <c r="N5292" i="6"/>
  <c r="P5292" i="6" s="1"/>
  <c r="U5292" i="6" s="1"/>
  <c r="N5287" i="6"/>
  <c r="P5287" i="6" s="1"/>
  <c r="N5288" i="6"/>
  <c r="P5288" i="6" s="1"/>
  <c r="U5288" i="6" s="1"/>
  <c r="N5291" i="6"/>
  <c r="P5291" i="6" s="1"/>
  <c r="U5291" i="6" s="1"/>
  <c r="V5291" i="6" s="1"/>
  <c r="N5294" i="6"/>
  <c r="P5294" i="6" s="1"/>
  <c r="U5294" i="6" s="1"/>
  <c r="N5271" i="6"/>
  <c r="P5271" i="6" s="1"/>
  <c r="U5271" i="6" s="1"/>
  <c r="V5271" i="6" s="1"/>
  <c r="N5274" i="6"/>
  <c r="P5274" i="6" s="1"/>
  <c r="U5274" i="6" s="1"/>
  <c r="N5269" i="6"/>
  <c r="P5269" i="6" s="1"/>
  <c r="N5270" i="6"/>
  <c r="P5270" i="6" s="1"/>
  <c r="U5270" i="6" s="1"/>
  <c r="N5273" i="6"/>
  <c r="P5273" i="6" s="1"/>
  <c r="U5273" i="6" s="1"/>
  <c r="N5276" i="6"/>
  <c r="P5276" i="6" s="1"/>
  <c r="U5276" i="6" s="1"/>
  <c r="V5276" i="6" s="1"/>
  <c r="N5155" i="6"/>
  <c r="P5155" i="6" s="1"/>
  <c r="U5155" i="6" s="1"/>
  <c r="V5155" i="6" s="1"/>
  <c r="N5158" i="6"/>
  <c r="P5158" i="6" s="1"/>
  <c r="U5158" i="6" s="1"/>
  <c r="V5158" i="6" s="1"/>
  <c r="N5161" i="6"/>
  <c r="P5161" i="6" s="1"/>
  <c r="U5161" i="6" s="1"/>
  <c r="V5161" i="6" s="1"/>
  <c r="N5164" i="6"/>
  <c r="P5164" i="6" s="1"/>
  <c r="U5164" i="6" s="1"/>
  <c r="V5164" i="6" s="1"/>
  <c r="N5153" i="6"/>
  <c r="P5153" i="6" s="1"/>
  <c r="N5154" i="6"/>
  <c r="P5154" i="6" s="1"/>
  <c r="U5154" i="6" s="1"/>
  <c r="V5154" i="6" s="1"/>
  <c r="N5157" i="6"/>
  <c r="P5157" i="6" s="1"/>
  <c r="U5157" i="6" s="1"/>
  <c r="V5157" i="6" s="1"/>
  <c r="N5160" i="6"/>
  <c r="P5160" i="6" s="1"/>
  <c r="U5160" i="6" s="1"/>
  <c r="V5160" i="6" s="1"/>
  <c r="N5163" i="6"/>
  <c r="P5163" i="6" s="1"/>
  <c r="U5163" i="6" s="1"/>
  <c r="V5163" i="6" s="1"/>
  <c r="N5104" i="6"/>
  <c r="P5104" i="6" s="1"/>
  <c r="U5104" i="6" s="1"/>
  <c r="V5104" i="6" s="1"/>
  <c r="N5081" i="6"/>
  <c r="P5081" i="6" s="1"/>
  <c r="U5081" i="6" s="1"/>
  <c r="V5081" i="6" s="1"/>
  <c r="N5079" i="6"/>
  <c r="P5079" i="6" s="1"/>
  <c r="U5079" i="6" s="1"/>
  <c r="V5079" i="6" s="1"/>
  <c r="N5059" i="6"/>
  <c r="P5059" i="6" s="1"/>
  <c r="U5059" i="6" s="1"/>
  <c r="V5059" i="6" s="1"/>
  <c r="N5062" i="6"/>
  <c r="P5062" i="6" s="1"/>
  <c r="U5062" i="6" s="1"/>
  <c r="V5062" i="6" s="1"/>
  <c r="N5058" i="6"/>
  <c r="P5058" i="6" s="1"/>
  <c r="U5058" i="6" s="1"/>
  <c r="V5058" i="6" s="1"/>
  <c r="N5061" i="6"/>
  <c r="P5061" i="6" s="1"/>
  <c r="U5061" i="6" s="1"/>
  <c r="V5061" i="6" s="1"/>
  <c r="N5012" i="6"/>
  <c r="P5012" i="6" s="1"/>
  <c r="N5013" i="6"/>
  <c r="P5013" i="6" s="1"/>
  <c r="U5013" i="6" s="1"/>
  <c r="V5013" i="6" s="1"/>
  <c r="N5016" i="6"/>
  <c r="P5016" i="6" s="1"/>
  <c r="U5016" i="6" s="1"/>
  <c r="V5016" i="6" s="1"/>
  <c r="N5019" i="6"/>
  <c r="P5019" i="6" s="1"/>
  <c r="U5019" i="6" s="1"/>
  <c r="V5019" i="6" s="1"/>
  <c r="N5015" i="6"/>
  <c r="P5015" i="6" s="1"/>
  <c r="U5015" i="6" s="1"/>
  <c r="V5015" i="6" s="1"/>
  <c r="N5018" i="6"/>
  <c r="P5018" i="6" s="1"/>
  <c r="U5018" i="6" s="1"/>
  <c r="N5014" i="6"/>
  <c r="P5014" i="6" s="1"/>
  <c r="U5014" i="6" s="1"/>
  <c r="V5014" i="6" s="1"/>
  <c r="N5017" i="6"/>
  <c r="P5017" i="6" s="1"/>
  <c r="U5017" i="6" s="1"/>
  <c r="V5017" i="6" s="1"/>
  <c r="N5384" i="6"/>
  <c r="P5384" i="6" s="1"/>
  <c r="U5384" i="6" s="1"/>
  <c r="N5382" i="6"/>
  <c r="P5382" i="6" s="1"/>
  <c r="U5382" i="6" s="1"/>
  <c r="N5377" i="6"/>
  <c r="P5377" i="6" s="1"/>
  <c r="U5377" i="6" s="1"/>
  <c r="N5375" i="6"/>
  <c r="P5375" i="6" s="1"/>
  <c r="U5375" i="6" s="1"/>
  <c r="N5367" i="6"/>
  <c r="P5367" i="6" s="1"/>
  <c r="U5367" i="6" s="1"/>
  <c r="N5370" i="6"/>
  <c r="P5370" i="6" s="1"/>
  <c r="U5370" i="6" s="1"/>
  <c r="N5366" i="6"/>
  <c r="P5366" i="6" s="1"/>
  <c r="N5369" i="6"/>
  <c r="P5369" i="6" s="1"/>
  <c r="U5369" i="6" s="1"/>
  <c r="N5352" i="6"/>
  <c r="P5352" i="6" s="1"/>
  <c r="U5352" i="6" s="1"/>
  <c r="N5350" i="6"/>
  <c r="P5350" i="6" s="1"/>
  <c r="U5350" i="6" s="1"/>
  <c r="N5343" i="6"/>
  <c r="P5343" i="6" s="1"/>
  <c r="U5343" i="6" s="1"/>
  <c r="N5341" i="6"/>
  <c r="P5341" i="6" s="1"/>
  <c r="N5239" i="6"/>
  <c r="P5239" i="6" s="1"/>
  <c r="U5239" i="6" s="1"/>
  <c r="V5239" i="6" s="1"/>
  <c r="N5131" i="6"/>
  <c r="P5131" i="6" s="1"/>
  <c r="P5117" i="6"/>
  <c r="U5117" i="6" s="1"/>
  <c r="N5113" i="6"/>
  <c r="P5113" i="6" s="1"/>
  <c r="U5113" i="6" s="1"/>
  <c r="V5113" i="6" s="1"/>
  <c r="N5116" i="6"/>
  <c r="P5116" i="6" s="1"/>
  <c r="U5116" i="6" s="1"/>
  <c r="N5119" i="6"/>
  <c r="P5119" i="6" s="1"/>
  <c r="U5119" i="6" s="1"/>
  <c r="V5119" i="6" s="1"/>
  <c r="N5111" i="6"/>
  <c r="P5111" i="6" s="1"/>
  <c r="N5112" i="6"/>
  <c r="P5112" i="6" s="1"/>
  <c r="U5112" i="6" s="1"/>
  <c r="V5112" i="6" s="1"/>
  <c r="N5115" i="6"/>
  <c r="P5115" i="6" s="1"/>
  <c r="U5115" i="6" s="1"/>
  <c r="V5115" i="6" s="1"/>
  <c r="N5118" i="6"/>
  <c r="P5118" i="6" s="1"/>
  <c r="U5118" i="6" s="1"/>
  <c r="N5109" i="6"/>
  <c r="P5109" i="6" s="1"/>
  <c r="U5109" i="6" s="1"/>
  <c r="V5109" i="6" s="1"/>
  <c r="N5102" i="6"/>
  <c r="P5102" i="6" s="1"/>
  <c r="U5102" i="6" s="1"/>
  <c r="V5102" i="6" s="1"/>
  <c r="N5100" i="6"/>
  <c r="P5100" i="6" s="1"/>
  <c r="U5100" i="6" s="1"/>
  <c r="N5099" i="6"/>
  <c r="P5099" i="6" s="1"/>
  <c r="N5077" i="6"/>
  <c r="P5077" i="6" s="1"/>
  <c r="U5077" i="6" s="1"/>
  <c r="N5066" i="6"/>
  <c r="P5066" i="6" s="1"/>
  <c r="U5066" i="6" s="1"/>
  <c r="V5066" i="6" s="1"/>
  <c r="N5064" i="6"/>
  <c r="P5064" i="6" s="1"/>
  <c r="U5064" i="6" s="1"/>
  <c r="N5063" i="6"/>
  <c r="P5063" i="6" s="1"/>
  <c r="P5050" i="6"/>
  <c r="U5050" i="6" s="1"/>
  <c r="V5050" i="6" s="1"/>
  <c r="N5039" i="6"/>
  <c r="P5039" i="6" s="1"/>
  <c r="U5039" i="6" s="1"/>
  <c r="V5039" i="6" s="1"/>
  <c r="P4912" i="6"/>
  <c r="U4912" i="6" s="1"/>
  <c r="V4912" i="6" s="1"/>
  <c r="N5389" i="6"/>
  <c r="P5389" i="6" s="1"/>
  <c r="U5389" i="6" s="1"/>
  <c r="P5355" i="6"/>
  <c r="N5348" i="6"/>
  <c r="P5348" i="6" s="1"/>
  <c r="U5348" i="6" s="1"/>
  <c r="N5336" i="6"/>
  <c r="P5336" i="6" s="1"/>
  <c r="N5338" i="6"/>
  <c r="P5338" i="6" s="1"/>
  <c r="U5338" i="6" s="1"/>
  <c r="V5338" i="6" s="1"/>
  <c r="N5323" i="6"/>
  <c r="P5323" i="6" s="1"/>
  <c r="U5323" i="6" s="1"/>
  <c r="N5306" i="6"/>
  <c r="P5306" i="6" s="1"/>
  <c r="N5307" i="6"/>
  <c r="P5307" i="6" s="1"/>
  <c r="U5307" i="6" s="1"/>
  <c r="N5290" i="6"/>
  <c r="P5290" i="6" s="1"/>
  <c r="U5290" i="6" s="1"/>
  <c r="V5290" i="6" s="1"/>
  <c r="N5272" i="6"/>
  <c r="P5272" i="6" s="1"/>
  <c r="U5272" i="6" s="1"/>
  <c r="N5213" i="6"/>
  <c r="P5213" i="6" s="1"/>
  <c r="U5213" i="6" s="1"/>
  <c r="N5216" i="6"/>
  <c r="P5216" i="6" s="1"/>
  <c r="U5216" i="6" s="1"/>
  <c r="V5216" i="6" s="1"/>
  <c r="N5219" i="6"/>
  <c r="P5219" i="6" s="1"/>
  <c r="U5219" i="6" s="1"/>
  <c r="V5219" i="6" s="1"/>
  <c r="N5211" i="6"/>
  <c r="P5211" i="6" s="1"/>
  <c r="N5212" i="6"/>
  <c r="P5212" i="6" s="1"/>
  <c r="U5212" i="6" s="1"/>
  <c r="N5215" i="6"/>
  <c r="P5215" i="6" s="1"/>
  <c r="U5215" i="6" s="1"/>
  <c r="V5215" i="6" s="1"/>
  <c r="N5218" i="6"/>
  <c r="P5218" i="6" s="1"/>
  <c r="U5218" i="6" s="1"/>
  <c r="V5218" i="6" s="1"/>
  <c r="N5183" i="6"/>
  <c r="P5183" i="6" s="1"/>
  <c r="U5183" i="6" s="1"/>
  <c r="V5183" i="6" s="1"/>
  <c r="N5186" i="6"/>
  <c r="P5186" i="6" s="1"/>
  <c r="U5186" i="6" s="1"/>
  <c r="N5189" i="6"/>
  <c r="P5189" i="6" s="1"/>
  <c r="U5189" i="6" s="1"/>
  <c r="N5192" i="6"/>
  <c r="P5192" i="6" s="1"/>
  <c r="U5192" i="6" s="1"/>
  <c r="V5192" i="6" s="1"/>
  <c r="N5181" i="6"/>
  <c r="P5181" i="6" s="1"/>
  <c r="N5182" i="6"/>
  <c r="P5182" i="6" s="1"/>
  <c r="U5182" i="6" s="1"/>
  <c r="N5185" i="6"/>
  <c r="P5185" i="6" s="1"/>
  <c r="U5185" i="6" s="1"/>
  <c r="V5185" i="6" s="1"/>
  <c r="N5188" i="6"/>
  <c r="P5188" i="6" s="1"/>
  <c r="U5188" i="6" s="1"/>
  <c r="N5191" i="6"/>
  <c r="P5191" i="6" s="1"/>
  <c r="U5191" i="6" s="1"/>
  <c r="V5191" i="6" s="1"/>
  <c r="N5165" i="6"/>
  <c r="P5165" i="6" s="1"/>
  <c r="U5165" i="6" s="1"/>
  <c r="V5165" i="6" s="1"/>
  <c r="N5156" i="6"/>
  <c r="P5156" i="6" s="1"/>
  <c r="U5156" i="6" s="1"/>
  <c r="V5156" i="6" s="1"/>
  <c r="N5086" i="6"/>
  <c r="P5086" i="6" s="1"/>
  <c r="U5086" i="6" s="1"/>
  <c r="N5089" i="6"/>
  <c r="P5089" i="6" s="1"/>
  <c r="U5089" i="6" s="1"/>
  <c r="N5092" i="6"/>
  <c r="P5092" i="6" s="1"/>
  <c r="U5092" i="6" s="1"/>
  <c r="V5092" i="6" s="1"/>
  <c r="N5095" i="6"/>
  <c r="P5095" i="6" s="1"/>
  <c r="U5095" i="6" s="1"/>
  <c r="V5095" i="6" s="1"/>
  <c r="N5098" i="6"/>
  <c r="P5098" i="6" s="1"/>
  <c r="U5098" i="6" s="1"/>
  <c r="N5084" i="6"/>
  <c r="P5084" i="6" s="1"/>
  <c r="N5085" i="6"/>
  <c r="P5085" i="6" s="1"/>
  <c r="U5085" i="6" s="1"/>
  <c r="V5085" i="6" s="1"/>
  <c r="N5088" i="6"/>
  <c r="P5088" i="6" s="1"/>
  <c r="U5088" i="6" s="1"/>
  <c r="V5088" i="6" s="1"/>
  <c r="N5091" i="6"/>
  <c r="P5091" i="6" s="1"/>
  <c r="U5091" i="6" s="1"/>
  <c r="V5091" i="6" s="1"/>
  <c r="N5094" i="6"/>
  <c r="P5094" i="6" s="1"/>
  <c r="U5094" i="6" s="1"/>
  <c r="N5097" i="6"/>
  <c r="P5097" i="6" s="1"/>
  <c r="U5097" i="6" s="1"/>
  <c r="N5082" i="6"/>
  <c r="P5082" i="6" s="1"/>
  <c r="U5082" i="6" s="1"/>
  <c r="V5082" i="6" s="1"/>
  <c r="N5075" i="6"/>
  <c r="P5075" i="6" s="1"/>
  <c r="U5075" i="6" s="1"/>
  <c r="V5075" i="6" s="1"/>
  <c r="N5073" i="6"/>
  <c r="P5073" i="6" s="1"/>
  <c r="U5073" i="6" s="1"/>
  <c r="N5072" i="6"/>
  <c r="P5072" i="6" s="1"/>
  <c r="O4497" i="6"/>
  <c r="P4497" i="6" s="1"/>
  <c r="U4497" i="6" s="1"/>
  <c r="V4497" i="6" s="1"/>
  <c r="O4500" i="6"/>
  <c r="P4500" i="6" s="1"/>
  <c r="U4500" i="6" s="1"/>
  <c r="V4500" i="6" s="1"/>
  <c r="O4503" i="6"/>
  <c r="P4503" i="6" s="1"/>
  <c r="U4503" i="6" s="1"/>
  <c r="O4506" i="6"/>
  <c r="P4506" i="6" s="1"/>
  <c r="U4506" i="6" s="1"/>
  <c r="V4506" i="6" s="1"/>
  <c r="O4509" i="6"/>
  <c r="P4509" i="6" s="1"/>
  <c r="U4509" i="6" s="1"/>
  <c r="V4509" i="6" s="1"/>
  <c r="O4496" i="6"/>
  <c r="P4496" i="6" s="1"/>
  <c r="O4499" i="6"/>
  <c r="O4502" i="6"/>
  <c r="O4505" i="6"/>
  <c r="O4508" i="6"/>
  <c r="O4498" i="6"/>
  <c r="O4501" i="6"/>
  <c r="O4504" i="6"/>
  <c r="O4507" i="6"/>
  <c r="O4442" i="6"/>
  <c r="P4442" i="6" s="1"/>
  <c r="U4442" i="6" s="1"/>
  <c r="V4442" i="6" s="1"/>
  <c r="O4445" i="6"/>
  <c r="P4445" i="6" s="1"/>
  <c r="U4445" i="6" s="1"/>
  <c r="V4445" i="6" s="1"/>
  <c r="O4448" i="6"/>
  <c r="P4448" i="6" s="1"/>
  <c r="U4448" i="6" s="1"/>
  <c r="V4448" i="6" s="1"/>
  <c r="O4441" i="6"/>
  <c r="P4441" i="6" s="1"/>
  <c r="O4444" i="6"/>
  <c r="O4447" i="6"/>
  <c r="O4443" i="6"/>
  <c r="O4446" i="6"/>
  <c r="O4333" i="6"/>
  <c r="O4336" i="6"/>
  <c r="O4339" i="6"/>
  <c r="O4342" i="6"/>
  <c r="P4342" i="6" s="1"/>
  <c r="U4342" i="6" s="1"/>
  <c r="V4342" i="6" s="1"/>
  <c r="O4340" i="6"/>
  <c r="P4340" i="6" s="1"/>
  <c r="U4340" i="6" s="1"/>
  <c r="V4340" i="6" s="1"/>
  <c r="O4335" i="6"/>
  <c r="P4335" i="6" s="1"/>
  <c r="U4335" i="6" s="1"/>
  <c r="V4335" i="6" s="1"/>
  <c r="O4337" i="6"/>
  <c r="P4337" i="6" s="1"/>
  <c r="U4337" i="6" s="1"/>
  <c r="V4337" i="6" s="1"/>
  <c r="O4332" i="6"/>
  <c r="P4332" i="6" s="1"/>
  <c r="O4341" i="6"/>
  <c r="O4334" i="6"/>
  <c r="O4343" i="6"/>
  <c r="O4338" i="6"/>
  <c r="N5346" i="6"/>
  <c r="P5346" i="6" s="1"/>
  <c r="U5346" i="6" s="1"/>
  <c r="N5344" i="6"/>
  <c r="P5344" i="6" s="1"/>
  <c r="U5344" i="6" s="1"/>
  <c r="N5255" i="6"/>
  <c r="P5255" i="6" s="1"/>
  <c r="N5256" i="6"/>
  <c r="P5256" i="6" s="1"/>
  <c r="U5256" i="6" s="1"/>
  <c r="V5256" i="6" s="1"/>
  <c r="N5238" i="6"/>
  <c r="P5238" i="6" s="1"/>
  <c r="U5238" i="6" s="1"/>
  <c r="V5238" i="6" s="1"/>
  <c r="N5241" i="6"/>
  <c r="P5241" i="6" s="1"/>
  <c r="U5241" i="6" s="1"/>
  <c r="N5244" i="6"/>
  <c r="P5244" i="6" s="1"/>
  <c r="U5244" i="6" s="1"/>
  <c r="N5237" i="6"/>
  <c r="P5237" i="6" s="1"/>
  <c r="N5240" i="6"/>
  <c r="P5240" i="6" s="1"/>
  <c r="U5240" i="6" s="1"/>
  <c r="V5240" i="6" s="1"/>
  <c r="N5243" i="6"/>
  <c r="P5243" i="6" s="1"/>
  <c r="U5243" i="6" s="1"/>
  <c r="V5243" i="6" s="1"/>
  <c r="N5229" i="6"/>
  <c r="P5229" i="6" s="1"/>
  <c r="U5229" i="6" s="1"/>
  <c r="N5227" i="6"/>
  <c r="P5227" i="6" s="1"/>
  <c r="N5228" i="6"/>
  <c r="P5228" i="6" s="1"/>
  <c r="U5228" i="6" s="1"/>
  <c r="N5168" i="6"/>
  <c r="P5168" i="6" s="1"/>
  <c r="N5171" i="6"/>
  <c r="P5171" i="6" s="1"/>
  <c r="U5171" i="6" s="1"/>
  <c r="N5170" i="6"/>
  <c r="P5170" i="6" s="1"/>
  <c r="U5170" i="6" s="1"/>
  <c r="N5030" i="6"/>
  <c r="P5030" i="6" s="1"/>
  <c r="N5031" i="6"/>
  <c r="P5031" i="6" s="1"/>
  <c r="U5031" i="6" s="1"/>
  <c r="V5031" i="6" s="1"/>
  <c r="N5034" i="6"/>
  <c r="P5034" i="6" s="1"/>
  <c r="U5034" i="6" s="1"/>
  <c r="N5037" i="6"/>
  <c r="P5037" i="6" s="1"/>
  <c r="U5037" i="6" s="1"/>
  <c r="V5037" i="6" s="1"/>
  <c r="P4996" i="6"/>
  <c r="U4996" i="6" s="1"/>
  <c r="N4922" i="6"/>
  <c r="P4922" i="6" s="1"/>
  <c r="N4923" i="6"/>
  <c r="P4923" i="6" s="1"/>
  <c r="U4923" i="6" s="1"/>
  <c r="V4923" i="6" s="1"/>
  <c r="N4926" i="6"/>
  <c r="P4926" i="6" s="1"/>
  <c r="U4926" i="6" s="1"/>
  <c r="V4926" i="6" s="1"/>
  <c r="N4925" i="6"/>
  <c r="P4925" i="6" s="1"/>
  <c r="U4925" i="6" s="1"/>
  <c r="V4925" i="6" s="1"/>
  <c r="N4924" i="6"/>
  <c r="P4924" i="6" s="1"/>
  <c r="U4924" i="6" s="1"/>
  <c r="V4924" i="6" s="1"/>
  <c r="N4927" i="6"/>
  <c r="P4927" i="6" s="1"/>
  <c r="U4927" i="6" s="1"/>
  <c r="V4927" i="6" s="1"/>
  <c r="N5383" i="6"/>
  <c r="P5383" i="6" s="1"/>
  <c r="U5383" i="6" s="1"/>
  <c r="N5376" i="6"/>
  <c r="P5376" i="6" s="1"/>
  <c r="U5376" i="6" s="1"/>
  <c r="P5363" i="6"/>
  <c r="U5363" i="6" s="1"/>
  <c r="N5351" i="6"/>
  <c r="P5351" i="6" s="1"/>
  <c r="U5351" i="6" s="1"/>
  <c r="N5342" i="6"/>
  <c r="P5342" i="6" s="1"/>
  <c r="U5342" i="6" s="1"/>
  <c r="N5329" i="6"/>
  <c r="P5329" i="6" s="1"/>
  <c r="U5329" i="6" s="1"/>
  <c r="N5214" i="6"/>
  <c r="P5214" i="6" s="1"/>
  <c r="U5214" i="6" s="1"/>
  <c r="V5214" i="6" s="1"/>
  <c r="N5193" i="6"/>
  <c r="P5193" i="6" s="1"/>
  <c r="U5193" i="6" s="1"/>
  <c r="V5193" i="6" s="1"/>
  <c r="N5184" i="6"/>
  <c r="P5184" i="6" s="1"/>
  <c r="U5184" i="6" s="1"/>
  <c r="N5172" i="6"/>
  <c r="P5172" i="6" s="1"/>
  <c r="U5172" i="6" s="1"/>
  <c r="V5172" i="6" s="1"/>
  <c r="N5162" i="6"/>
  <c r="P5162" i="6" s="1"/>
  <c r="U5162" i="6" s="1"/>
  <c r="V5162" i="6" s="1"/>
  <c r="P5138" i="6"/>
  <c r="U5138" i="6" s="1"/>
  <c r="N5134" i="6"/>
  <c r="P5134" i="6" s="1"/>
  <c r="U5134" i="6" s="1"/>
  <c r="V5134" i="6" s="1"/>
  <c r="N5137" i="6"/>
  <c r="P5137" i="6" s="1"/>
  <c r="U5137" i="6" s="1"/>
  <c r="N5132" i="6"/>
  <c r="P5132" i="6" s="1"/>
  <c r="N5133" i="6"/>
  <c r="P5133" i="6" s="1"/>
  <c r="U5133" i="6" s="1"/>
  <c r="V5133" i="6" s="1"/>
  <c r="N5136" i="6"/>
  <c r="P5136" i="6" s="1"/>
  <c r="U5136" i="6" s="1"/>
  <c r="N5110" i="6"/>
  <c r="P5110" i="6" s="1"/>
  <c r="U5110" i="6" s="1"/>
  <c r="V5110" i="6" s="1"/>
  <c r="N5101" i="6"/>
  <c r="P5101" i="6" s="1"/>
  <c r="U5101" i="6" s="1"/>
  <c r="N5096" i="6"/>
  <c r="P5096" i="6" s="1"/>
  <c r="U5096" i="6" s="1"/>
  <c r="V5096" i="6" s="1"/>
  <c r="N5087" i="6"/>
  <c r="P5087" i="6" s="1"/>
  <c r="U5087" i="6" s="1"/>
  <c r="N5078" i="6"/>
  <c r="P5078" i="6" s="1"/>
  <c r="U5078" i="6" s="1"/>
  <c r="V5078" i="6" s="1"/>
  <c r="N5076" i="6"/>
  <c r="P5076" i="6" s="1"/>
  <c r="U5076" i="6" s="1"/>
  <c r="N5060" i="6"/>
  <c r="P5060" i="6" s="1"/>
  <c r="U5060" i="6" s="1"/>
  <c r="V5060" i="6" s="1"/>
  <c r="P5047" i="6"/>
  <c r="P5023" i="6"/>
  <c r="U5023" i="6" s="1"/>
  <c r="V5023" i="6" s="1"/>
  <c r="P4960" i="6"/>
  <c r="O4423" i="6"/>
  <c r="P4423" i="6" s="1"/>
  <c r="U4423" i="6" s="1"/>
  <c r="V4423" i="6" s="1"/>
  <c r="O4426" i="6"/>
  <c r="P4426" i="6" s="1"/>
  <c r="U4426" i="6" s="1"/>
  <c r="V4426" i="6" s="1"/>
  <c r="O4422" i="6"/>
  <c r="P4422" i="6" s="1"/>
  <c r="O4425" i="6"/>
  <c r="O4428" i="6"/>
  <c r="O4424" i="6"/>
  <c r="O4427" i="6"/>
  <c r="O4312" i="6"/>
  <c r="P4312" i="6" s="1"/>
  <c r="O4315" i="6"/>
  <c r="P4315" i="6" s="1"/>
  <c r="U4315" i="6" s="1"/>
  <c r="V4315" i="6" s="1"/>
  <c r="O4318" i="6"/>
  <c r="O4321" i="6"/>
  <c r="O4313" i="6"/>
  <c r="P4313" i="6" s="1"/>
  <c r="U4313" i="6" s="1"/>
  <c r="V4313" i="6" s="1"/>
  <c r="O4322" i="6"/>
  <c r="P4322" i="6" s="1"/>
  <c r="U4322" i="6" s="1"/>
  <c r="V4322" i="6" s="1"/>
  <c r="O4317" i="6"/>
  <c r="O4319" i="6"/>
  <c r="P4319" i="6" s="1"/>
  <c r="U4319" i="6" s="1"/>
  <c r="O4314" i="6"/>
  <c r="O4316" i="6"/>
  <c r="O4320" i="6"/>
  <c r="N5388" i="6"/>
  <c r="P5388" i="6" s="1"/>
  <c r="U5388" i="6" s="1"/>
  <c r="N5381" i="6"/>
  <c r="P5381" i="6" s="1"/>
  <c r="N5374" i="6"/>
  <c r="P5374" i="6" s="1"/>
  <c r="P5361" i="6"/>
  <c r="U5361" i="6" s="1"/>
  <c r="N5349" i="6"/>
  <c r="P5349" i="6" s="1"/>
  <c r="U5349" i="6" s="1"/>
  <c r="N5347" i="6"/>
  <c r="P5347" i="6" s="1"/>
  <c r="U5347" i="6" s="1"/>
  <c r="V5347" i="6" s="1"/>
  <c r="N5337" i="6"/>
  <c r="P5337" i="6" s="1"/>
  <c r="U5337" i="6" s="1"/>
  <c r="V5337" i="6" s="1"/>
  <c r="N5242" i="6"/>
  <c r="P5242" i="6" s="1"/>
  <c r="U5242" i="6" s="1"/>
  <c r="N5108" i="6"/>
  <c r="P5108" i="6" s="1"/>
  <c r="U5108" i="6" s="1"/>
  <c r="V5108" i="6" s="1"/>
  <c r="N5083" i="6"/>
  <c r="P5083" i="6" s="1"/>
  <c r="U5083" i="6" s="1"/>
  <c r="V5083" i="6" s="1"/>
  <c r="N5068" i="6"/>
  <c r="P5068" i="6" s="1"/>
  <c r="N5056" i="6"/>
  <c r="P5056" i="6" s="1"/>
  <c r="N5035" i="6"/>
  <c r="P5035" i="6" s="1"/>
  <c r="U5035" i="6" s="1"/>
  <c r="V5035" i="6" s="1"/>
  <c r="N5033" i="6"/>
  <c r="P5033" i="6" s="1"/>
  <c r="U5033" i="6" s="1"/>
  <c r="V5033" i="6" s="1"/>
  <c r="P4993" i="6"/>
  <c r="N4970" i="6"/>
  <c r="P4970" i="6" s="1"/>
  <c r="N4971" i="6"/>
  <c r="P4971" i="6" s="1"/>
  <c r="U4971" i="6" s="1"/>
  <c r="V4971" i="6" s="1"/>
  <c r="N4974" i="6"/>
  <c r="P4974" i="6" s="1"/>
  <c r="U4974" i="6" s="1"/>
  <c r="V4974" i="6" s="1"/>
  <c r="N4977" i="6"/>
  <c r="P4977" i="6" s="1"/>
  <c r="U4977" i="6" s="1"/>
  <c r="V4977" i="6" s="1"/>
  <c r="N4980" i="6"/>
  <c r="P4980" i="6" s="1"/>
  <c r="U4980" i="6" s="1"/>
  <c r="N4973" i="6"/>
  <c r="P4973" i="6" s="1"/>
  <c r="U4973" i="6" s="1"/>
  <c r="V4973" i="6" s="1"/>
  <c r="N4976" i="6"/>
  <c r="P4976" i="6" s="1"/>
  <c r="U4976" i="6" s="1"/>
  <c r="N4979" i="6"/>
  <c r="P4979" i="6" s="1"/>
  <c r="U4979" i="6" s="1"/>
  <c r="V4979" i="6" s="1"/>
  <c r="N4972" i="6"/>
  <c r="P4972" i="6" s="1"/>
  <c r="U4972" i="6" s="1"/>
  <c r="V4972" i="6" s="1"/>
  <c r="N4975" i="6"/>
  <c r="P4975" i="6" s="1"/>
  <c r="U4975" i="6" s="1"/>
  <c r="V4975" i="6" s="1"/>
  <c r="N4978" i="6"/>
  <c r="P4978" i="6" s="1"/>
  <c r="U4978" i="6" s="1"/>
  <c r="V4978" i="6" s="1"/>
  <c r="N4937" i="6"/>
  <c r="P4937" i="6" s="1"/>
  <c r="N4938" i="6"/>
  <c r="P4938" i="6" s="1"/>
  <c r="U4938" i="6" s="1"/>
  <c r="V4938" i="6" s="1"/>
  <c r="N4941" i="6"/>
  <c r="P4941" i="6" s="1"/>
  <c r="U4941" i="6" s="1"/>
  <c r="V4941" i="6" s="1"/>
  <c r="N4944" i="6"/>
  <c r="P4944" i="6" s="1"/>
  <c r="U4944" i="6" s="1"/>
  <c r="N4940" i="6"/>
  <c r="P4940" i="6" s="1"/>
  <c r="U4940" i="6" s="1"/>
  <c r="V4940" i="6" s="1"/>
  <c r="N4943" i="6"/>
  <c r="P4943" i="6" s="1"/>
  <c r="U4943" i="6" s="1"/>
  <c r="V4943" i="6" s="1"/>
  <c r="N4939" i="6"/>
  <c r="P4939" i="6" s="1"/>
  <c r="U4939" i="6" s="1"/>
  <c r="V4939" i="6" s="1"/>
  <c r="N4942" i="6"/>
  <c r="P4942" i="6" s="1"/>
  <c r="U4942" i="6" s="1"/>
  <c r="V4942" i="6" s="1"/>
  <c r="P4915" i="6"/>
  <c r="U4915" i="6" s="1"/>
  <c r="V4915" i="6" s="1"/>
  <c r="P4909" i="6"/>
  <c r="N4900" i="6"/>
  <c r="P4900" i="6" s="1"/>
  <c r="N4903" i="6"/>
  <c r="P4903" i="6" s="1"/>
  <c r="U4903" i="6" s="1"/>
  <c r="V4903" i="6" s="1"/>
  <c r="N4906" i="6"/>
  <c r="P4906" i="6" s="1"/>
  <c r="U4906" i="6" s="1"/>
  <c r="N4902" i="6"/>
  <c r="P4902" i="6" s="1"/>
  <c r="U4902" i="6" s="1"/>
  <c r="V4902" i="6" s="1"/>
  <c r="N4905" i="6"/>
  <c r="P4905" i="6" s="1"/>
  <c r="U4905" i="6" s="1"/>
  <c r="V4905" i="6" s="1"/>
  <c r="N4908" i="6"/>
  <c r="P4908" i="6" s="1"/>
  <c r="U4908" i="6" s="1"/>
  <c r="V4908" i="6" s="1"/>
  <c r="P4333" i="6"/>
  <c r="U4333" i="6" s="1"/>
  <c r="V4333" i="6" s="1"/>
  <c r="P4317" i="6"/>
  <c r="U4317" i="6" s="1"/>
  <c r="V4317" i="6" s="1"/>
  <c r="N4794" i="6"/>
  <c r="P4794" i="6" s="1"/>
  <c r="U4794" i="6" s="1"/>
  <c r="V4794" i="6" s="1"/>
  <c r="N4791" i="6"/>
  <c r="P4791" i="6" s="1"/>
  <c r="U4791" i="6" s="1"/>
  <c r="N4788" i="6"/>
  <c r="P4788" i="6" s="1"/>
  <c r="U4788" i="6" s="1"/>
  <c r="V4788" i="6" s="1"/>
  <c r="N4785" i="6"/>
  <c r="P4785" i="6" s="1"/>
  <c r="U4785" i="6" s="1"/>
  <c r="V4785" i="6" s="1"/>
  <c r="N4773" i="6"/>
  <c r="P4773" i="6" s="1"/>
  <c r="U4773" i="6" s="1"/>
  <c r="V4773" i="6" s="1"/>
  <c r="N4770" i="6"/>
  <c r="P4770" i="6" s="1"/>
  <c r="U4770" i="6" s="1"/>
  <c r="V4770" i="6" s="1"/>
  <c r="N4767" i="6"/>
  <c r="P4767" i="6" s="1"/>
  <c r="U4767" i="6" s="1"/>
  <c r="V4767" i="6" s="1"/>
  <c r="N4755" i="6"/>
  <c r="P4755" i="6" s="1"/>
  <c r="N4636" i="6"/>
  <c r="P4636" i="6" s="1"/>
  <c r="U4636" i="6" s="1"/>
  <c r="V4636" i="6" s="1"/>
  <c r="N4633" i="6"/>
  <c r="P4633" i="6" s="1"/>
  <c r="U4633" i="6" s="1"/>
  <c r="V4633" i="6" s="1"/>
  <c r="N4630" i="6"/>
  <c r="P4630" i="6" s="1"/>
  <c r="U4630" i="6" s="1"/>
  <c r="V4630" i="6" s="1"/>
  <c r="N4618" i="6"/>
  <c r="P4618" i="6" s="1"/>
  <c r="U4618" i="6" s="1"/>
  <c r="N4615" i="6"/>
  <c r="P4615" i="6" s="1"/>
  <c r="N4611" i="6"/>
  <c r="P4611" i="6" s="1"/>
  <c r="U4611" i="6" s="1"/>
  <c r="V4611" i="6" s="1"/>
  <c r="N4608" i="6"/>
  <c r="P4608" i="6" s="1"/>
  <c r="U4608" i="6" s="1"/>
  <c r="V4608" i="6" s="1"/>
  <c r="N4587" i="6"/>
  <c r="P4587" i="6" s="1"/>
  <c r="U4587" i="6" s="1"/>
  <c r="V4587" i="6" s="1"/>
  <c r="N4584" i="6"/>
  <c r="P4584" i="6" s="1"/>
  <c r="U4584" i="6" s="1"/>
  <c r="V4584" i="6" s="1"/>
  <c r="N4581" i="6"/>
  <c r="P4581" i="6" s="1"/>
  <c r="U4581" i="6" s="1"/>
  <c r="V4581" i="6" s="1"/>
  <c r="O4486" i="6"/>
  <c r="O4483" i="6"/>
  <c r="N4419" i="6"/>
  <c r="N4416" i="6"/>
  <c r="O4412" i="6"/>
  <c r="O4409" i="6"/>
  <c r="O4406" i="6"/>
  <c r="O4376" i="6"/>
  <c r="P4376" i="6" s="1"/>
  <c r="O4379" i="6"/>
  <c r="P4379" i="6" s="1"/>
  <c r="U4379" i="6" s="1"/>
  <c r="V4379" i="6" s="1"/>
  <c r="N4375" i="6"/>
  <c r="P4375" i="6" s="1"/>
  <c r="N4369" i="6"/>
  <c r="P4369" i="6" s="1"/>
  <c r="N4366" i="6"/>
  <c r="P4366" i="6" s="1"/>
  <c r="U4366" i="6" s="1"/>
  <c r="V4366" i="6" s="1"/>
  <c r="N4361" i="6"/>
  <c r="P4361" i="6" s="1"/>
  <c r="U4361" i="6" s="1"/>
  <c r="N4350" i="6"/>
  <c r="N4303" i="6"/>
  <c r="P4303" i="6" s="1"/>
  <c r="U4303" i="6" s="1"/>
  <c r="V4303" i="6" s="1"/>
  <c r="O4288" i="6"/>
  <c r="P4288" i="6" s="1"/>
  <c r="O4291" i="6"/>
  <c r="P4291" i="6" s="1"/>
  <c r="U4291" i="6" s="1"/>
  <c r="V4291" i="6" s="1"/>
  <c r="O4294" i="6"/>
  <c r="P4294" i="6" s="1"/>
  <c r="U4294" i="6" s="1"/>
  <c r="V4294" i="6" s="1"/>
  <c r="O4290" i="6"/>
  <c r="P4290" i="6" s="1"/>
  <c r="U4290" i="6" s="1"/>
  <c r="V4290" i="6" s="1"/>
  <c r="O4293" i="6"/>
  <c r="P4293" i="6" s="1"/>
  <c r="U4293" i="6" s="1"/>
  <c r="O4264" i="6"/>
  <c r="P4264" i="6" s="1"/>
  <c r="U4264" i="6" s="1"/>
  <c r="V4264" i="6" s="1"/>
  <c r="O4267" i="6"/>
  <c r="O4270" i="6"/>
  <c r="P4270" i="6" s="1"/>
  <c r="U4270" i="6" s="1"/>
  <c r="V4270" i="6" s="1"/>
  <c r="O4273" i="6"/>
  <c r="P4273" i="6" s="1"/>
  <c r="U4273" i="6" s="1"/>
  <c r="V4273" i="6" s="1"/>
  <c r="O4263" i="6"/>
  <c r="P4263" i="6" s="1"/>
  <c r="O4266" i="6"/>
  <c r="P4266" i="6" s="1"/>
  <c r="U4266" i="6" s="1"/>
  <c r="O4269" i="6"/>
  <c r="O4272" i="6"/>
  <c r="P4272" i="6" s="1"/>
  <c r="U4272" i="6" s="1"/>
  <c r="V4272" i="6" s="1"/>
  <c r="O4275" i="6"/>
  <c r="P4275" i="6" s="1"/>
  <c r="U4275" i="6" s="1"/>
  <c r="V4275" i="6" s="1"/>
  <c r="P4216" i="6"/>
  <c r="N4200" i="6"/>
  <c r="N4201" i="6"/>
  <c r="N4204" i="6"/>
  <c r="N4207" i="6"/>
  <c r="N4210" i="6"/>
  <c r="H591" i="14"/>
  <c r="N4203" i="6"/>
  <c r="N4206" i="6"/>
  <c r="N4209" i="6"/>
  <c r="O4191" i="6"/>
  <c r="P4191" i="6" s="1"/>
  <c r="O4194" i="6"/>
  <c r="P4194" i="6" s="1"/>
  <c r="U4194" i="6" s="1"/>
  <c r="V4194" i="6" s="1"/>
  <c r="O4197" i="6"/>
  <c r="P4197" i="6" s="1"/>
  <c r="U4197" i="6" s="1"/>
  <c r="V4197" i="6" s="1"/>
  <c r="O4193" i="6"/>
  <c r="P4193" i="6" s="1"/>
  <c r="U4193" i="6" s="1"/>
  <c r="V4193" i="6" s="1"/>
  <c r="O4196" i="6"/>
  <c r="O4199" i="6"/>
  <c r="O4177" i="6"/>
  <c r="N5043" i="6"/>
  <c r="P5043" i="6" s="1"/>
  <c r="U5043" i="6" s="1"/>
  <c r="V5043" i="6" s="1"/>
  <c r="N5028" i="6"/>
  <c r="P5028" i="6" s="1"/>
  <c r="U5028" i="6" s="1"/>
  <c r="N5025" i="6"/>
  <c r="P5025" i="6" s="1"/>
  <c r="U5025" i="6" s="1"/>
  <c r="N5022" i="6"/>
  <c r="P5022" i="6" s="1"/>
  <c r="N5010" i="6"/>
  <c r="P5010" i="6" s="1"/>
  <c r="U5010" i="6" s="1"/>
  <c r="V5010" i="6" s="1"/>
  <c r="N5007" i="6"/>
  <c r="P5007" i="6" s="1"/>
  <c r="U5007" i="6" s="1"/>
  <c r="V5007" i="6" s="1"/>
  <c r="N5004" i="6"/>
  <c r="P5004" i="6" s="1"/>
  <c r="U5004" i="6" s="1"/>
  <c r="V5004" i="6" s="1"/>
  <c r="N5001" i="6"/>
  <c r="P5001" i="6" s="1"/>
  <c r="N4989" i="6"/>
  <c r="P4989" i="6" s="1"/>
  <c r="U4989" i="6" s="1"/>
  <c r="N4986" i="6"/>
  <c r="P4986" i="6" s="1"/>
  <c r="U4986" i="6" s="1"/>
  <c r="V4986" i="6" s="1"/>
  <c r="N4983" i="6"/>
  <c r="P4983" i="6" s="1"/>
  <c r="N4968" i="6"/>
  <c r="P4968" i="6" s="1"/>
  <c r="U4968" i="6" s="1"/>
  <c r="V4968" i="6" s="1"/>
  <c r="N4965" i="6"/>
  <c r="P4965" i="6" s="1"/>
  <c r="N4956" i="6"/>
  <c r="P4956" i="6" s="1"/>
  <c r="U4956" i="6" s="1"/>
  <c r="V4956" i="6" s="1"/>
  <c r="N4953" i="6"/>
  <c r="P4953" i="6" s="1"/>
  <c r="U4953" i="6" s="1"/>
  <c r="N4950" i="6"/>
  <c r="P4950" i="6" s="1"/>
  <c r="U4950" i="6" s="1"/>
  <c r="N4947" i="6"/>
  <c r="P4947" i="6" s="1"/>
  <c r="N4935" i="6"/>
  <c r="P4935" i="6" s="1"/>
  <c r="U4935" i="6" s="1"/>
  <c r="V4935" i="6" s="1"/>
  <c r="N4932" i="6"/>
  <c r="P4932" i="6" s="1"/>
  <c r="U4932" i="6" s="1"/>
  <c r="V4932" i="6" s="1"/>
  <c r="N4929" i="6"/>
  <c r="P4929" i="6" s="1"/>
  <c r="U4929" i="6" s="1"/>
  <c r="V4929" i="6" s="1"/>
  <c r="N4928" i="6"/>
  <c r="P4928" i="6" s="1"/>
  <c r="N4920" i="6"/>
  <c r="P4920" i="6" s="1"/>
  <c r="U4920" i="6" s="1"/>
  <c r="V4920" i="6" s="1"/>
  <c r="N4917" i="6"/>
  <c r="P4917" i="6" s="1"/>
  <c r="U4917" i="6" s="1"/>
  <c r="V4917" i="6" s="1"/>
  <c r="N4916" i="6"/>
  <c r="P4916" i="6" s="1"/>
  <c r="N4898" i="6"/>
  <c r="P4898" i="6" s="1"/>
  <c r="U4898" i="6" s="1"/>
  <c r="V4898" i="6" s="1"/>
  <c r="N4895" i="6"/>
  <c r="P4895" i="6" s="1"/>
  <c r="U4895" i="6" s="1"/>
  <c r="N4892" i="6"/>
  <c r="P4892" i="6" s="1"/>
  <c r="U4892" i="6" s="1"/>
  <c r="V4892" i="6" s="1"/>
  <c r="N4877" i="6"/>
  <c r="P4877" i="6" s="1"/>
  <c r="U4877" i="6" s="1"/>
  <c r="V4877" i="6" s="1"/>
  <c r="N4874" i="6"/>
  <c r="P4874" i="6" s="1"/>
  <c r="U4874" i="6" s="1"/>
  <c r="V4874" i="6" s="1"/>
  <c r="N4871" i="6"/>
  <c r="P4871" i="6" s="1"/>
  <c r="N4859" i="6"/>
  <c r="P4859" i="6" s="1"/>
  <c r="U4859" i="6" s="1"/>
  <c r="V4859" i="6" s="1"/>
  <c r="N4856" i="6"/>
  <c r="P4856" i="6" s="1"/>
  <c r="U4856" i="6" s="1"/>
  <c r="V4856" i="6" s="1"/>
  <c r="N4853" i="6"/>
  <c r="P4853" i="6" s="1"/>
  <c r="U4853" i="6" s="1"/>
  <c r="V4853" i="6" s="1"/>
  <c r="N4835" i="6"/>
  <c r="P4835" i="6" s="1"/>
  <c r="U4835" i="6" s="1"/>
  <c r="N4832" i="6"/>
  <c r="P4832" i="6" s="1"/>
  <c r="U4832" i="6" s="1"/>
  <c r="V4832" i="6" s="1"/>
  <c r="N4829" i="6"/>
  <c r="P4829" i="6" s="1"/>
  <c r="N4817" i="6"/>
  <c r="P4817" i="6" s="1"/>
  <c r="N4805" i="6"/>
  <c r="P4805" i="6" s="1"/>
  <c r="U4805" i="6" s="1"/>
  <c r="N4802" i="6"/>
  <c r="P4802" i="6" s="1"/>
  <c r="U4802" i="6" s="1"/>
  <c r="V4802" i="6" s="1"/>
  <c r="N4799" i="6"/>
  <c r="P4799" i="6" s="1"/>
  <c r="N4781" i="6"/>
  <c r="P4781" i="6" s="1"/>
  <c r="U4781" i="6" s="1"/>
  <c r="V4781" i="6" s="1"/>
  <c r="N4778" i="6"/>
  <c r="P4778" i="6" s="1"/>
  <c r="N4763" i="6"/>
  <c r="P4763" i="6" s="1"/>
  <c r="U4763" i="6" s="1"/>
  <c r="V4763" i="6" s="1"/>
  <c r="N4760" i="6"/>
  <c r="P4760" i="6" s="1"/>
  <c r="U4760" i="6" s="1"/>
  <c r="V4760" i="6" s="1"/>
  <c r="N4757" i="6"/>
  <c r="P4757" i="6" s="1"/>
  <c r="U4757" i="6" s="1"/>
  <c r="V4757" i="6" s="1"/>
  <c r="N4756" i="6"/>
  <c r="P4756" i="6" s="1"/>
  <c r="N4748" i="6"/>
  <c r="P4748" i="6" s="1"/>
  <c r="U4748" i="6" s="1"/>
  <c r="V4748" i="6" s="1"/>
  <c r="N4745" i="6"/>
  <c r="P4745" i="6" s="1"/>
  <c r="U4745" i="6" s="1"/>
  <c r="V4745" i="6" s="1"/>
  <c r="N4742" i="6"/>
  <c r="P4742" i="6" s="1"/>
  <c r="N4727" i="6"/>
  <c r="P4727" i="6" s="1"/>
  <c r="U4727" i="6" s="1"/>
  <c r="V4727" i="6" s="1"/>
  <c r="N4724" i="6"/>
  <c r="P4724" i="6" s="1"/>
  <c r="U4724" i="6" s="1"/>
  <c r="V4724" i="6" s="1"/>
  <c r="N4721" i="6"/>
  <c r="P4721" i="6" s="1"/>
  <c r="U4721" i="6" s="1"/>
  <c r="V4721" i="6" s="1"/>
  <c r="N4718" i="6"/>
  <c r="P4718" i="6" s="1"/>
  <c r="U4718" i="6" s="1"/>
  <c r="N4715" i="6"/>
  <c r="P4715" i="6" s="1"/>
  <c r="U4715" i="6" s="1"/>
  <c r="V4715" i="6" s="1"/>
  <c r="N4712" i="6"/>
  <c r="P4712" i="6" s="1"/>
  <c r="N4696" i="6"/>
  <c r="P4696" i="6" s="1"/>
  <c r="U4696" i="6" s="1"/>
  <c r="V4696" i="6" s="1"/>
  <c r="N4693" i="6"/>
  <c r="P4693" i="6" s="1"/>
  <c r="U4693" i="6" s="1"/>
  <c r="V4693" i="6" s="1"/>
  <c r="N4690" i="6"/>
  <c r="P4690" i="6" s="1"/>
  <c r="U4690" i="6" s="1"/>
  <c r="V4690" i="6" s="1"/>
  <c r="N4687" i="6"/>
  <c r="P4687" i="6" s="1"/>
  <c r="U4687" i="6" s="1"/>
  <c r="V4687" i="6" s="1"/>
  <c r="N4686" i="6"/>
  <c r="P4686" i="6" s="1"/>
  <c r="N4678" i="6"/>
  <c r="P4678" i="6" s="1"/>
  <c r="U4678" i="6" s="1"/>
  <c r="V4678" i="6" s="1"/>
  <c r="N4675" i="6"/>
  <c r="P4675" i="6" s="1"/>
  <c r="U4675" i="6" s="1"/>
  <c r="V4675" i="6" s="1"/>
  <c r="N4672" i="6"/>
  <c r="P4672" i="6" s="1"/>
  <c r="N4660" i="6"/>
  <c r="P4660" i="6" s="1"/>
  <c r="U4660" i="6" s="1"/>
  <c r="V4660" i="6" s="1"/>
  <c r="N4657" i="6"/>
  <c r="P4657" i="6" s="1"/>
  <c r="U4657" i="6" s="1"/>
  <c r="N4654" i="6"/>
  <c r="P4654" i="6" s="1"/>
  <c r="U4654" i="6" s="1"/>
  <c r="V4654" i="6" s="1"/>
  <c r="N4626" i="6"/>
  <c r="P4626" i="6" s="1"/>
  <c r="U4626" i="6" s="1"/>
  <c r="V4626" i="6" s="1"/>
  <c r="N4623" i="6"/>
  <c r="P4623" i="6" s="1"/>
  <c r="U4623" i="6" s="1"/>
  <c r="V4623" i="6" s="1"/>
  <c r="N4620" i="6"/>
  <c r="P4620" i="6" s="1"/>
  <c r="U4620" i="6" s="1"/>
  <c r="V4620" i="6" s="1"/>
  <c r="N4619" i="6"/>
  <c r="P4619" i="6" s="1"/>
  <c r="N4604" i="6"/>
  <c r="P4604" i="6" s="1"/>
  <c r="U4604" i="6" s="1"/>
  <c r="N4601" i="6"/>
  <c r="P4601" i="6" s="1"/>
  <c r="U4601" i="6" s="1"/>
  <c r="V4601" i="6" s="1"/>
  <c r="N4598" i="6"/>
  <c r="P4598" i="6" s="1"/>
  <c r="U4598" i="6" s="1"/>
  <c r="V4598" i="6" s="1"/>
  <c r="N4595" i="6"/>
  <c r="P4595" i="6" s="1"/>
  <c r="U4595" i="6" s="1"/>
  <c r="V4595" i="6" s="1"/>
  <c r="N4592" i="6"/>
  <c r="P4592" i="6" s="1"/>
  <c r="U4592" i="6" s="1"/>
  <c r="V4592" i="6" s="1"/>
  <c r="N4577" i="6"/>
  <c r="P4577" i="6" s="1"/>
  <c r="U4577" i="6" s="1"/>
  <c r="V4577" i="6" s="1"/>
  <c r="N4574" i="6"/>
  <c r="P4574" i="6" s="1"/>
  <c r="U4574" i="6" s="1"/>
  <c r="V4574" i="6" s="1"/>
  <c r="N4571" i="6"/>
  <c r="P4571" i="6" s="1"/>
  <c r="N4540" i="6"/>
  <c r="P4540" i="6" s="1"/>
  <c r="U4540" i="6" s="1"/>
  <c r="V4540" i="6" s="1"/>
  <c r="N4537" i="6"/>
  <c r="P4537" i="6" s="1"/>
  <c r="U4537" i="6" s="1"/>
  <c r="V4537" i="6" s="1"/>
  <c r="N4534" i="6"/>
  <c r="P4534" i="6" s="1"/>
  <c r="U4534" i="6" s="1"/>
  <c r="V4534" i="6" s="1"/>
  <c r="N4533" i="6"/>
  <c r="P4533" i="6" s="1"/>
  <c r="O4530" i="6"/>
  <c r="P4530" i="6" s="1"/>
  <c r="U4530" i="6" s="1"/>
  <c r="O4527" i="6"/>
  <c r="P4527" i="6" s="1"/>
  <c r="U4527" i="6" s="1"/>
  <c r="V4527" i="6" s="1"/>
  <c r="O4524" i="6"/>
  <c r="P4524" i="6" s="1"/>
  <c r="N4522" i="6"/>
  <c r="N4519" i="6"/>
  <c r="H632" i="14"/>
  <c r="O4515" i="6"/>
  <c r="P4515" i="6" s="1"/>
  <c r="U4515" i="6" s="1"/>
  <c r="V4515" i="6" s="1"/>
  <c r="O4512" i="6"/>
  <c r="P4512" i="6" s="1"/>
  <c r="U4512" i="6" s="1"/>
  <c r="V4512" i="6" s="1"/>
  <c r="N4507" i="6"/>
  <c r="N4504" i="6"/>
  <c r="N4501" i="6"/>
  <c r="P4501" i="6" s="1"/>
  <c r="U4501" i="6" s="1"/>
  <c r="V4501" i="6" s="1"/>
  <c r="N4498" i="6"/>
  <c r="P4498" i="6" s="1"/>
  <c r="U4498" i="6" s="1"/>
  <c r="V4498" i="6" s="1"/>
  <c r="N4486" i="6"/>
  <c r="N4483" i="6"/>
  <c r="N4482" i="6"/>
  <c r="P4482" i="6" s="1"/>
  <c r="O4479" i="6"/>
  <c r="P4479" i="6" s="1"/>
  <c r="U4479" i="6" s="1"/>
  <c r="V4479" i="6" s="1"/>
  <c r="O4476" i="6"/>
  <c r="P4476" i="6" s="1"/>
  <c r="U4476" i="6" s="1"/>
  <c r="O4473" i="6"/>
  <c r="P4473" i="6" s="1"/>
  <c r="N4468" i="6"/>
  <c r="N4465" i="6"/>
  <c r="H624" i="14"/>
  <c r="O4461" i="6"/>
  <c r="P4461" i="6" s="1"/>
  <c r="U4461" i="6" s="1"/>
  <c r="V4461" i="6" s="1"/>
  <c r="O4458" i="6"/>
  <c r="P4458" i="6" s="1"/>
  <c r="U4458" i="6" s="1"/>
  <c r="V4458" i="6" s="1"/>
  <c r="O4455" i="6"/>
  <c r="P4455" i="6" s="1"/>
  <c r="N4446" i="6"/>
  <c r="P4446" i="6" s="1"/>
  <c r="U4446" i="6" s="1"/>
  <c r="V4446" i="6" s="1"/>
  <c r="N4443" i="6"/>
  <c r="P4443" i="6" s="1"/>
  <c r="U4443" i="6" s="1"/>
  <c r="O4439" i="6"/>
  <c r="P4439" i="6" s="1"/>
  <c r="U4439" i="6" s="1"/>
  <c r="V4439" i="6" s="1"/>
  <c r="O4436" i="6"/>
  <c r="P4436" i="6" s="1"/>
  <c r="U4436" i="6" s="1"/>
  <c r="V4436" i="6" s="1"/>
  <c r="O4433" i="6"/>
  <c r="P4433" i="6" s="1"/>
  <c r="N4427" i="6"/>
  <c r="N4424" i="6"/>
  <c r="P4424" i="6" s="1"/>
  <c r="U4424" i="6" s="1"/>
  <c r="V4424" i="6" s="1"/>
  <c r="N4412" i="6"/>
  <c r="N4409" i="6"/>
  <c r="P4409" i="6" s="1"/>
  <c r="U4409" i="6" s="1"/>
  <c r="V4409" i="6" s="1"/>
  <c r="N4406" i="6"/>
  <c r="N4405" i="6"/>
  <c r="P4405" i="6" s="1"/>
  <c r="O4402" i="6"/>
  <c r="P4402" i="6" s="1"/>
  <c r="U4402" i="6" s="1"/>
  <c r="V4402" i="6" s="1"/>
  <c r="O4399" i="6"/>
  <c r="P4399" i="6" s="1"/>
  <c r="U4399" i="6" s="1"/>
  <c r="V4399" i="6" s="1"/>
  <c r="O4396" i="6"/>
  <c r="P4396" i="6" s="1"/>
  <c r="N4394" i="6"/>
  <c r="N4391" i="6"/>
  <c r="N4388" i="6"/>
  <c r="H613" i="14"/>
  <c r="O4384" i="6"/>
  <c r="P4384" i="6" s="1"/>
  <c r="U4384" i="6" s="1"/>
  <c r="V4384" i="6" s="1"/>
  <c r="O4381" i="6"/>
  <c r="P4381" i="6" s="1"/>
  <c r="U4381" i="6" s="1"/>
  <c r="V4381" i="6" s="1"/>
  <c r="N4364" i="6"/>
  <c r="P4364" i="6" s="1"/>
  <c r="U4364" i="6" s="1"/>
  <c r="N4348" i="6"/>
  <c r="N4338" i="6"/>
  <c r="P4338" i="6" s="1"/>
  <c r="U4338" i="6" s="1"/>
  <c r="V4338" i="6" s="1"/>
  <c r="N4336" i="6"/>
  <c r="P4336" i="6" s="1"/>
  <c r="U4336" i="6" s="1"/>
  <c r="N4320" i="6"/>
  <c r="P4320" i="6" s="1"/>
  <c r="U4320" i="6" s="1"/>
  <c r="V4320" i="6" s="1"/>
  <c r="N4318" i="6"/>
  <c r="N4308" i="6"/>
  <c r="P4308" i="6" s="1"/>
  <c r="U4308" i="6" s="1"/>
  <c r="V4308" i="6" s="1"/>
  <c r="N4299" i="6"/>
  <c r="P4299" i="6" s="1"/>
  <c r="U4299" i="6" s="1"/>
  <c r="V4299" i="6" s="1"/>
  <c r="O4296" i="6"/>
  <c r="P4296" i="6" s="1"/>
  <c r="U4296" i="6" s="1"/>
  <c r="O4292" i="6"/>
  <c r="P4292" i="6" s="1"/>
  <c r="U4292" i="6" s="1"/>
  <c r="V4292" i="6" s="1"/>
  <c r="N4276" i="6"/>
  <c r="N4277" i="6"/>
  <c r="N4280" i="6"/>
  <c r="N4283" i="6"/>
  <c r="N4286" i="6"/>
  <c r="H599" i="14"/>
  <c r="N4279" i="6"/>
  <c r="N4282" i="6"/>
  <c r="N4285" i="6"/>
  <c r="N4274" i="6"/>
  <c r="N4267" i="6"/>
  <c r="P4267" i="6" s="1"/>
  <c r="U4267" i="6" s="1"/>
  <c r="V4267" i="6" s="1"/>
  <c r="N4265" i="6"/>
  <c r="N4257" i="6"/>
  <c r="O4244" i="6"/>
  <c r="P4244" i="6" s="1"/>
  <c r="U4244" i="6" s="1"/>
  <c r="V4244" i="6" s="1"/>
  <c r="O4235" i="6"/>
  <c r="P4235" i="6" s="1"/>
  <c r="U4235" i="6" s="1"/>
  <c r="V4235" i="6" s="1"/>
  <c r="O4227" i="6"/>
  <c r="P4227" i="6" s="1"/>
  <c r="U4227" i="6" s="1"/>
  <c r="V4227" i="6" s="1"/>
  <c r="O4225" i="6"/>
  <c r="O4113" i="6"/>
  <c r="O4116" i="6"/>
  <c r="P4116" i="6" s="1"/>
  <c r="U4116" i="6" s="1"/>
  <c r="V4116" i="6" s="1"/>
  <c r="O4119" i="6"/>
  <c r="P4119" i="6" s="1"/>
  <c r="U4119" i="6" s="1"/>
  <c r="V4119" i="6" s="1"/>
  <c r="O4122" i="6"/>
  <c r="P4122" i="6" s="1"/>
  <c r="U4122" i="6" s="1"/>
  <c r="V4122" i="6" s="1"/>
  <c r="O4112" i="6"/>
  <c r="P4112" i="6" s="1"/>
  <c r="O4115" i="6"/>
  <c r="O4118" i="6"/>
  <c r="O4121" i="6"/>
  <c r="O4124" i="6"/>
  <c r="O4114" i="6"/>
  <c r="O4117" i="6"/>
  <c r="O4120" i="6"/>
  <c r="O4123" i="6"/>
  <c r="N4795" i="6"/>
  <c r="P4795" i="6" s="1"/>
  <c r="U4795" i="6" s="1"/>
  <c r="V4795" i="6" s="1"/>
  <c r="N4792" i="6"/>
  <c r="P4792" i="6" s="1"/>
  <c r="U4792" i="6" s="1"/>
  <c r="V4792" i="6" s="1"/>
  <c r="N4789" i="6"/>
  <c r="P4789" i="6" s="1"/>
  <c r="U4789" i="6" s="1"/>
  <c r="V4789" i="6" s="1"/>
  <c r="N4786" i="6"/>
  <c r="P4786" i="6" s="1"/>
  <c r="U4786" i="6" s="1"/>
  <c r="V4786" i="6" s="1"/>
  <c r="N4774" i="6"/>
  <c r="P4774" i="6" s="1"/>
  <c r="U4774" i="6" s="1"/>
  <c r="V4774" i="6" s="1"/>
  <c r="N4771" i="6"/>
  <c r="P4771" i="6" s="1"/>
  <c r="U4771" i="6" s="1"/>
  <c r="V4771" i="6" s="1"/>
  <c r="N4768" i="6"/>
  <c r="P4768" i="6" s="1"/>
  <c r="U4768" i="6" s="1"/>
  <c r="V4768" i="6" s="1"/>
  <c r="N4637" i="6"/>
  <c r="P4637" i="6" s="1"/>
  <c r="U4637" i="6" s="1"/>
  <c r="N4634" i="6"/>
  <c r="P4634" i="6" s="1"/>
  <c r="U4634" i="6" s="1"/>
  <c r="V4634" i="6" s="1"/>
  <c r="N4631" i="6"/>
  <c r="P4631" i="6" s="1"/>
  <c r="U4631" i="6" s="1"/>
  <c r="V4631" i="6" s="1"/>
  <c r="N4616" i="6"/>
  <c r="P4616" i="6" s="1"/>
  <c r="U4616" i="6" s="1"/>
  <c r="V4616" i="6" s="1"/>
  <c r="N4612" i="6"/>
  <c r="P4612" i="6" s="1"/>
  <c r="U4612" i="6" s="1"/>
  <c r="V4612" i="6" s="1"/>
  <c r="N4609" i="6"/>
  <c r="P4609" i="6" s="1"/>
  <c r="U4609" i="6" s="1"/>
  <c r="V4609" i="6" s="1"/>
  <c r="N4588" i="6"/>
  <c r="P4588" i="6" s="1"/>
  <c r="U4588" i="6" s="1"/>
  <c r="V4588" i="6" s="1"/>
  <c r="N4585" i="6"/>
  <c r="P4585" i="6" s="1"/>
  <c r="U4585" i="6" s="1"/>
  <c r="V4585" i="6" s="1"/>
  <c r="N4582" i="6"/>
  <c r="P4582" i="6" s="1"/>
  <c r="U4582" i="6" s="1"/>
  <c r="V4582" i="6" s="1"/>
  <c r="O4487" i="6"/>
  <c r="O4484" i="6"/>
  <c r="P4484" i="6" s="1"/>
  <c r="U4484" i="6" s="1"/>
  <c r="V4484" i="6" s="1"/>
  <c r="N4420" i="6"/>
  <c r="N4417" i="6"/>
  <c r="H616" i="14"/>
  <c r="O4413" i="6"/>
  <c r="O4410" i="6"/>
  <c r="O4407" i="6"/>
  <c r="P4407" i="6" s="1"/>
  <c r="U4407" i="6" s="1"/>
  <c r="V4407" i="6" s="1"/>
  <c r="O4377" i="6"/>
  <c r="P4377" i="6" s="1"/>
  <c r="U4377" i="6" s="1"/>
  <c r="V4377" i="6" s="1"/>
  <c r="N4370" i="6"/>
  <c r="P4370" i="6" s="1"/>
  <c r="U4370" i="6" s="1"/>
  <c r="N4359" i="6"/>
  <c r="P4359" i="6" s="1"/>
  <c r="U4359" i="6" s="1"/>
  <c r="V4359" i="6" s="1"/>
  <c r="N4353" i="6"/>
  <c r="H605" i="14"/>
  <c r="N4343" i="6"/>
  <c r="P4343" i="6" s="1"/>
  <c r="U4343" i="6" s="1"/>
  <c r="V4343" i="6" s="1"/>
  <c r="N4334" i="6"/>
  <c r="P4334" i="6" s="1"/>
  <c r="U4334" i="6" s="1"/>
  <c r="V4334" i="6" s="1"/>
  <c r="P4323" i="6"/>
  <c r="N4316" i="6"/>
  <c r="N4306" i="6"/>
  <c r="P4306" i="6" s="1"/>
  <c r="U4306" i="6" s="1"/>
  <c r="O4271" i="6"/>
  <c r="P4271" i="6" s="1"/>
  <c r="U4271" i="6" s="1"/>
  <c r="V4271" i="6" s="1"/>
  <c r="N4269" i="6"/>
  <c r="P4269" i="6" s="1"/>
  <c r="U4269" i="6" s="1"/>
  <c r="V4269" i="6" s="1"/>
  <c r="N4223" i="6"/>
  <c r="N4226" i="6"/>
  <c r="N4229" i="6"/>
  <c r="N4232" i="6"/>
  <c r="N4221" i="6"/>
  <c r="N4222" i="6"/>
  <c r="N4225" i="6"/>
  <c r="N4228" i="6"/>
  <c r="N4231" i="6"/>
  <c r="N4202" i="6"/>
  <c r="P4199" i="6"/>
  <c r="U4199" i="6" s="1"/>
  <c r="V4199" i="6" s="1"/>
  <c r="P4196" i="6"/>
  <c r="U4196" i="6" s="1"/>
  <c r="V4196" i="6" s="1"/>
  <c r="P4076" i="6"/>
  <c r="U4076" i="6" s="1"/>
  <c r="V4076" i="6" s="1"/>
  <c r="N5044" i="6"/>
  <c r="P5044" i="6" s="1"/>
  <c r="U5044" i="6" s="1"/>
  <c r="V5044" i="6" s="1"/>
  <c r="N5041" i="6"/>
  <c r="P5041" i="6" s="1"/>
  <c r="N5029" i="6"/>
  <c r="P5029" i="6" s="1"/>
  <c r="U5029" i="6" s="1"/>
  <c r="V5029" i="6" s="1"/>
  <c r="N5026" i="6"/>
  <c r="P5026" i="6" s="1"/>
  <c r="U5026" i="6" s="1"/>
  <c r="N5011" i="6"/>
  <c r="P5011" i="6" s="1"/>
  <c r="U5011" i="6" s="1"/>
  <c r="V5011" i="6" s="1"/>
  <c r="N5008" i="6"/>
  <c r="P5008" i="6" s="1"/>
  <c r="U5008" i="6" s="1"/>
  <c r="V5008" i="6" s="1"/>
  <c r="N5005" i="6"/>
  <c r="P5005" i="6" s="1"/>
  <c r="U5005" i="6" s="1"/>
  <c r="V5005" i="6" s="1"/>
  <c r="N4987" i="6"/>
  <c r="P4987" i="6" s="1"/>
  <c r="U4987" i="6" s="1"/>
  <c r="V4987" i="6" s="1"/>
  <c r="N4969" i="6"/>
  <c r="P4969" i="6" s="1"/>
  <c r="U4969" i="6" s="1"/>
  <c r="N4954" i="6"/>
  <c r="P4954" i="6" s="1"/>
  <c r="U4954" i="6" s="1"/>
  <c r="V4954" i="6" s="1"/>
  <c r="N4951" i="6"/>
  <c r="P4951" i="6" s="1"/>
  <c r="U4951" i="6" s="1"/>
  <c r="V4951" i="6" s="1"/>
  <c r="N4936" i="6"/>
  <c r="P4936" i="6" s="1"/>
  <c r="U4936" i="6" s="1"/>
  <c r="V4936" i="6" s="1"/>
  <c r="N4933" i="6"/>
  <c r="P4933" i="6" s="1"/>
  <c r="U4933" i="6" s="1"/>
  <c r="V4933" i="6" s="1"/>
  <c r="N4921" i="6"/>
  <c r="P4921" i="6" s="1"/>
  <c r="U4921" i="6" s="1"/>
  <c r="V4921" i="6" s="1"/>
  <c r="N4899" i="6"/>
  <c r="P4899" i="6" s="1"/>
  <c r="U4899" i="6" s="1"/>
  <c r="V4899" i="6" s="1"/>
  <c r="N4896" i="6"/>
  <c r="P4896" i="6" s="1"/>
  <c r="U4896" i="6" s="1"/>
  <c r="N4893" i="6"/>
  <c r="P4893" i="6" s="1"/>
  <c r="U4893" i="6" s="1"/>
  <c r="N4890" i="6"/>
  <c r="P4890" i="6" s="1"/>
  <c r="N4875" i="6"/>
  <c r="P4875" i="6" s="1"/>
  <c r="U4875" i="6" s="1"/>
  <c r="V4875" i="6" s="1"/>
  <c r="N4857" i="6"/>
  <c r="P4857" i="6" s="1"/>
  <c r="U4857" i="6" s="1"/>
  <c r="N4854" i="6"/>
  <c r="P4854" i="6" s="1"/>
  <c r="U4854" i="6" s="1"/>
  <c r="V4854" i="6" s="1"/>
  <c r="N4851" i="6"/>
  <c r="P4851" i="6" s="1"/>
  <c r="N4836" i="6"/>
  <c r="P4836" i="6" s="1"/>
  <c r="U4836" i="6" s="1"/>
  <c r="N4833" i="6"/>
  <c r="P4833" i="6" s="1"/>
  <c r="U4833" i="6" s="1"/>
  <c r="V4833" i="6" s="1"/>
  <c r="N4803" i="6"/>
  <c r="P4803" i="6" s="1"/>
  <c r="U4803" i="6" s="1"/>
  <c r="V4803" i="6" s="1"/>
  <c r="N4782" i="6"/>
  <c r="P4782" i="6" s="1"/>
  <c r="U4782" i="6" s="1"/>
  <c r="N4764" i="6"/>
  <c r="P4764" i="6" s="1"/>
  <c r="U4764" i="6" s="1"/>
  <c r="V4764" i="6" s="1"/>
  <c r="N4761" i="6"/>
  <c r="P4761" i="6" s="1"/>
  <c r="U4761" i="6" s="1"/>
  <c r="V4761" i="6" s="1"/>
  <c r="N4749" i="6"/>
  <c r="P4749" i="6" s="1"/>
  <c r="U4749" i="6" s="1"/>
  <c r="N4746" i="6"/>
  <c r="P4746" i="6" s="1"/>
  <c r="U4746" i="6" s="1"/>
  <c r="V4746" i="6" s="1"/>
  <c r="N4725" i="6"/>
  <c r="P4725" i="6" s="1"/>
  <c r="U4725" i="6" s="1"/>
  <c r="V4725" i="6" s="1"/>
  <c r="N4722" i="6"/>
  <c r="P4722" i="6" s="1"/>
  <c r="U4722" i="6" s="1"/>
  <c r="V4722" i="6" s="1"/>
  <c r="N4719" i="6"/>
  <c r="P4719" i="6" s="1"/>
  <c r="U4719" i="6" s="1"/>
  <c r="N4716" i="6"/>
  <c r="P4716" i="6" s="1"/>
  <c r="U4716" i="6" s="1"/>
  <c r="V4716" i="6" s="1"/>
  <c r="N4694" i="6"/>
  <c r="P4694" i="6" s="1"/>
  <c r="U4694" i="6" s="1"/>
  <c r="V4694" i="6" s="1"/>
  <c r="N4691" i="6"/>
  <c r="P4691" i="6" s="1"/>
  <c r="U4691" i="6" s="1"/>
  <c r="V4691" i="6" s="1"/>
  <c r="N4676" i="6"/>
  <c r="P4676" i="6" s="1"/>
  <c r="U4676" i="6" s="1"/>
  <c r="V4676" i="6" s="1"/>
  <c r="N4658" i="6"/>
  <c r="P4658" i="6" s="1"/>
  <c r="U4658" i="6" s="1"/>
  <c r="V4658" i="6" s="1"/>
  <c r="N4655" i="6"/>
  <c r="P4655" i="6" s="1"/>
  <c r="U4655" i="6" s="1"/>
  <c r="V4655" i="6" s="1"/>
  <c r="N4652" i="6"/>
  <c r="P4652" i="6" s="1"/>
  <c r="N4627" i="6"/>
  <c r="P4627" i="6" s="1"/>
  <c r="U4627" i="6" s="1"/>
  <c r="V4627" i="6" s="1"/>
  <c r="N4624" i="6"/>
  <c r="P4624" i="6" s="1"/>
  <c r="U4624" i="6" s="1"/>
  <c r="V4624" i="6" s="1"/>
  <c r="N4605" i="6"/>
  <c r="P4605" i="6" s="1"/>
  <c r="U4605" i="6" s="1"/>
  <c r="N4602" i="6"/>
  <c r="P4602" i="6" s="1"/>
  <c r="U4602" i="6" s="1"/>
  <c r="N4599" i="6"/>
  <c r="P4599" i="6" s="1"/>
  <c r="U4599" i="6" s="1"/>
  <c r="N4596" i="6"/>
  <c r="P4596" i="6" s="1"/>
  <c r="U4596" i="6" s="1"/>
  <c r="V4596" i="6" s="1"/>
  <c r="N4593" i="6"/>
  <c r="P4593" i="6" s="1"/>
  <c r="U4593" i="6" s="1"/>
  <c r="V4593" i="6" s="1"/>
  <c r="N4590" i="6"/>
  <c r="P4590" i="6" s="1"/>
  <c r="N4578" i="6"/>
  <c r="P4578" i="6" s="1"/>
  <c r="U4578" i="6" s="1"/>
  <c r="N4575" i="6"/>
  <c r="P4575" i="6" s="1"/>
  <c r="U4575" i="6" s="1"/>
  <c r="V4575" i="6" s="1"/>
  <c r="N4541" i="6"/>
  <c r="P4541" i="6" s="1"/>
  <c r="U4541" i="6" s="1"/>
  <c r="V4541" i="6" s="1"/>
  <c r="N4538" i="6"/>
  <c r="P4538" i="6" s="1"/>
  <c r="U4538" i="6" s="1"/>
  <c r="V4538" i="6" s="1"/>
  <c r="O4531" i="6"/>
  <c r="P4531" i="6" s="1"/>
  <c r="U4531" i="6" s="1"/>
  <c r="V4531" i="6" s="1"/>
  <c r="O4528" i="6"/>
  <c r="P4528" i="6" s="1"/>
  <c r="U4528" i="6" s="1"/>
  <c r="V4528" i="6" s="1"/>
  <c r="N4520" i="6"/>
  <c r="N4517" i="6"/>
  <c r="O4513" i="6"/>
  <c r="P4513" i="6" s="1"/>
  <c r="U4513" i="6" s="1"/>
  <c r="V4513" i="6" s="1"/>
  <c r="N4508" i="6"/>
  <c r="P4508" i="6" s="1"/>
  <c r="U4508" i="6" s="1"/>
  <c r="N4505" i="6"/>
  <c r="P4505" i="6" s="1"/>
  <c r="U4505" i="6" s="1"/>
  <c r="V4505" i="6" s="1"/>
  <c r="N4502" i="6"/>
  <c r="N4499" i="6"/>
  <c r="N4487" i="6"/>
  <c r="O4480" i="6"/>
  <c r="P4480" i="6" s="1"/>
  <c r="U4480" i="6" s="1"/>
  <c r="V4480" i="6" s="1"/>
  <c r="O4477" i="6"/>
  <c r="P4477" i="6" s="1"/>
  <c r="U4477" i="6" s="1"/>
  <c r="V4477" i="6" s="1"/>
  <c r="O4474" i="6"/>
  <c r="P4474" i="6" s="1"/>
  <c r="U4474" i="6" s="1"/>
  <c r="V4474" i="6" s="1"/>
  <c r="N4469" i="6"/>
  <c r="N4466" i="6"/>
  <c r="N4463" i="6"/>
  <c r="O4459" i="6"/>
  <c r="P4459" i="6" s="1"/>
  <c r="U4459" i="6" s="1"/>
  <c r="V4459" i="6" s="1"/>
  <c r="N4447" i="6"/>
  <c r="P4447" i="6" s="1"/>
  <c r="U4447" i="6" s="1"/>
  <c r="V4447" i="6" s="1"/>
  <c r="N4444" i="6"/>
  <c r="O4440" i="6"/>
  <c r="P4440" i="6" s="1"/>
  <c r="U4440" i="6" s="1"/>
  <c r="O4437" i="6"/>
  <c r="P4437" i="6" s="1"/>
  <c r="U4437" i="6" s="1"/>
  <c r="V4437" i="6" s="1"/>
  <c r="N4428" i="6"/>
  <c r="P4428" i="6" s="1"/>
  <c r="U4428" i="6" s="1"/>
  <c r="V4428" i="6" s="1"/>
  <c r="N4425" i="6"/>
  <c r="P4425" i="6" s="1"/>
  <c r="U4425" i="6" s="1"/>
  <c r="V4425" i="6" s="1"/>
  <c r="N4413" i="6"/>
  <c r="N4410" i="6"/>
  <c r="O4403" i="6"/>
  <c r="P4403" i="6" s="1"/>
  <c r="U4403" i="6" s="1"/>
  <c r="V4403" i="6" s="1"/>
  <c r="O4400" i="6"/>
  <c r="P4400" i="6" s="1"/>
  <c r="U4400" i="6" s="1"/>
  <c r="V4400" i="6" s="1"/>
  <c r="N4392" i="6"/>
  <c r="N4389" i="6"/>
  <c r="N4386" i="6"/>
  <c r="O4382" i="6"/>
  <c r="P4382" i="6" s="1"/>
  <c r="U4382" i="6" s="1"/>
  <c r="V4382" i="6" s="1"/>
  <c r="N4362" i="6"/>
  <c r="P4362" i="6" s="1"/>
  <c r="U4362" i="6" s="1"/>
  <c r="N4357" i="6"/>
  <c r="P4357" i="6" s="1"/>
  <c r="N4351" i="6"/>
  <c r="N4341" i="6"/>
  <c r="P4341" i="6" s="1"/>
  <c r="U4341" i="6" s="1"/>
  <c r="V4341" i="6" s="1"/>
  <c r="N4339" i="6"/>
  <c r="P4339" i="6" s="1"/>
  <c r="U4339" i="6" s="1"/>
  <c r="V4339" i="6" s="1"/>
  <c r="N4325" i="6"/>
  <c r="P4325" i="6" s="1"/>
  <c r="U4325" i="6" s="1"/>
  <c r="V4325" i="6" s="1"/>
  <c r="N4328" i="6"/>
  <c r="P4328" i="6" s="1"/>
  <c r="U4328" i="6" s="1"/>
  <c r="V4328" i="6" s="1"/>
  <c r="N4331" i="6"/>
  <c r="P4331" i="6" s="1"/>
  <c r="U4331" i="6" s="1"/>
  <c r="V4331" i="6" s="1"/>
  <c r="N4321" i="6"/>
  <c r="P4321" i="6" s="1"/>
  <c r="U4321" i="6" s="1"/>
  <c r="V4321" i="6" s="1"/>
  <c r="N4314" i="6"/>
  <c r="P4314" i="6" s="1"/>
  <c r="U4314" i="6" s="1"/>
  <c r="V4314" i="6" s="1"/>
  <c r="N4311" i="6"/>
  <c r="P4311" i="6" s="1"/>
  <c r="U4311" i="6" s="1"/>
  <c r="V4311" i="6" s="1"/>
  <c r="O4289" i="6"/>
  <c r="P4289" i="6" s="1"/>
  <c r="U4289" i="6" s="1"/>
  <c r="V4289" i="6" s="1"/>
  <c r="N4254" i="6"/>
  <c r="N4208" i="6"/>
  <c r="N4179" i="6"/>
  <c r="N4180" i="6"/>
  <c r="N4183" i="6"/>
  <c r="N4186" i="6"/>
  <c r="N4189" i="6"/>
  <c r="H589" i="14"/>
  <c r="N4182" i="6"/>
  <c r="N4185" i="6"/>
  <c r="N4188" i="6"/>
  <c r="O4063" i="6"/>
  <c r="P4063" i="6" s="1"/>
  <c r="U4063" i="6" s="1"/>
  <c r="V4063" i="6" s="1"/>
  <c r="O4066" i="6"/>
  <c r="O4069" i="6"/>
  <c r="P4069" i="6" s="1"/>
  <c r="U4069" i="6" s="1"/>
  <c r="O4072" i="6"/>
  <c r="P4072" i="6" s="1"/>
  <c r="U4072" i="6" s="1"/>
  <c r="V4072" i="6" s="1"/>
  <c r="O4062" i="6"/>
  <c r="P4062" i="6" s="1"/>
  <c r="O4065" i="6"/>
  <c r="O4068" i="6"/>
  <c r="O4071" i="6"/>
  <c r="O4064" i="6"/>
  <c r="O4067" i="6"/>
  <c r="O4070" i="6"/>
  <c r="O4073" i="6"/>
  <c r="N4796" i="6"/>
  <c r="P4796" i="6" s="1"/>
  <c r="U4796" i="6" s="1"/>
  <c r="N4793" i="6"/>
  <c r="P4793" i="6" s="1"/>
  <c r="U4793" i="6" s="1"/>
  <c r="V4793" i="6" s="1"/>
  <c r="N4790" i="6"/>
  <c r="P4790" i="6" s="1"/>
  <c r="U4790" i="6" s="1"/>
  <c r="V4790" i="6" s="1"/>
  <c r="N4787" i="6"/>
  <c r="P4787" i="6" s="1"/>
  <c r="U4787" i="6" s="1"/>
  <c r="V4787" i="6" s="1"/>
  <c r="N4784" i="6"/>
  <c r="P4784" i="6" s="1"/>
  <c r="N4775" i="6"/>
  <c r="P4775" i="6" s="1"/>
  <c r="U4775" i="6" s="1"/>
  <c r="V4775" i="6" s="1"/>
  <c r="N4772" i="6"/>
  <c r="P4772" i="6" s="1"/>
  <c r="U4772" i="6" s="1"/>
  <c r="V4772" i="6" s="1"/>
  <c r="N4769" i="6"/>
  <c r="P4769" i="6" s="1"/>
  <c r="U4769" i="6" s="1"/>
  <c r="V4769" i="6" s="1"/>
  <c r="N4766" i="6"/>
  <c r="P4766" i="6" s="1"/>
  <c r="N4638" i="6"/>
  <c r="P4638" i="6" s="1"/>
  <c r="U4638" i="6" s="1"/>
  <c r="N4635" i="6"/>
  <c r="P4635" i="6" s="1"/>
  <c r="U4635" i="6" s="1"/>
  <c r="V4635" i="6" s="1"/>
  <c r="N4632" i="6"/>
  <c r="P4632" i="6" s="1"/>
  <c r="U4632" i="6" s="1"/>
  <c r="V4632" i="6" s="1"/>
  <c r="N4629" i="6"/>
  <c r="P4629" i="6" s="1"/>
  <c r="N4610" i="6"/>
  <c r="P4610" i="6" s="1"/>
  <c r="U4610" i="6" s="1"/>
  <c r="V4610" i="6" s="1"/>
  <c r="N4607" i="6"/>
  <c r="P4607" i="6" s="1"/>
  <c r="N4586" i="6"/>
  <c r="P4586" i="6" s="1"/>
  <c r="U4586" i="6" s="1"/>
  <c r="V4586" i="6" s="1"/>
  <c r="N4583" i="6"/>
  <c r="P4583" i="6" s="1"/>
  <c r="U4583" i="6" s="1"/>
  <c r="V4583" i="6" s="1"/>
  <c r="N4580" i="6"/>
  <c r="P4580" i="6" s="1"/>
  <c r="O4488" i="6"/>
  <c r="P4488" i="6" s="1"/>
  <c r="U4488" i="6" s="1"/>
  <c r="V4488" i="6" s="1"/>
  <c r="O4485" i="6"/>
  <c r="P4485" i="6" s="1"/>
  <c r="U4485" i="6" s="1"/>
  <c r="V4485" i="6" s="1"/>
  <c r="N4421" i="6"/>
  <c r="N4418" i="6"/>
  <c r="N4415" i="6"/>
  <c r="O4411" i="6"/>
  <c r="P4411" i="6" s="1"/>
  <c r="U4411" i="6" s="1"/>
  <c r="V4411" i="6" s="1"/>
  <c r="O4408" i="6"/>
  <c r="P4408" i="6" s="1"/>
  <c r="U4408" i="6" s="1"/>
  <c r="V4408" i="6" s="1"/>
  <c r="N4347" i="6"/>
  <c r="N4297" i="6"/>
  <c r="P4297" i="6" s="1"/>
  <c r="N4298" i="6"/>
  <c r="P4298" i="6" s="1"/>
  <c r="U4298" i="6" s="1"/>
  <c r="V4298" i="6" s="1"/>
  <c r="N4301" i="6"/>
  <c r="P4301" i="6" s="1"/>
  <c r="U4301" i="6" s="1"/>
  <c r="V4301" i="6" s="1"/>
  <c r="N4304" i="6"/>
  <c r="P4304" i="6" s="1"/>
  <c r="U4304" i="6" s="1"/>
  <c r="V4304" i="6" s="1"/>
  <c r="N4307" i="6"/>
  <c r="P4307" i="6" s="1"/>
  <c r="U4307" i="6" s="1"/>
  <c r="N4310" i="6"/>
  <c r="P4310" i="6" s="1"/>
  <c r="U4310" i="6" s="1"/>
  <c r="V4310" i="6" s="1"/>
  <c r="H597" i="14"/>
  <c r="N4253" i="6"/>
  <c r="N4256" i="6"/>
  <c r="N4259" i="6"/>
  <c r="N4262" i="6"/>
  <c r="N4252" i="6"/>
  <c r="N4255" i="6"/>
  <c r="N4258" i="6"/>
  <c r="N4261" i="6"/>
  <c r="O4234" i="6"/>
  <c r="P4234" i="6" s="1"/>
  <c r="O4237" i="6"/>
  <c r="P4237" i="6" s="1"/>
  <c r="U4237" i="6" s="1"/>
  <c r="V4237" i="6" s="1"/>
  <c r="O4240" i="6"/>
  <c r="P4240" i="6" s="1"/>
  <c r="U4240" i="6" s="1"/>
  <c r="V4240" i="6" s="1"/>
  <c r="O4243" i="6"/>
  <c r="P4243" i="6" s="1"/>
  <c r="U4243" i="6" s="1"/>
  <c r="V4243" i="6" s="1"/>
  <c r="O4246" i="6"/>
  <c r="P4246" i="6" s="1"/>
  <c r="U4246" i="6" s="1"/>
  <c r="V4246" i="6" s="1"/>
  <c r="O4249" i="6"/>
  <c r="P4249" i="6" s="1"/>
  <c r="U4249" i="6" s="1"/>
  <c r="V4249" i="6" s="1"/>
  <c r="O4236" i="6"/>
  <c r="P4236" i="6" s="1"/>
  <c r="U4236" i="6" s="1"/>
  <c r="V4236" i="6" s="1"/>
  <c r="O4239" i="6"/>
  <c r="P4239" i="6" s="1"/>
  <c r="U4239" i="6" s="1"/>
  <c r="V4239" i="6" s="1"/>
  <c r="O4242" i="6"/>
  <c r="P4242" i="6" s="1"/>
  <c r="U4242" i="6" s="1"/>
  <c r="V4242" i="6" s="1"/>
  <c r="O4245" i="6"/>
  <c r="P4245" i="6" s="1"/>
  <c r="U4245" i="6" s="1"/>
  <c r="O4248" i="6"/>
  <c r="P4248" i="6" s="1"/>
  <c r="U4248" i="6" s="1"/>
  <c r="V4248" i="6" s="1"/>
  <c r="P4113" i="6"/>
  <c r="U4113" i="6" s="1"/>
  <c r="V4113" i="6" s="1"/>
  <c r="N4346" i="6"/>
  <c r="N4349" i="6"/>
  <c r="N4352" i="6"/>
  <c r="N4355" i="6"/>
  <c r="O4170" i="6"/>
  <c r="P4170" i="6" s="1"/>
  <c r="U4170" i="6" s="1"/>
  <c r="O4173" i="6"/>
  <c r="P4173" i="6" s="1"/>
  <c r="U4173" i="6" s="1"/>
  <c r="V4173" i="6" s="1"/>
  <c r="O4176" i="6"/>
  <c r="P4176" i="6" s="1"/>
  <c r="U4176" i="6" s="1"/>
  <c r="V4176" i="6" s="1"/>
  <c r="O4169" i="6"/>
  <c r="P4169" i="6" s="1"/>
  <c r="O4172" i="6"/>
  <c r="O4175" i="6"/>
  <c r="O4178" i="6"/>
  <c r="O4171" i="6"/>
  <c r="O4140" i="6"/>
  <c r="P4140" i="6" s="1"/>
  <c r="O4143" i="6"/>
  <c r="P4143" i="6" s="1"/>
  <c r="U4143" i="6" s="1"/>
  <c r="V4143" i="6" s="1"/>
  <c r="O4146" i="6"/>
  <c r="P4146" i="6" s="1"/>
  <c r="U4146" i="6" s="1"/>
  <c r="V4146" i="6" s="1"/>
  <c r="O4149" i="6"/>
  <c r="P4149" i="6" s="1"/>
  <c r="U4149" i="6" s="1"/>
  <c r="V4149" i="6" s="1"/>
  <c r="O4152" i="6"/>
  <c r="P4152" i="6" s="1"/>
  <c r="U4152" i="6" s="1"/>
  <c r="V4152" i="6" s="1"/>
  <c r="O4142" i="6"/>
  <c r="P4142" i="6" s="1"/>
  <c r="U4142" i="6" s="1"/>
  <c r="V4142" i="6" s="1"/>
  <c r="O4145" i="6"/>
  <c r="P4145" i="6" s="1"/>
  <c r="U4145" i="6" s="1"/>
  <c r="V4145" i="6" s="1"/>
  <c r="O4148" i="6"/>
  <c r="P4148" i="6" s="1"/>
  <c r="U4148" i="6" s="1"/>
  <c r="O4151" i="6"/>
  <c r="P4151" i="6" s="1"/>
  <c r="U4151" i="6" s="1"/>
  <c r="V4151" i="6" s="1"/>
  <c r="O4141" i="6"/>
  <c r="P4141" i="6" s="1"/>
  <c r="U4141" i="6" s="1"/>
  <c r="V4141" i="6" s="1"/>
  <c r="O4144" i="6"/>
  <c r="P4144" i="6" s="1"/>
  <c r="U4144" i="6" s="1"/>
  <c r="V4144" i="6" s="1"/>
  <c r="O4147" i="6"/>
  <c r="P4147" i="6" s="1"/>
  <c r="U4147" i="6" s="1"/>
  <c r="V4147" i="6" s="1"/>
  <c r="O4150" i="6"/>
  <c r="P4150" i="6" s="1"/>
  <c r="U4150" i="6" s="1"/>
  <c r="V4150" i="6" s="1"/>
  <c r="O4153" i="6"/>
  <c r="P4153" i="6" s="1"/>
  <c r="U4153" i="6" s="1"/>
  <c r="V4153" i="6" s="1"/>
  <c r="P4066" i="6"/>
  <c r="U4066" i="6" s="1"/>
  <c r="V4066" i="6" s="1"/>
  <c r="O3983" i="6"/>
  <c r="P3983" i="6" s="1"/>
  <c r="U3983" i="6" s="1"/>
  <c r="V3983" i="6" s="1"/>
  <c r="O3986" i="6"/>
  <c r="P3986" i="6" s="1"/>
  <c r="U3986" i="6" s="1"/>
  <c r="V3986" i="6" s="1"/>
  <c r="O3984" i="6"/>
  <c r="P3984" i="6" s="1"/>
  <c r="U3984" i="6" s="1"/>
  <c r="V3984" i="6" s="1"/>
  <c r="O3987" i="6"/>
  <c r="P3987" i="6" s="1"/>
  <c r="U3987" i="6" s="1"/>
  <c r="V3987" i="6" s="1"/>
  <c r="N3791" i="6"/>
  <c r="P3791" i="6" s="1"/>
  <c r="U3791" i="6" s="1"/>
  <c r="V3791" i="6" s="1"/>
  <c r="N3790" i="6"/>
  <c r="P3790" i="6" s="1"/>
  <c r="N4139" i="6"/>
  <c r="N4136" i="6"/>
  <c r="N4133" i="6"/>
  <c r="N4130" i="6"/>
  <c r="N4127" i="6"/>
  <c r="N4099" i="6"/>
  <c r="P4099" i="6" s="1"/>
  <c r="O4088" i="6"/>
  <c r="P4088" i="6" s="1"/>
  <c r="U4088" i="6" s="1"/>
  <c r="V4088" i="6" s="1"/>
  <c r="O4085" i="6"/>
  <c r="P4085" i="6" s="1"/>
  <c r="U4085" i="6" s="1"/>
  <c r="V4085" i="6" s="1"/>
  <c r="O4082" i="6"/>
  <c r="P4082" i="6" s="1"/>
  <c r="N4059" i="6"/>
  <c r="N4056" i="6"/>
  <c r="N4016" i="6"/>
  <c r="P4016" i="6" s="1"/>
  <c r="U4016" i="6" s="1"/>
  <c r="V4016" i="6" s="1"/>
  <c r="N4013" i="6"/>
  <c r="P4013" i="6" s="1"/>
  <c r="U4013" i="6" s="1"/>
  <c r="V4013" i="6" s="1"/>
  <c r="N3943" i="6"/>
  <c r="P3943" i="6" s="1"/>
  <c r="N3944" i="6"/>
  <c r="P3944" i="6" s="1"/>
  <c r="U3944" i="6" s="1"/>
  <c r="V3944" i="6" s="1"/>
  <c r="N3858" i="6"/>
  <c r="N3859" i="6"/>
  <c r="N3862" i="6"/>
  <c r="N3865" i="6"/>
  <c r="N3860" i="6"/>
  <c r="N3863" i="6"/>
  <c r="N3866" i="6"/>
  <c r="N3843" i="6"/>
  <c r="N3844" i="6"/>
  <c r="N3847" i="6"/>
  <c r="N3850" i="6"/>
  <c r="N3853" i="6"/>
  <c r="N3845" i="6"/>
  <c r="N3848" i="6"/>
  <c r="N3851" i="6"/>
  <c r="P3539" i="6"/>
  <c r="U3539" i="6" s="1"/>
  <c r="N4177" i="6"/>
  <c r="P4177" i="6" s="1"/>
  <c r="U4177" i="6" s="1"/>
  <c r="V4177" i="6" s="1"/>
  <c r="N4174" i="6"/>
  <c r="P4174" i="6" s="1"/>
  <c r="U4174" i="6" s="1"/>
  <c r="N4171" i="6"/>
  <c r="O4167" i="6"/>
  <c r="O4164" i="6"/>
  <c r="O4161" i="6"/>
  <c r="O4158" i="6"/>
  <c r="O4155" i="6"/>
  <c r="N4123" i="6"/>
  <c r="N4120" i="6"/>
  <c r="N4117" i="6"/>
  <c r="P4117" i="6" s="1"/>
  <c r="U4117" i="6" s="1"/>
  <c r="V4117" i="6" s="1"/>
  <c r="N4114" i="6"/>
  <c r="P4114" i="6" s="1"/>
  <c r="U4114" i="6" s="1"/>
  <c r="V4114" i="6" s="1"/>
  <c r="O4078" i="6"/>
  <c r="O4075" i="6"/>
  <c r="N4073" i="6"/>
  <c r="P4073" i="6" s="1"/>
  <c r="U4073" i="6" s="1"/>
  <c r="V4073" i="6" s="1"/>
  <c r="N4070" i="6"/>
  <c r="N4067" i="6"/>
  <c r="N4064" i="6"/>
  <c r="P4064" i="6" s="1"/>
  <c r="U4064" i="6" s="1"/>
  <c r="V4064" i="6" s="1"/>
  <c r="N4052" i="6"/>
  <c r="P4052" i="6" s="1"/>
  <c r="U4052" i="6" s="1"/>
  <c r="V4052" i="6" s="1"/>
  <c r="N4049" i="6"/>
  <c r="P4049" i="6" s="1"/>
  <c r="N4027" i="6"/>
  <c r="P4027" i="6" s="1"/>
  <c r="U4027" i="6" s="1"/>
  <c r="N4024" i="6"/>
  <c r="P4024" i="6" s="1"/>
  <c r="U4024" i="6" s="1"/>
  <c r="V4024" i="6" s="1"/>
  <c r="N4021" i="6"/>
  <c r="P4021" i="6" s="1"/>
  <c r="N4005" i="6"/>
  <c r="N3955" i="6"/>
  <c r="P3955" i="6" s="1"/>
  <c r="N3948" i="6"/>
  <c r="P3948" i="6" s="1"/>
  <c r="U3948" i="6" s="1"/>
  <c r="N3951" i="6"/>
  <c r="P3951" i="6" s="1"/>
  <c r="U3951" i="6" s="1"/>
  <c r="N3949" i="6"/>
  <c r="P3949" i="6" s="1"/>
  <c r="U3949" i="6" s="1"/>
  <c r="N3952" i="6"/>
  <c r="P3952" i="6" s="1"/>
  <c r="U3952" i="6" s="1"/>
  <c r="O3904" i="6"/>
  <c r="P3904" i="6" s="1"/>
  <c r="O3907" i="6"/>
  <c r="P3907" i="6" s="1"/>
  <c r="U3907" i="6" s="1"/>
  <c r="V3907" i="6" s="1"/>
  <c r="O3910" i="6"/>
  <c r="P3910" i="6" s="1"/>
  <c r="U3910" i="6" s="1"/>
  <c r="V3910" i="6" s="1"/>
  <c r="O3913" i="6"/>
  <c r="P3913" i="6" s="1"/>
  <c r="U3913" i="6" s="1"/>
  <c r="V3913" i="6" s="1"/>
  <c r="O3916" i="6"/>
  <c r="P3916" i="6" s="1"/>
  <c r="U3916" i="6" s="1"/>
  <c r="V3916" i="6" s="1"/>
  <c r="O3905" i="6"/>
  <c r="P3905" i="6" s="1"/>
  <c r="U3905" i="6" s="1"/>
  <c r="V3905" i="6" s="1"/>
  <c r="O3908" i="6"/>
  <c r="P3908" i="6" s="1"/>
  <c r="U3908" i="6" s="1"/>
  <c r="V3908" i="6" s="1"/>
  <c r="O3911" i="6"/>
  <c r="P3911" i="6" s="1"/>
  <c r="U3911" i="6" s="1"/>
  <c r="V3911" i="6" s="1"/>
  <c r="O3914" i="6"/>
  <c r="P3914" i="6" s="1"/>
  <c r="U3914" i="6" s="1"/>
  <c r="O3917" i="6"/>
  <c r="P3917" i="6" s="1"/>
  <c r="U3917" i="6" s="1"/>
  <c r="V3917" i="6" s="1"/>
  <c r="O3415" i="6"/>
  <c r="O3422" i="6"/>
  <c r="O3424" i="6"/>
  <c r="O3420" i="6"/>
  <c r="O3416" i="6"/>
  <c r="O3418" i="6"/>
  <c r="O3425" i="6"/>
  <c r="O3423" i="6"/>
  <c r="O3419" i="6"/>
  <c r="O3421" i="6"/>
  <c r="O3417" i="6"/>
  <c r="N4167" i="6"/>
  <c r="P4167" i="6" s="1"/>
  <c r="U4167" i="6" s="1"/>
  <c r="V4167" i="6" s="1"/>
  <c r="N4164" i="6"/>
  <c r="N4161" i="6"/>
  <c r="N4158" i="6"/>
  <c r="N4155" i="6"/>
  <c r="N4154" i="6"/>
  <c r="N4137" i="6"/>
  <c r="N4134" i="6"/>
  <c r="N4131" i="6"/>
  <c r="N4128" i="6"/>
  <c r="H585" i="14"/>
  <c r="N4110" i="6"/>
  <c r="P4110" i="6" s="1"/>
  <c r="N4109" i="6"/>
  <c r="P4109" i="6" s="1"/>
  <c r="U4109" i="6" s="1"/>
  <c r="N4106" i="6"/>
  <c r="P4106" i="6" s="1"/>
  <c r="N4100" i="6"/>
  <c r="P4100" i="6" s="1"/>
  <c r="U4100" i="6" s="1"/>
  <c r="V4100" i="6" s="1"/>
  <c r="O4089" i="6"/>
  <c r="P4089" i="6" s="1"/>
  <c r="U4089" i="6" s="1"/>
  <c r="O4086" i="6"/>
  <c r="P4086" i="6" s="1"/>
  <c r="U4086" i="6" s="1"/>
  <c r="V4086" i="6" s="1"/>
  <c r="O4083" i="6"/>
  <c r="P4083" i="6" s="1"/>
  <c r="U4083" i="6" s="1"/>
  <c r="V4083" i="6" s="1"/>
  <c r="N4078" i="6"/>
  <c r="N4075" i="6"/>
  <c r="N4074" i="6"/>
  <c r="P4074" i="6" s="1"/>
  <c r="N4060" i="6"/>
  <c r="N4057" i="6"/>
  <c r="H569" i="14"/>
  <c r="N4046" i="6"/>
  <c r="P4046" i="6" s="1"/>
  <c r="N4038" i="6"/>
  <c r="P4038" i="6" s="1"/>
  <c r="U4038" i="6" s="1"/>
  <c r="V4038" i="6" s="1"/>
  <c r="N4035" i="6"/>
  <c r="P4035" i="6" s="1"/>
  <c r="U4035" i="6" s="1"/>
  <c r="V4035" i="6" s="1"/>
  <c r="N4032" i="6"/>
  <c r="P4032" i="6" s="1"/>
  <c r="N4017" i="6"/>
  <c r="P4017" i="6" s="1"/>
  <c r="U4017" i="6" s="1"/>
  <c r="V4017" i="6" s="1"/>
  <c r="N4014" i="6"/>
  <c r="P4014" i="6" s="1"/>
  <c r="U4014" i="6" s="1"/>
  <c r="V4014" i="6" s="1"/>
  <c r="N4010" i="6"/>
  <c r="N4003" i="6"/>
  <c r="H562" i="14"/>
  <c r="P4000" i="6"/>
  <c r="U4000" i="6" s="1"/>
  <c r="P3991" i="6"/>
  <c r="U3991" i="6" s="1"/>
  <c r="V3991" i="6" s="1"/>
  <c r="O3985" i="6"/>
  <c r="P3985" i="6" s="1"/>
  <c r="U3985" i="6" s="1"/>
  <c r="V3985" i="6" s="1"/>
  <c r="N3980" i="6"/>
  <c r="N3960" i="6"/>
  <c r="P3960" i="6" s="1"/>
  <c r="U3960" i="6" s="1"/>
  <c r="N3947" i="6"/>
  <c r="P3947" i="6" s="1"/>
  <c r="N3922" i="6"/>
  <c r="N3861" i="6"/>
  <c r="N3846" i="6"/>
  <c r="N3781" i="6"/>
  <c r="P3781" i="6" s="1"/>
  <c r="U3781" i="6" s="1"/>
  <c r="V3781" i="6" s="1"/>
  <c r="N3780" i="6"/>
  <c r="P3780" i="6" s="1"/>
  <c r="O3442" i="6"/>
  <c r="O3449" i="6"/>
  <c r="O3451" i="6"/>
  <c r="O3447" i="6"/>
  <c r="O3443" i="6"/>
  <c r="O3445" i="6"/>
  <c r="O3452" i="6"/>
  <c r="O3450" i="6"/>
  <c r="O3446" i="6"/>
  <c r="O3448" i="6"/>
  <c r="P3448" i="6" s="1"/>
  <c r="U3448" i="6" s="1"/>
  <c r="O3444" i="6"/>
  <c r="O3453" i="6"/>
  <c r="N4178" i="6"/>
  <c r="N4175" i="6"/>
  <c r="P4175" i="6" s="1"/>
  <c r="U4175" i="6" s="1"/>
  <c r="N4172" i="6"/>
  <c r="P4172" i="6" s="1"/>
  <c r="U4172" i="6" s="1"/>
  <c r="V4172" i="6" s="1"/>
  <c r="O4168" i="6"/>
  <c r="O4165" i="6"/>
  <c r="O4162" i="6"/>
  <c r="O4159" i="6"/>
  <c r="N4124" i="6"/>
  <c r="P4124" i="6" s="1"/>
  <c r="U4124" i="6" s="1"/>
  <c r="V4124" i="6" s="1"/>
  <c r="N4121" i="6"/>
  <c r="P4121" i="6" s="1"/>
  <c r="U4121" i="6" s="1"/>
  <c r="V4121" i="6" s="1"/>
  <c r="N4118" i="6"/>
  <c r="P4118" i="6" s="1"/>
  <c r="U4118" i="6" s="1"/>
  <c r="V4118" i="6" s="1"/>
  <c r="N4115" i="6"/>
  <c r="O4079" i="6"/>
  <c r="N4071" i="6"/>
  <c r="P4071" i="6" s="1"/>
  <c r="U4071" i="6" s="1"/>
  <c r="V4071" i="6" s="1"/>
  <c r="N4068" i="6"/>
  <c r="P4068" i="6" s="1"/>
  <c r="U4068" i="6" s="1"/>
  <c r="V4068" i="6" s="1"/>
  <c r="N4065" i="6"/>
  <c r="P4065" i="6" s="1"/>
  <c r="U4065" i="6" s="1"/>
  <c r="V4065" i="6" s="1"/>
  <c r="N4053" i="6"/>
  <c r="P4053" i="6" s="1"/>
  <c r="U4053" i="6" s="1"/>
  <c r="V4053" i="6" s="1"/>
  <c r="N4028" i="6"/>
  <c r="P4028" i="6" s="1"/>
  <c r="U4028" i="6" s="1"/>
  <c r="V4028" i="6" s="1"/>
  <c r="N4025" i="6"/>
  <c r="P4025" i="6" s="1"/>
  <c r="U4025" i="6" s="1"/>
  <c r="V4025" i="6" s="1"/>
  <c r="N4008" i="6"/>
  <c r="H559" i="14"/>
  <c r="N3972" i="6"/>
  <c r="N3975" i="6"/>
  <c r="N3978" i="6"/>
  <c r="N3981" i="6"/>
  <c r="N3969" i="6"/>
  <c r="N3970" i="6"/>
  <c r="N3973" i="6"/>
  <c r="N3976" i="6"/>
  <c r="N3979" i="6"/>
  <c r="N3958" i="6"/>
  <c r="P3958" i="6" s="1"/>
  <c r="U3958" i="6" s="1"/>
  <c r="N3920" i="6"/>
  <c r="N3923" i="6"/>
  <c r="N3926" i="6"/>
  <c r="N3929" i="6"/>
  <c r="H549" i="14"/>
  <c r="N3921" i="6"/>
  <c r="N3924" i="6"/>
  <c r="N3927" i="6"/>
  <c r="O3834" i="6"/>
  <c r="P3834" i="6" s="1"/>
  <c r="O3837" i="6"/>
  <c r="P3837" i="6" s="1"/>
  <c r="U3837" i="6" s="1"/>
  <c r="V3837" i="6" s="1"/>
  <c r="O3840" i="6"/>
  <c r="P3840" i="6" s="1"/>
  <c r="U3840" i="6" s="1"/>
  <c r="V3840" i="6" s="1"/>
  <c r="O3835" i="6"/>
  <c r="P3835" i="6" s="1"/>
  <c r="U3835" i="6" s="1"/>
  <c r="V3835" i="6" s="1"/>
  <c r="O3838" i="6"/>
  <c r="P3838" i="6" s="1"/>
  <c r="U3838" i="6" s="1"/>
  <c r="V3838" i="6" s="1"/>
  <c r="O3841" i="6"/>
  <c r="P3841" i="6" s="1"/>
  <c r="U3841" i="6" s="1"/>
  <c r="V3841" i="6" s="1"/>
  <c r="O3703" i="6"/>
  <c r="O3706" i="6"/>
  <c r="O3709" i="6"/>
  <c r="O3712" i="6"/>
  <c r="O3715" i="6"/>
  <c r="O3705" i="6"/>
  <c r="P3705" i="6" s="1"/>
  <c r="U3705" i="6" s="1"/>
  <c r="V3705" i="6" s="1"/>
  <c r="O3708" i="6"/>
  <c r="P3708" i="6" s="1"/>
  <c r="U3708" i="6" s="1"/>
  <c r="V3708" i="6" s="1"/>
  <c r="O3711" i="6"/>
  <c r="P3711" i="6" s="1"/>
  <c r="U3711" i="6" s="1"/>
  <c r="V3711" i="6" s="1"/>
  <c r="O3714" i="6"/>
  <c r="P3714" i="6" s="1"/>
  <c r="U3714" i="6" s="1"/>
  <c r="V3714" i="6" s="1"/>
  <c r="O3704" i="6"/>
  <c r="O3707" i="6"/>
  <c r="O3710" i="6"/>
  <c r="O3713" i="6"/>
  <c r="P3426" i="6"/>
  <c r="N4218" i="6"/>
  <c r="P4218" i="6" s="1"/>
  <c r="U4218" i="6" s="1"/>
  <c r="N4168" i="6"/>
  <c r="N4165" i="6"/>
  <c r="N4162" i="6"/>
  <c r="N4159" i="6"/>
  <c r="N4138" i="6"/>
  <c r="N4135" i="6"/>
  <c r="N4132" i="6"/>
  <c r="N4129" i="6"/>
  <c r="N4126" i="6"/>
  <c r="N4101" i="6"/>
  <c r="P4101" i="6" s="1"/>
  <c r="U4101" i="6" s="1"/>
  <c r="V4101" i="6" s="1"/>
  <c r="O4090" i="6"/>
  <c r="P4090" i="6" s="1"/>
  <c r="U4090" i="6" s="1"/>
  <c r="V4090" i="6" s="1"/>
  <c r="O4087" i="6"/>
  <c r="P4087" i="6" s="1"/>
  <c r="U4087" i="6" s="1"/>
  <c r="V4087" i="6" s="1"/>
  <c r="O4084" i="6"/>
  <c r="P4084" i="6" s="1"/>
  <c r="U4084" i="6" s="1"/>
  <c r="V4084" i="6" s="1"/>
  <c r="N4079" i="6"/>
  <c r="N4061" i="6"/>
  <c r="N4058" i="6"/>
  <c r="N4055" i="6"/>
  <c r="N4036" i="6"/>
  <c r="P4036" i="6" s="1"/>
  <c r="U4036" i="6" s="1"/>
  <c r="V4036" i="6" s="1"/>
  <c r="N4018" i="6"/>
  <c r="P4018" i="6" s="1"/>
  <c r="U4018" i="6" s="1"/>
  <c r="V4018" i="6" s="1"/>
  <c r="N4015" i="6"/>
  <c r="P4015" i="6" s="1"/>
  <c r="U4015" i="6" s="1"/>
  <c r="V4015" i="6" s="1"/>
  <c r="N4012" i="6"/>
  <c r="P4012" i="6" s="1"/>
  <c r="N4006" i="6"/>
  <c r="N4004" i="6"/>
  <c r="P3994" i="6"/>
  <c r="U3994" i="6" s="1"/>
  <c r="V3994" i="6" s="1"/>
  <c r="N3989" i="6"/>
  <c r="P3989" i="6" s="1"/>
  <c r="N3990" i="6"/>
  <c r="P3990" i="6" s="1"/>
  <c r="U3990" i="6" s="1"/>
  <c r="V3990" i="6" s="1"/>
  <c r="N3993" i="6"/>
  <c r="P3993" i="6" s="1"/>
  <c r="U3993" i="6" s="1"/>
  <c r="V3993" i="6" s="1"/>
  <c r="N3996" i="6"/>
  <c r="P3996" i="6" s="1"/>
  <c r="U3996" i="6" s="1"/>
  <c r="V3996" i="6" s="1"/>
  <c r="N3999" i="6"/>
  <c r="P3999" i="6" s="1"/>
  <c r="U3999" i="6" s="1"/>
  <c r="V3999" i="6" s="1"/>
  <c r="O3982" i="6"/>
  <c r="P3982" i="6" s="1"/>
  <c r="N3977" i="6"/>
  <c r="N3956" i="6"/>
  <c r="P3956" i="6" s="1"/>
  <c r="U3956" i="6" s="1"/>
  <c r="V3956" i="6" s="1"/>
  <c r="N3953" i="6"/>
  <c r="P3953" i="6" s="1"/>
  <c r="U3953" i="6" s="1"/>
  <c r="N3928" i="6"/>
  <c r="N3919" i="6"/>
  <c r="O3915" i="6"/>
  <c r="P3915" i="6" s="1"/>
  <c r="U3915" i="6" s="1"/>
  <c r="V3915" i="6" s="1"/>
  <c r="O3906" i="6"/>
  <c r="P3906" i="6" s="1"/>
  <c r="U3906" i="6" s="1"/>
  <c r="V3906" i="6" s="1"/>
  <c r="N3877" i="6"/>
  <c r="N3880" i="6"/>
  <c r="N3883" i="6"/>
  <c r="N3886" i="6"/>
  <c r="H546" i="14"/>
  <c r="N3878" i="6"/>
  <c r="N3881" i="6"/>
  <c r="N3884" i="6"/>
  <c r="N3887" i="6"/>
  <c r="O3870" i="6"/>
  <c r="P3870" i="6" s="1"/>
  <c r="U3870" i="6" s="1"/>
  <c r="V3870" i="6" s="1"/>
  <c r="O3873" i="6"/>
  <c r="P3873" i="6" s="1"/>
  <c r="U3873" i="6" s="1"/>
  <c r="V3873" i="6" s="1"/>
  <c r="O3868" i="6"/>
  <c r="P3868" i="6" s="1"/>
  <c r="O3871" i="6"/>
  <c r="P3871" i="6" s="1"/>
  <c r="U3871" i="6" s="1"/>
  <c r="V3871" i="6" s="1"/>
  <c r="O3874" i="6"/>
  <c r="P3874" i="6" s="1"/>
  <c r="U3874" i="6" s="1"/>
  <c r="N3867" i="6"/>
  <c r="H544" i="14"/>
  <c r="N3852" i="6"/>
  <c r="H542" i="14"/>
  <c r="O3819" i="6"/>
  <c r="P3819" i="6" s="1"/>
  <c r="U3819" i="6" s="1"/>
  <c r="V3819" i="6" s="1"/>
  <c r="O3822" i="6"/>
  <c r="P3822" i="6" s="1"/>
  <c r="U3822" i="6" s="1"/>
  <c r="V3822" i="6" s="1"/>
  <c r="O3825" i="6"/>
  <c r="P3825" i="6" s="1"/>
  <c r="U3825" i="6" s="1"/>
  <c r="V3825" i="6" s="1"/>
  <c r="O3817" i="6"/>
  <c r="P3817" i="6" s="1"/>
  <c r="O3820" i="6"/>
  <c r="P3820" i="6" s="1"/>
  <c r="U3820" i="6" s="1"/>
  <c r="V3820" i="6" s="1"/>
  <c r="O3823" i="6"/>
  <c r="P3823" i="6" s="1"/>
  <c r="U3823" i="6" s="1"/>
  <c r="V3823" i="6" s="1"/>
  <c r="O3826" i="6"/>
  <c r="P3826" i="6" s="1"/>
  <c r="U3826" i="6" s="1"/>
  <c r="V3826" i="6" s="1"/>
  <c r="N3782" i="6"/>
  <c r="P3782" i="6" s="1"/>
  <c r="U3782" i="6" s="1"/>
  <c r="V3782" i="6" s="1"/>
  <c r="P3779" i="6"/>
  <c r="P3621" i="6"/>
  <c r="N3677" i="6"/>
  <c r="P3677" i="6" s="1"/>
  <c r="U3677" i="6" s="1"/>
  <c r="O3631" i="6"/>
  <c r="O3588" i="6"/>
  <c r="O3585" i="6"/>
  <c r="O3582" i="6"/>
  <c r="N3560" i="6"/>
  <c r="N3561" i="6"/>
  <c r="N3564" i="6"/>
  <c r="N3567" i="6"/>
  <c r="N3533" i="6"/>
  <c r="P3533" i="6" s="1"/>
  <c r="N3534" i="6"/>
  <c r="P3534" i="6" s="1"/>
  <c r="U3534" i="6" s="1"/>
  <c r="V3534" i="6" s="1"/>
  <c r="N3537" i="6"/>
  <c r="P3537" i="6" s="1"/>
  <c r="U3537" i="6" s="1"/>
  <c r="V3537" i="6" s="1"/>
  <c r="N3540" i="6"/>
  <c r="P3540" i="6" s="1"/>
  <c r="U3540" i="6" s="1"/>
  <c r="V3540" i="6" s="1"/>
  <c r="N3543" i="6"/>
  <c r="P3543" i="6" s="1"/>
  <c r="U3543" i="6" s="1"/>
  <c r="V3543" i="6" s="1"/>
  <c r="N3546" i="6"/>
  <c r="P3546" i="6" s="1"/>
  <c r="U3546" i="6" s="1"/>
  <c r="V3546" i="6" s="1"/>
  <c r="N3506" i="6"/>
  <c r="P3506" i="6" s="1"/>
  <c r="N3509" i="6"/>
  <c r="P3509" i="6" s="1"/>
  <c r="U3509" i="6" s="1"/>
  <c r="V3509" i="6" s="1"/>
  <c r="N3512" i="6"/>
  <c r="P3512" i="6" s="1"/>
  <c r="U3512" i="6" s="1"/>
  <c r="V3512" i="6" s="1"/>
  <c r="O3501" i="6"/>
  <c r="O3495" i="6"/>
  <c r="N3493" i="6"/>
  <c r="N3484" i="6"/>
  <c r="N3461" i="6"/>
  <c r="N3451" i="6"/>
  <c r="O3438" i="6"/>
  <c r="P3438" i="6" s="1"/>
  <c r="U3438" i="6" s="1"/>
  <c r="O3429" i="6"/>
  <c r="P3429" i="6" s="1"/>
  <c r="U3429" i="6" s="1"/>
  <c r="N3424" i="6"/>
  <c r="O3389" i="6"/>
  <c r="P3389" i="6" s="1"/>
  <c r="U3389" i="6" s="1"/>
  <c r="V3389" i="6" s="1"/>
  <c r="O3387" i="6"/>
  <c r="O3380" i="6"/>
  <c r="P3380" i="6" s="1"/>
  <c r="U3380" i="6" s="1"/>
  <c r="V3380" i="6" s="1"/>
  <c r="O3378" i="6"/>
  <c r="O3362" i="6"/>
  <c r="P3362" i="6" s="1"/>
  <c r="U3362" i="6" s="1"/>
  <c r="V3362" i="6" s="1"/>
  <c r="O3365" i="6"/>
  <c r="P3365" i="6" s="1"/>
  <c r="U3365" i="6" s="1"/>
  <c r="V3365" i="6" s="1"/>
  <c r="O3368" i="6"/>
  <c r="P3368" i="6" s="1"/>
  <c r="U3368" i="6" s="1"/>
  <c r="V3368" i="6" s="1"/>
  <c r="O3371" i="6"/>
  <c r="P3371" i="6" s="1"/>
  <c r="U3371" i="6" s="1"/>
  <c r="V3371" i="6" s="1"/>
  <c r="O3374" i="6"/>
  <c r="P3374" i="6" s="1"/>
  <c r="U3374" i="6" s="1"/>
  <c r="V3374" i="6" s="1"/>
  <c r="O3377" i="6"/>
  <c r="P3377" i="6" s="1"/>
  <c r="U3377" i="6" s="1"/>
  <c r="V3377" i="6" s="1"/>
  <c r="O3363" i="6"/>
  <c r="P3363" i="6" s="1"/>
  <c r="U3363" i="6" s="1"/>
  <c r="V3363" i="6" s="1"/>
  <c r="O3366" i="6"/>
  <c r="P3366" i="6" s="1"/>
  <c r="U3366" i="6" s="1"/>
  <c r="V3366" i="6" s="1"/>
  <c r="O3369" i="6"/>
  <c r="P3369" i="6" s="1"/>
  <c r="U3369" i="6" s="1"/>
  <c r="O3372" i="6"/>
  <c r="P3372" i="6" s="1"/>
  <c r="U3372" i="6" s="1"/>
  <c r="V3372" i="6" s="1"/>
  <c r="O3375" i="6"/>
  <c r="P3375" i="6" s="1"/>
  <c r="U3375" i="6" s="1"/>
  <c r="V3375" i="6" s="1"/>
  <c r="N3339" i="6"/>
  <c r="P3339" i="6" s="1"/>
  <c r="N3342" i="6"/>
  <c r="P3342" i="6" s="1"/>
  <c r="U3342" i="6" s="1"/>
  <c r="O3319" i="6"/>
  <c r="O3322" i="6"/>
  <c r="O3318" i="6"/>
  <c r="O3321" i="6"/>
  <c r="O3324" i="6"/>
  <c r="O3317" i="6"/>
  <c r="O3320" i="6"/>
  <c r="P3320" i="6" s="1"/>
  <c r="U3320" i="6" s="1"/>
  <c r="V3320" i="6" s="1"/>
  <c r="O3323" i="6"/>
  <c r="P3323" i="6" s="1"/>
  <c r="U3323" i="6" s="1"/>
  <c r="V3323" i="6" s="1"/>
  <c r="O3326" i="6"/>
  <c r="P3326" i="6" s="1"/>
  <c r="U3326" i="6" s="1"/>
  <c r="V3326" i="6" s="1"/>
  <c r="O3329" i="6"/>
  <c r="P3329" i="6" s="1"/>
  <c r="U3329" i="6" s="1"/>
  <c r="V3329" i="6" s="1"/>
  <c r="O3332" i="6"/>
  <c r="P3332" i="6" s="1"/>
  <c r="U3332" i="6" s="1"/>
  <c r="V3332" i="6" s="1"/>
  <c r="O3335" i="6"/>
  <c r="P3335" i="6" s="1"/>
  <c r="U3335" i="6" s="1"/>
  <c r="N3830" i="6"/>
  <c r="H540" i="14"/>
  <c r="N3815" i="6"/>
  <c r="N3812" i="6"/>
  <c r="N3809" i="6"/>
  <c r="N3806" i="6"/>
  <c r="H538" i="14"/>
  <c r="N3789" i="6"/>
  <c r="P3789" i="6" s="1"/>
  <c r="U3789" i="6" s="1"/>
  <c r="V3789" i="6" s="1"/>
  <c r="N3786" i="6"/>
  <c r="P3786" i="6" s="1"/>
  <c r="U3786" i="6" s="1"/>
  <c r="V3786" i="6" s="1"/>
  <c r="N3783" i="6"/>
  <c r="P3783" i="6" s="1"/>
  <c r="N3775" i="6"/>
  <c r="P3775" i="6" s="1"/>
  <c r="O3772" i="6"/>
  <c r="P3772" i="6" s="1"/>
  <c r="U3772" i="6" s="1"/>
  <c r="V3772" i="6" s="1"/>
  <c r="O3769" i="6"/>
  <c r="P3769" i="6" s="1"/>
  <c r="U3769" i="6" s="1"/>
  <c r="V3769" i="6" s="1"/>
  <c r="O3766" i="6"/>
  <c r="P3766" i="6" s="1"/>
  <c r="U3766" i="6" s="1"/>
  <c r="V3766" i="6" s="1"/>
  <c r="O3763" i="6"/>
  <c r="P3763" i="6" s="1"/>
  <c r="U3763" i="6" s="1"/>
  <c r="V3763" i="6" s="1"/>
  <c r="O3760" i="6"/>
  <c r="P3760" i="6" s="1"/>
  <c r="N3755" i="6"/>
  <c r="N3752" i="6"/>
  <c r="N3749" i="6"/>
  <c r="H526" i="14"/>
  <c r="O3745" i="6"/>
  <c r="P3745" i="6" s="1"/>
  <c r="U3745" i="6" s="1"/>
  <c r="V3745" i="6" s="1"/>
  <c r="O3742" i="6"/>
  <c r="P3742" i="6" s="1"/>
  <c r="U3742" i="6" s="1"/>
  <c r="V3742" i="6" s="1"/>
  <c r="O3739" i="6"/>
  <c r="P3739" i="6" s="1"/>
  <c r="N3734" i="6"/>
  <c r="P3734" i="6" s="1"/>
  <c r="N3730" i="6"/>
  <c r="P3730" i="6" s="1"/>
  <c r="O3727" i="6"/>
  <c r="P3727" i="6" s="1"/>
  <c r="U3727" i="6" s="1"/>
  <c r="V3727" i="6" s="1"/>
  <c r="O3724" i="6"/>
  <c r="P3724" i="6" s="1"/>
  <c r="U3724" i="6" s="1"/>
  <c r="O3721" i="6"/>
  <c r="P3721" i="6" s="1"/>
  <c r="U3721" i="6" s="1"/>
  <c r="V3721" i="6" s="1"/>
  <c r="O3718" i="6"/>
  <c r="P3718" i="6" s="1"/>
  <c r="U3718" i="6" s="1"/>
  <c r="V3718" i="6" s="1"/>
  <c r="N3713" i="6"/>
  <c r="N3710" i="6"/>
  <c r="N3707" i="6"/>
  <c r="P3707" i="6" s="1"/>
  <c r="U3707" i="6" s="1"/>
  <c r="V3707" i="6" s="1"/>
  <c r="N3704" i="6"/>
  <c r="P3704" i="6" s="1"/>
  <c r="U3704" i="6" s="1"/>
  <c r="V3704" i="6" s="1"/>
  <c r="N3703" i="6"/>
  <c r="O3700" i="6"/>
  <c r="P3700" i="6" s="1"/>
  <c r="U3700" i="6" s="1"/>
  <c r="V3700" i="6" s="1"/>
  <c r="O3697" i="6"/>
  <c r="P3697" i="6" s="1"/>
  <c r="U3697" i="6" s="1"/>
  <c r="V3697" i="6" s="1"/>
  <c r="O3694" i="6"/>
  <c r="P3694" i="6" s="1"/>
  <c r="U3694" i="6" s="1"/>
  <c r="V3694" i="6" s="1"/>
  <c r="N3689" i="6"/>
  <c r="N3686" i="6"/>
  <c r="N3683" i="6"/>
  <c r="H519" i="14"/>
  <c r="N3674" i="6"/>
  <c r="P3674" i="6" s="1"/>
  <c r="U3674" i="6" s="1"/>
  <c r="V3674" i="6" s="1"/>
  <c r="N3671" i="6"/>
  <c r="P3671" i="6" s="1"/>
  <c r="N3667" i="6"/>
  <c r="N3664" i="6"/>
  <c r="N3661" i="6"/>
  <c r="N3658" i="6"/>
  <c r="H513" i="14"/>
  <c r="O3654" i="6"/>
  <c r="P3654" i="6" s="1"/>
  <c r="U3654" i="6" s="1"/>
  <c r="V3654" i="6" s="1"/>
  <c r="O3651" i="6"/>
  <c r="P3651" i="6" s="1"/>
  <c r="U3651" i="6" s="1"/>
  <c r="V3651" i="6" s="1"/>
  <c r="O3648" i="6"/>
  <c r="P3648" i="6" s="1"/>
  <c r="U3648" i="6" s="1"/>
  <c r="V3648" i="6" s="1"/>
  <c r="N3643" i="6"/>
  <c r="N3640" i="6"/>
  <c r="N3637" i="6"/>
  <c r="N3634" i="6"/>
  <c r="N3631" i="6"/>
  <c r="O3627" i="6"/>
  <c r="P3627" i="6" s="1"/>
  <c r="U3627" i="6" s="1"/>
  <c r="V3627" i="6" s="1"/>
  <c r="O3624" i="6"/>
  <c r="P3624" i="6" s="1"/>
  <c r="U3624" i="6" s="1"/>
  <c r="O3602" i="6"/>
  <c r="P3602" i="6" s="1"/>
  <c r="U3602" i="6" s="1"/>
  <c r="V3602" i="6" s="1"/>
  <c r="O3599" i="6"/>
  <c r="P3599" i="6" s="1"/>
  <c r="U3599" i="6" s="1"/>
  <c r="V3599" i="6" s="1"/>
  <c r="N3591" i="6"/>
  <c r="N3588" i="6"/>
  <c r="N3585" i="6"/>
  <c r="N3582" i="6"/>
  <c r="N3574" i="6"/>
  <c r="P3574" i="6" s="1"/>
  <c r="N3568" i="6"/>
  <c r="O3551" i="6"/>
  <c r="P3551" i="6" s="1"/>
  <c r="O3554" i="6"/>
  <c r="P3554" i="6" s="1"/>
  <c r="U3554" i="6" s="1"/>
  <c r="V3554" i="6" s="1"/>
  <c r="O3557" i="6"/>
  <c r="P3557" i="6" s="1"/>
  <c r="U3557" i="6" s="1"/>
  <c r="O3548" i="6"/>
  <c r="P3548" i="6" s="1"/>
  <c r="U3548" i="6" s="1"/>
  <c r="V3548" i="6" s="1"/>
  <c r="N3541" i="6"/>
  <c r="P3541" i="6" s="1"/>
  <c r="U3541" i="6" s="1"/>
  <c r="V3541" i="6" s="1"/>
  <c r="N3530" i="6"/>
  <c r="P3530" i="6" s="1"/>
  <c r="N3527" i="6"/>
  <c r="P3527" i="6" s="1"/>
  <c r="N3501" i="6"/>
  <c r="N3499" i="6"/>
  <c r="N3497" i="6"/>
  <c r="N3495" i="6"/>
  <c r="P3495" i="6" s="1"/>
  <c r="U3495" i="6" s="1"/>
  <c r="V3495" i="6" s="1"/>
  <c r="N3488" i="6"/>
  <c r="N3486" i="6"/>
  <c r="P3486" i="6" s="1"/>
  <c r="U3486" i="6" s="1"/>
  <c r="V3486" i="6" s="1"/>
  <c r="N3478" i="6"/>
  <c r="O3454" i="6"/>
  <c r="P3454" i="6" s="1"/>
  <c r="O3457" i="6"/>
  <c r="P3457" i="6" s="1"/>
  <c r="U3457" i="6" s="1"/>
  <c r="V3457" i="6" s="1"/>
  <c r="O3460" i="6"/>
  <c r="P3460" i="6" s="1"/>
  <c r="U3460" i="6" s="1"/>
  <c r="V3460" i="6" s="1"/>
  <c r="O3463" i="6"/>
  <c r="P3463" i="6" s="1"/>
  <c r="U3463" i="6" s="1"/>
  <c r="V3463" i="6" s="1"/>
  <c r="O3466" i="6"/>
  <c r="P3466" i="6" s="1"/>
  <c r="U3466" i="6" s="1"/>
  <c r="V3466" i="6" s="1"/>
  <c r="O3455" i="6"/>
  <c r="P3455" i="6" s="1"/>
  <c r="U3455" i="6" s="1"/>
  <c r="V3455" i="6" s="1"/>
  <c r="O3458" i="6"/>
  <c r="P3458" i="6" s="1"/>
  <c r="U3458" i="6" s="1"/>
  <c r="O3461" i="6"/>
  <c r="O3464" i="6"/>
  <c r="P3464" i="6" s="1"/>
  <c r="U3464" i="6" s="1"/>
  <c r="V3464" i="6" s="1"/>
  <c r="O3382" i="6"/>
  <c r="N3675" i="6"/>
  <c r="P3675" i="6" s="1"/>
  <c r="O3481" i="6"/>
  <c r="P3481" i="6" s="1"/>
  <c r="O3484" i="6"/>
  <c r="O3487" i="6"/>
  <c r="O3490" i="6"/>
  <c r="P3490" i="6" s="1"/>
  <c r="U3490" i="6" s="1"/>
  <c r="V3490" i="6" s="1"/>
  <c r="O3493" i="6"/>
  <c r="O3496" i="6"/>
  <c r="O3499" i="6"/>
  <c r="O3502" i="6"/>
  <c r="P3502" i="6" s="1"/>
  <c r="U3502" i="6" s="1"/>
  <c r="O3482" i="6"/>
  <c r="P3482" i="6" s="1"/>
  <c r="U3482" i="6" s="1"/>
  <c r="V3482" i="6" s="1"/>
  <c r="O3485" i="6"/>
  <c r="P3485" i="6" s="1"/>
  <c r="U3485" i="6" s="1"/>
  <c r="V3485" i="6" s="1"/>
  <c r="O3488" i="6"/>
  <c r="O3491" i="6"/>
  <c r="P3491" i="6" s="1"/>
  <c r="U3491" i="6" s="1"/>
  <c r="V3491" i="6" s="1"/>
  <c r="O3494" i="6"/>
  <c r="P3494" i="6" s="1"/>
  <c r="U3494" i="6" s="1"/>
  <c r="V3494" i="6" s="1"/>
  <c r="O3497" i="6"/>
  <c r="H481" i="14"/>
  <c r="N3470" i="6"/>
  <c r="N3473" i="6"/>
  <c r="N3476" i="6"/>
  <c r="N3479" i="6"/>
  <c r="N3467" i="6"/>
  <c r="N3468" i="6"/>
  <c r="N3471" i="6"/>
  <c r="N3474" i="6"/>
  <c r="N3477" i="6"/>
  <c r="N3480" i="6"/>
  <c r="N3442" i="6"/>
  <c r="P3442" i="6" s="1"/>
  <c r="N3443" i="6"/>
  <c r="P3443" i="6" s="1"/>
  <c r="U3443" i="6" s="1"/>
  <c r="V3443" i="6" s="1"/>
  <c r="N3446" i="6"/>
  <c r="N3449" i="6"/>
  <c r="P3449" i="6" s="1"/>
  <c r="U3449" i="6" s="1"/>
  <c r="V3449" i="6" s="1"/>
  <c r="N3452" i="6"/>
  <c r="P3452" i="6" s="1"/>
  <c r="U3452" i="6" s="1"/>
  <c r="N3444" i="6"/>
  <c r="P3444" i="6" s="1"/>
  <c r="U3444" i="6" s="1"/>
  <c r="V3444" i="6" s="1"/>
  <c r="N3447" i="6"/>
  <c r="N3450" i="6"/>
  <c r="N3453" i="6"/>
  <c r="P3453" i="6" s="1"/>
  <c r="U3453" i="6" s="1"/>
  <c r="P3421" i="6"/>
  <c r="U3421" i="6" s="1"/>
  <c r="V3421" i="6" s="1"/>
  <c r="N3415" i="6"/>
  <c r="P3415" i="6" s="1"/>
  <c r="N3416" i="6"/>
  <c r="N3419" i="6"/>
  <c r="N3422" i="6"/>
  <c r="P3422" i="6" s="1"/>
  <c r="U3422" i="6" s="1"/>
  <c r="V3422" i="6" s="1"/>
  <c r="N3425" i="6"/>
  <c r="P3425" i="6" s="1"/>
  <c r="U3425" i="6" s="1"/>
  <c r="V3425" i="6" s="1"/>
  <c r="N3417" i="6"/>
  <c r="P3417" i="6" s="1"/>
  <c r="U3417" i="6" s="1"/>
  <c r="V3417" i="6" s="1"/>
  <c r="N3420" i="6"/>
  <c r="P3420" i="6" s="1"/>
  <c r="U3420" i="6" s="1"/>
  <c r="V3420" i="6" s="1"/>
  <c r="N3423" i="6"/>
  <c r="P3423" i="6" s="1"/>
  <c r="U3423" i="6" s="1"/>
  <c r="V3423" i="6" s="1"/>
  <c r="P3361" i="6"/>
  <c r="N3359" i="6"/>
  <c r="P3359" i="6" s="1"/>
  <c r="N3350" i="6"/>
  <c r="P3350" i="6" s="1"/>
  <c r="N3353" i="6"/>
  <c r="P3353" i="6" s="1"/>
  <c r="U3353" i="6" s="1"/>
  <c r="V3353" i="6" s="1"/>
  <c r="P3317" i="6"/>
  <c r="O3427" i="6"/>
  <c r="P3427" i="6" s="1"/>
  <c r="U3427" i="6" s="1"/>
  <c r="V3427" i="6" s="1"/>
  <c r="O3430" i="6"/>
  <c r="P3430" i="6" s="1"/>
  <c r="U3430" i="6" s="1"/>
  <c r="V3430" i="6" s="1"/>
  <c r="O3433" i="6"/>
  <c r="P3433" i="6" s="1"/>
  <c r="U3433" i="6" s="1"/>
  <c r="V3433" i="6" s="1"/>
  <c r="O3436" i="6"/>
  <c r="P3436" i="6" s="1"/>
  <c r="U3436" i="6" s="1"/>
  <c r="O3439" i="6"/>
  <c r="P3439" i="6" s="1"/>
  <c r="U3439" i="6" s="1"/>
  <c r="V3439" i="6" s="1"/>
  <c r="O3428" i="6"/>
  <c r="P3428" i="6" s="1"/>
  <c r="U3428" i="6" s="1"/>
  <c r="V3428" i="6" s="1"/>
  <c r="O3431" i="6"/>
  <c r="P3431" i="6" s="1"/>
  <c r="U3431" i="6" s="1"/>
  <c r="V3431" i="6" s="1"/>
  <c r="O3434" i="6"/>
  <c r="P3434" i="6" s="1"/>
  <c r="U3434" i="6" s="1"/>
  <c r="O3437" i="6"/>
  <c r="P3437" i="6" s="1"/>
  <c r="U3437" i="6" s="1"/>
  <c r="O3440" i="6"/>
  <c r="P3440" i="6" s="1"/>
  <c r="U3440" i="6" s="1"/>
  <c r="V3440" i="6" s="1"/>
  <c r="P3313" i="6"/>
  <c r="U3313" i="6" s="1"/>
  <c r="O3292" i="6"/>
  <c r="O3295" i="6"/>
  <c r="O3298" i="6"/>
  <c r="O3301" i="6"/>
  <c r="O3291" i="6"/>
  <c r="O3294" i="6"/>
  <c r="O3297" i="6"/>
  <c r="O3300" i="6"/>
  <c r="O3293" i="6"/>
  <c r="P3293" i="6" s="1"/>
  <c r="U3293" i="6" s="1"/>
  <c r="V3293" i="6" s="1"/>
  <c r="O3296" i="6"/>
  <c r="P3296" i="6" s="1"/>
  <c r="U3296" i="6" s="1"/>
  <c r="O3299" i="6"/>
  <c r="P3299" i="6" s="1"/>
  <c r="U3299" i="6" s="1"/>
  <c r="V3299" i="6" s="1"/>
  <c r="O3302" i="6"/>
  <c r="P3302" i="6" s="1"/>
  <c r="U3302" i="6" s="1"/>
  <c r="V3302" i="6" s="1"/>
  <c r="O3645" i="6"/>
  <c r="O3642" i="6"/>
  <c r="O3639" i="6"/>
  <c r="O3636" i="6"/>
  <c r="O3633" i="6"/>
  <c r="N3613" i="6"/>
  <c r="P3613" i="6" s="1"/>
  <c r="O3593" i="6"/>
  <c r="O3590" i="6"/>
  <c r="O3587" i="6"/>
  <c r="O3584" i="6"/>
  <c r="N3579" i="6"/>
  <c r="P3579" i="6" s="1"/>
  <c r="N3572" i="6"/>
  <c r="N3569" i="6"/>
  <c r="H497" i="14"/>
  <c r="N3500" i="6"/>
  <c r="P3500" i="6" s="1"/>
  <c r="U3500" i="6" s="1"/>
  <c r="V3500" i="6" s="1"/>
  <c r="O3498" i="6"/>
  <c r="P3498" i="6" s="1"/>
  <c r="U3498" i="6" s="1"/>
  <c r="N3496" i="6"/>
  <c r="O3489" i="6"/>
  <c r="P3489" i="6" s="1"/>
  <c r="U3489" i="6" s="1"/>
  <c r="N3487" i="6"/>
  <c r="P3487" i="6" s="1"/>
  <c r="U3487" i="6" s="1"/>
  <c r="V3487" i="6" s="1"/>
  <c r="N3445" i="6"/>
  <c r="P3445" i="6" s="1"/>
  <c r="U3445" i="6" s="1"/>
  <c r="V3445" i="6" s="1"/>
  <c r="O3441" i="6"/>
  <c r="P3441" i="6" s="1"/>
  <c r="U3441" i="6" s="1"/>
  <c r="O3432" i="6"/>
  <c r="P3432" i="6" s="1"/>
  <c r="U3432" i="6" s="1"/>
  <c r="V3432" i="6" s="1"/>
  <c r="N3418" i="6"/>
  <c r="P3418" i="6" s="1"/>
  <c r="U3418" i="6" s="1"/>
  <c r="V3418" i="6" s="1"/>
  <c r="O3402" i="6"/>
  <c r="P3402" i="6" s="1"/>
  <c r="U3402" i="6" s="1"/>
  <c r="V3402" i="6" s="1"/>
  <c r="O3405" i="6"/>
  <c r="P3405" i="6" s="1"/>
  <c r="U3405" i="6" s="1"/>
  <c r="V3405" i="6" s="1"/>
  <c r="O3408" i="6"/>
  <c r="P3408" i="6" s="1"/>
  <c r="U3408" i="6" s="1"/>
  <c r="V3408" i="6" s="1"/>
  <c r="O3411" i="6"/>
  <c r="P3411" i="6" s="1"/>
  <c r="U3411" i="6" s="1"/>
  <c r="O3400" i="6"/>
  <c r="P3400" i="6" s="1"/>
  <c r="O3403" i="6"/>
  <c r="P3403" i="6" s="1"/>
  <c r="U3403" i="6" s="1"/>
  <c r="V3403" i="6" s="1"/>
  <c r="O3406" i="6"/>
  <c r="P3406" i="6" s="1"/>
  <c r="U3406" i="6" s="1"/>
  <c r="V3406" i="6" s="1"/>
  <c r="O3409" i="6"/>
  <c r="P3409" i="6" s="1"/>
  <c r="U3409" i="6" s="1"/>
  <c r="V3409" i="6" s="1"/>
  <c r="P3399" i="6"/>
  <c r="U3399" i="6" s="1"/>
  <c r="P3395" i="6"/>
  <c r="U3395" i="6" s="1"/>
  <c r="V3395" i="6" s="1"/>
  <c r="P3393" i="6"/>
  <c r="O3390" i="6"/>
  <c r="O3383" i="6"/>
  <c r="P3383" i="6" s="1"/>
  <c r="U3383" i="6" s="1"/>
  <c r="V3383" i="6" s="1"/>
  <c r="P3367" i="6"/>
  <c r="U3367" i="6" s="1"/>
  <c r="V3367" i="6" s="1"/>
  <c r="P3316" i="6"/>
  <c r="U3316" i="6" s="1"/>
  <c r="V3316" i="6" s="1"/>
  <c r="N3832" i="6"/>
  <c r="N3814" i="6"/>
  <c r="N3811" i="6"/>
  <c r="N3808" i="6"/>
  <c r="N3788" i="6"/>
  <c r="P3788" i="6" s="1"/>
  <c r="U3788" i="6" s="1"/>
  <c r="V3788" i="6" s="1"/>
  <c r="N3777" i="6"/>
  <c r="P3777" i="6" s="1"/>
  <c r="U3777" i="6" s="1"/>
  <c r="V3777" i="6" s="1"/>
  <c r="O3771" i="6"/>
  <c r="P3771" i="6" s="1"/>
  <c r="U3771" i="6" s="1"/>
  <c r="V3771" i="6" s="1"/>
  <c r="O3768" i="6"/>
  <c r="P3768" i="6" s="1"/>
  <c r="U3768" i="6" s="1"/>
  <c r="V3768" i="6" s="1"/>
  <c r="O3765" i="6"/>
  <c r="P3765" i="6" s="1"/>
  <c r="U3765" i="6" s="1"/>
  <c r="V3765" i="6" s="1"/>
  <c r="O3762" i="6"/>
  <c r="P3762" i="6" s="1"/>
  <c r="U3762" i="6" s="1"/>
  <c r="V3762" i="6" s="1"/>
  <c r="N3757" i="6"/>
  <c r="N3754" i="6"/>
  <c r="N3751" i="6"/>
  <c r="O3744" i="6"/>
  <c r="P3744" i="6" s="1"/>
  <c r="U3744" i="6" s="1"/>
  <c r="V3744" i="6" s="1"/>
  <c r="O3741" i="6"/>
  <c r="P3741" i="6" s="1"/>
  <c r="U3741" i="6" s="1"/>
  <c r="V3741" i="6" s="1"/>
  <c r="N3736" i="6"/>
  <c r="P3736" i="6" s="1"/>
  <c r="U3736" i="6" s="1"/>
  <c r="V3736" i="6" s="1"/>
  <c r="N3732" i="6"/>
  <c r="P3732" i="6" s="1"/>
  <c r="U3732" i="6" s="1"/>
  <c r="V3732" i="6" s="1"/>
  <c r="O3726" i="6"/>
  <c r="P3726" i="6" s="1"/>
  <c r="U3726" i="6" s="1"/>
  <c r="V3726" i="6" s="1"/>
  <c r="O3723" i="6"/>
  <c r="P3723" i="6" s="1"/>
  <c r="U3723" i="6" s="1"/>
  <c r="V3723" i="6" s="1"/>
  <c r="O3720" i="6"/>
  <c r="P3720" i="6" s="1"/>
  <c r="U3720" i="6" s="1"/>
  <c r="V3720" i="6" s="1"/>
  <c r="N3715" i="6"/>
  <c r="P3715" i="6" s="1"/>
  <c r="U3715" i="6" s="1"/>
  <c r="N3712" i="6"/>
  <c r="P3712" i="6" s="1"/>
  <c r="U3712" i="6" s="1"/>
  <c r="V3712" i="6" s="1"/>
  <c r="N3709" i="6"/>
  <c r="P3709" i="6" s="1"/>
  <c r="U3709" i="6" s="1"/>
  <c r="V3709" i="6" s="1"/>
  <c r="N3706" i="6"/>
  <c r="O3702" i="6"/>
  <c r="P3702" i="6" s="1"/>
  <c r="U3702" i="6" s="1"/>
  <c r="V3702" i="6" s="1"/>
  <c r="O3699" i="6"/>
  <c r="P3699" i="6" s="1"/>
  <c r="U3699" i="6" s="1"/>
  <c r="V3699" i="6" s="1"/>
  <c r="O3696" i="6"/>
  <c r="P3696" i="6" s="1"/>
  <c r="U3696" i="6" s="1"/>
  <c r="V3696" i="6" s="1"/>
  <c r="N3691" i="6"/>
  <c r="N3688" i="6"/>
  <c r="N3685" i="6"/>
  <c r="N3673" i="6"/>
  <c r="P3673" i="6" s="1"/>
  <c r="U3673" i="6" s="1"/>
  <c r="N3666" i="6"/>
  <c r="N3663" i="6"/>
  <c r="N3660" i="6"/>
  <c r="O3653" i="6"/>
  <c r="P3653" i="6" s="1"/>
  <c r="U3653" i="6" s="1"/>
  <c r="V3653" i="6" s="1"/>
  <c r="O3650" i="6"/>
  <c r="P3650" i="6" s="1"/>
  <c r="U3650" i="6" s="1"/>
  <c r="V3650" i="6" s="1"/>
  <c r="N3645" i="6"/>
  <c r="N3642" i="6"/>
  <c r="N3639" i="6"/>
  <c r="N3636" i="6"/>
  <c r="N3633" i="6"/>
  <c r="N3630" i="6"/>
  <c r="N3593" i="6"/>
  <c r="N3590" i="6"/>
  <c r="N3587" i="6"/>
  <c r="N3584" i="6"/>
  <c r="N3581" i="6"/>
  <c r="N3472" i="6"/>
  <c r="N3388" i="6"/>
  <c r="P3388" i="6" s="1"/>
  <c r="U3388" i="6" s="1"/>
  <c r="V3388" i="6" s="1"/>
  <c r="N3385" i="6"/>
  <c r="P3385" i="6" s="1"/>
  <c r="U3385" i="6" s="1"/>
  <c r="V3385" i="6" s="1"/>
  <c r="N3382" i="6"/>
  <c r="P3382" i="6" s="1"/>
  <c r="U3382" i="6" s="1"/>
  <c r="V3382" i="6" s="1"/>
  <c r="N3379" i="6"/>
  <c r="P3379" i="6" s="1"/>
  <c r="U3379" i="6" s="1"/>
  <c r="N3378" i="6"/>
  <c r="P3378" i="6" s="1"/>
  <c r="N3349" i="6"/>
  <c r="P3349" i="6" s="1"/>
  <c r="U3349" i="6" s="1"/>
  <c r="N3346" i="6"/>
  <c r="P3346" i="6" s="1"/>
  <c r="U3346" i="6" s="1"/>
  <c r="N3343" i="6"/>
  <c r="P3343" i="6" s="1"/>
  <c r="N3334" i="6"/>
  <c r="P3334" i="6" s="1"/>
  <c r="U3334" i="6" s="1"/>
  <c r="V3334" i="6" s="1"/>
  <c r="N3331" i="6"/>
  <c r="P3331" i="6" s="1"/>
  <c r="U3331" i="6" s="1"/>
  <c r="V3331" i="6" s="1"/>
  <c r="N3328" i="6"/>
  <c r="P3328" i="6" s="1"/>
  <c r="U3328" i="6" s="1"/>
  <c r="V3328" i="6" s="1"/>
  <c r="N3325" i="6"/>
  <c r="P3325" i="6" s="1"/>
  <c r="U3325" i="6" s="1"/>
  <c r="N3322" i="6"/>
  <c r="N3319" i="6"/>
  <c r="P3319" i="6" s="1"/>
  <c r="U3319" i="6" s="1"/>
  <c r="V3319" i="6" s="1"/>
  <c r="O3315" i="6"/>
  <c r="P3315" i="6" s="1"/>
  <c r="U3315" i="6" s="1"/>
  <c r="V3315" i="6" s="1"/>
  <c r="O3312" i="6"/>
  <c r="P3312" i="6" s="1"/>
  <c r="U3312" i="6" s="1"/>
  <c r="V3312" i="6" s="1"/>
  <c r="O3309" i="6"/>
  <c r="P3309" i="6" s="1"/>
  <c r="U3309" i="6" s="1"/>
  <c r="V3309" i="6" s="1"/>
  <c r="O3306" i="6"/>
  <c r="P3306" i="6" s="1"/>
  <c r="U3306" i="6" s="1"/>
  <c r="V3306" i="6" s="1"/>
  <c r="O3303" i="6"/>
  <c r="P3303" i="6" s="1"/>
  <c r="N3301" i="6"/>
  <c r="P3301" i="6" s="1"/>
  <c r="U3301" i="6" s="1"/>
  <c r="V3301" i="6" s="1"/>
  <c r="N3298" i="6"/>
  <c r="N3295" i="6"/>
  <c r="N3292" i="6"/>
  <c r="N3291" i="6"/>
  <c r="N3284" i="6"/>
  <c r="N3281" i="6"/>
  <c r="N3278" i="6"/>
  <c r="P3278" i="6" s="1"/>
  <c r="U3278" i="6" s="1"/>
  <c r="V3278" i="6" s="1"/>
  <c r="O3274" i="6"/>
  <c r="P3274" i="6" s="1"/>
  <c r="U3274" i="6" s="1"/>
  <c r="V3274" i="6" s="1"/>
  <c r="O3271" i="6"/>
  <c r="P3271" i="6" s="1"/>
  <c r="U3271" i="6" s="1"/>
  <c r="V3271" i="6" s="1"/>
  <c r="O3268" i="6"/>
  <c r="P3268" i="6" s="1"/>
  <c r="U3268" i="6" s="1"/>
  <c r="V3268" i="6" s="1"/>
  <c r="O3265" i="6"/>
  <c r="P3265" i="6" s="1"/>
  <c r="N3263" i="6"/>
  <c r="P3263" i="6" s="1"/>
  <c r="U3263" i="6" s="1"/>
  <c r="V3263" i="6" s="1"/>
  <c r="N3260" i="6"/>
  <c r="P3260" i="6" s="1"/>
  <c r="U3260" i="6" s="1"/>
  <c r="V3260" i="6" s="1"/>
  <c r="N3257" i="6"/>
  <c r="P3257" i="6" s="1"/>
  <c r="U3257" i="6" s="1"/>
  <c r="V3257" i="6" s="1"/>
  <c r="N3239" i="6"/>
  <c r="P3239" i="6" s="1"/>
  <c r="U3239" i="6" s="1"/>
  <c r="V3239" i="6" s="1"/>
  <c r="N3236" i="6"/>
  <c r="P3236" i="6" s="1"/>
  <c r="U3236" i="6" s="1"/>
  <c r="V3236" i="6" s="1"/>
  <c r="N3233" i="6"/>
  <c r="P3233" i="6" s="1"/>
  <c r="U3233" i="6" s="1"/>
  <c r="V3233" i="6" s="1"/>
  <c r="N3232" i="6"/>
  <c r="P3232" i="6" s="1"/>
  <c r="N3218" i="6"/>
  <c r="P3218" i="6" s="1"/>
  <c r="U3218" i="6" s="1"/>
  <c r="V3218" i="6" s="1"/>
  <c r="N3215" i="6"/>
  <c r="P3215" i="6" s="1"/>
  <c r="N3187" i="6"/>
  <c r="P3187" i="6" s="1"/>
  <c r="U3187" i="6" s="1"/>
  <c r="V3187" i="6" s="1"/>
  <c r="N3184" i="6"/>
  <c r="P3184" i="6" s="1"/>
  <c r="U3184" i="6" s="1"/>
  <c r="N3179" i="6"/>
  <c r="P3179" i="6" s="1"/>
  <c r="U3179" i="6" s="1"/>
  <c r="N3176" i="6"/>
  <c r="P3176" i="6" s="1"/>
  <c r="U3176" i="6" s="1"/>
  <c r="N3173" i="6"/>
  <c r="P3173" i="6" s="1"/>
  <c r="N3165" i="6"/>
  <c r="P3165" i="6" s="1"/>
  <c r="N3157" i="6"/>
  <c r="P3157" i="6" s="1"/>
  <c r="U3157" i="6" s="1"/>
  <c r="N3154" i="6"/>
  <c r="P3154" i="6" s="1"/>
  <c r="U3154" i="6" s="1"/>
  <c r="V3154" i="6" s="1"/>
  <c r="N3151" i="6"/>
  <c r="P3151" i="6" s="1"/>
  <c r="N3131" i="6"/>
  <c r="P3131" i="6" s="1"/>
  <c r="U3131" i="6" s="1"/>
  <c r="V3131" i="6" s="1"/>
  <c r="N3128" i="6"/>
  <c r="P3128" i="6" s="1"/>
  <c r="U3128" i="6" s="1"/>
  <c r="V3128" i="6" s="1"/>
  <c r="N3125" i="6"/>
  <c r="P3125" i="6" s="1"/>
  <c r="U3125" i="6" s="1"/>
  <c r="V3125" i="6" s="1"/>
  <c r="N3108" i="6"/>
  <c r="P3108" i="6" s="1"/>
  <c r="U3108" i="6" s="1"/>
  <c r="N3061" i="6"/>
  <c r="P3061" i="6" s="1"/>
  <c r="U3061" i="6" s="1"/>
  <c r="V3061" i="6" s="1"/>
  <c r="N3053" i="6"/>
  <c r="P3053" i="6" s="1"/>
  <c r="U3053" i="6" s="1"/>
  <c r="V3053" i="6" s="1"/>
  <c r="N3047" i="6"/>
  <c r="P3047" i="6" s="1"/>
  <c r="U3047" i="6" s="1"/>
  <c r="V3047" i="6" s="1"/>
  <c r="N3038" i="6"/>
  <c r="P3038" i="6" s="1"/>
  <c r="U3038" i="6" s="1"/>
  <c r="V3038" i="6" s="1"/>
  <c r="N3029" i="6"/>
  <c r="P3029" i="6" s="1"/>
  <c r="U3029" i="6" s="1"/>
  <c r="N3024" i="6"/>
  <c r="P3024" i="6" s="1"/>
  <c r="U3024" i="6" s="1"/>
  <c r="V3024" i="6" s="1"/>
  <c r="N3023" i="6"/>
  <c r="P3023" i="6" s="1"/>
  <c r="N3018" i="6"/>
  <c r="P3018" i="6" s="1"/>
  <c r="N2979" i="6"/>
  <c r="P2979" i="6" s="1"/>
  <c r="U2979" i="6" s="1"/>
  <c r="V2979" i="6" s="1"/>
  <c r="N2974" i="6"/>
  <c r="P2974" i="6" s="1"/>
  <c r="U2974" i="6" s="1"/>
  <c r="V2974" i="6" s="1"/>
  <c r="N2972" i="6"/>
  <c r="P2972" i="6" s="1"/>
  <c r="U2972" i="6" s="1"/>
  <c r="V2972" i="6" s="1"/>
  <c r="N2968" i="6"/>
  <c r="P2968" i="6" s="1"/>
  <c r="U2968" i="6" s="1"/>
  <c r="V2968" i="6" s="1"/>
  <c r="P2924" i="6"/>
  <c r="O3285" i="6"/>
  <c r="P3285" i="6" s="1"/>
  <c r="U3285" i="6" s="1"/>
  <c r="V3285" i="6" s="1"/>
  <c r="O3282" i="6"/>
  <c r="P3282" i="6" s="1"/>
  <c r="U3282" i="6" s="1"/>
  <c r="O3279" i="6"/>
  <c r="P3279" i="6" s="1"/>
  <c r="U3279" i="6" s="1"/>
  <c r="V3279" i="6" s="1"/>
  <c r="O3276" i="6"/>
  <c r="P3276" i="6" s="1"/>
  <c r="N3211" i="6"/>
  <c r="P3211" i="6" s="1"/>
  <c r="U3211" i="6" s="1"/>
  <c r="N3208" i="6"/>
  <c r="P3208" i="6" s="1"/>
  <c r="N3162" i="6"/>
  <c r="P3162" i="6" s="1"/>
  <c r="N3148" i="6"/>
  <c r="P3148" i="6" s="1"/>
  <c r="U3148" i="6" s="1"/>
  <c r="N3145" i="6"/>
  <c r="P3145" i="6" s="1"/>
  <c r="U3145" i="6" s="1"/>
  <c r="V3145" i="6" s="1"/>
  <c r="N3142" i="6"/>
  <c r="P3142" i="6" s="1"/>
  <c r="U3142" i="6" s="1"/>
  <c r="V3142" i="6" s="1"/>
  <c r="N3139" i="6"/>
  <c r="P3139" i="6" s="1"/>
  <c r="U3139" i="6" s="1"/>
  <c r="V3139" i="6" s="1"/>
  <c r="N3136" i="6"/>
  <c r="P3136" i="6" s="1"/>
  <c r="U3136" i="6" s="1"/>
  <c r="V3136" i="6" s="1"/>
  <c r="N3133" i="6"/>
  <c r="P3133" i="6" s="1"/>
  <c r="U3133" i="6" s="1"/>
  <c r="V3133" i="6" s="1"/>
  <c r="N3132" i="6"/>
  <c r="P3132" i="6" s="1"/>
  <c r="N3121" i="6"/>
  <c r="P3121" i="6" s="1"/>
  <c r="U3121" i="6" s="1"/>
  <c r="V3121" i="6" s="1"/>
  <c r="N3118" i="6"/>
  <c r="P3118" i="6" s="1"/>
  <c r="U3118" i="6" s="1"/>
  <c r="N3067" i="6"/>
  <c r="P3067" i="6" s="1"/>
  <c r="N3064" i="6"/>
  <c r="P3064" i="6" s="1"/>
  <c r="N3056" i="6"/>
  <c r="P3056" i="6" s="1"/>
  <c r="U3056" i="6" s="1"/>
  <c r="V3056" i="6" s="1"/>
  <c r="N3051" i="6"/>
  <c r="P3051" i="6" s="1"/>
  <c r="N3045" i="6"/>
  <c r="P3045" i="6" s="1"/>
  <c r="U3045" i="6" s="1"/>
  <c r="V3045" i="6" s="1"/>
  <c r="N3036" i="6"/>
  <c r="P3036" i="6" s="1"/>
  <c r="U3036" i="6" s="1"/>
  <c r="V3036" i="6" s="1"/>
  <c r="N2991" i="6"/>
  <c r="P2991" i="6" s="1"/>
  <c r="N2994" i="6"/>
  <c r="P2994" i="6" s="1"/>
  <c r="U2994" i="6" s="1"/>
  <c r="V2994" i="6" s="1"/>
  <c r="P2945" i="6"/>
  <c r="U2945" i="6" s="1"/>
  <c r="V2945" i="6" s="1"/>
  <c r="P2939" i="6"/>
  <c r="U2939" i="6" s="1"/>
  <c r="V2939" i="6" s="1"/>
  <c r="P2933" i="6"/>
  <c r="U2933" i="6" s="1"/>
  <c r="P2927" i="6"/>
  <c r="U2927" i="6" s="1"/>
  <c r="V2927" i="6" s="1"/>
  <c r="P2943" i="6"/>
  <c r="U2943" i="6" s="1"/>
  <c r="V2943" i="6" s="1"/>
  <c r="P2937" i="6"/>
  <c r="U2937" i="6" s="1"/>
  <c r="V2937" i="6" s="1"/>
  <c r="P2931" i="6"/>
  <c r="U2931" i="6" s="1"/>
  <c r="V2931" i="6" s="1"/>
  <c r="P2925" i="6"/>
  <c r="U2925" i="6" s="1"/>
  <c r="V2925" i="6" s="1"/>
  <c r="O3286" i="6"/>
  <c r="O3283" i="6"/>
  <c r="O3280" i="6"/>
  <c r="O3277" i="6"/>
  <c r="N3209" i="6"/>
  <c r="P3209" i="6" s="1"/>
  <c r="U3209" i="6" s="1"/>
  <c r="N3146" i="6"/>
  <c r="P3146" i="6" s="1"/>
  <c r="U3146" i="6" s="1"/>
  <c r="V3146" i="6" s="1"/>
  <c r="N3143" i="6"/>
  <c r="P3143" i="6" s="1"/>
  <c r="U3143" i="6" s="1"/>
  <c r="V3143" i="6" s="1"/>
  <c r="N3140" i="6"/>
  <c r="P3140" i="6" s="1"/>
  <c r="U3140" i="6" s="1"/>
  <c r="V3140" i="6" s="1"/>
  <c r="N3137" i="6"/>
  <c r="P3137" i="6" s="1"/>
  <c r="U3137" i="6" s="1"/>
  <c r="V3137" i="6" s="1"/>
  <c r="N3134" i="6"/>
  <c r="P3134" i="6" s="1"/>
  <c r="U3134" i="6" s="1"/>
  <c r="V3134" i="6" s="1"/>
  <c r="N3106" i="6"/>
  <c r="P3106" i="6" s="1"/>
  <c r="N3107" i="6"/>
  <c r="P3107" i="6" s="1"/>
  <c r="U3107" i="6" s="1"/>
  <c r="V3107" i="6" s="1"/>
  <c r="N3110" i="6"/>
  <c r="P3110" i="6" s="1"/>
  <c r="U3110" i="6" s="1"/>
  <c r="V3110" i="6" s="1"/>
  <c r="N3113" i="6"/>
  <c r="P3113" i="6" s="1"/>
  <c r="U3113" i="6" s="1"/>
  <c r="V3113" i="6" s="1"/>
  <c r="P3087" i="6"/>
  <c r="U3087" i="6" s="1"/>
  <c r="V3087" i="6" s="1"/>
  <c r="P3078" i="6"/>
  <c r="U3078" i="6" s="1"/>
  <c r="V3078" i="6" s="1"/>
  <c r="N3068" i="6"/>
  <c r="P3068" i="6" s="1"/>
  <c r="U3068" i="6" s="1"/>
  <c r="V3068" i="6" s="1"/>
  <c r="N3039" i="6"/>
  <c r="P3039" i="6" s="1"/>
  <c r="U3039" i="6" s="1"/>
  <c r="V3039" i="6" s="1"/>
  <c r="P2978" i="6"/>
  <c r="U2978" i="6" s="1"/>
  <c r="N2977" i="6"/>
  <c r="P2977" i="6" s="1"/>
  <c r="U2977" i="6" s="1"/>
  <c r="V2977" i="6" s="1"/>
  <c r="N2980" i="6"/>
  <c r="P2980" i="6" s="1"/>
  <c r="U2980" i="6" s="1"/>
  <c r="V2980" i="6" s="1"/>
  <c r="N2983" i="6"/>
  <c r="P2983" i="6" s="1"/>
  <c r="U2983" i="6" s="1"/>
  <c r="N2971" i="6"/>
  <c r="P2971" i="6" s="1"/>
  <c r="U2971" i="6" s="1"/>
  <c r="V2971" i="6" s="1"/>
  <c r="O2704" i="6"/>
  <c r="P2704" i="6" s="1"/>
  <c r="U2704" i="6" s="1"/>
  <c r="V2704" i="6" s="1"/>
  <c r="O2707" i="6"/>
  <c r="P2707" i="6" s="1"/>
  <c r="U2707" i="6" s="1"/>
  <c r="V2707" i="6" s="1"/>
  <c r="O2710" i="6"/>
  <c r="P2710" i="6" s="1"/>
  <c r="U2710" i="6" s="1"/>
  <c r="V2710" i="6" s="1"/>
  <c r="O2713" i="6"/>
  <c r="P2713" i="6" s="1"/>
  <c r="U2713" i="6" s="1"/>
  <c r="V2713" i="6" s="1"/>
  <c r="O2703" i="6"/>
  <c r="P2703" i="6" s="1"/>
  <c r="O2706" i="6"/>
  <c r="O2709" i="6"/>
  <c r="O2712" i="6"/>
  <c r="O2705" i="6"/>
  <c r="P2705" i="6" s="1"/>
  <c r="U2705" i="6" s="1"/>
  <c r="V2705" i="6" s="1"/>
  <c r="O2708" i="6"/>
  <c r="P2708" i="6" s="1"/>
  <c r="U2708" i="6" s="1"/>
  <c r="V2708" i="6" s="1"/>
  <c r="O2711" i="6"/>
  <c r="P2711" i="6" s="1"/>
  <c r="U2711" i="6" s="1"/>
  <c r="V2711" i="6" s="1"/>
  <c r="O2714" i="6"/>
  <c r="P2714" i="6" s="1"/>
  <c r="U2714" i="6" s="1"/>
  <c r="V2714" i="6" s="1"/>
  <c r="N3397" i="6"/>
  <c r="P3397" i="6" s="1"/>
  <c r="U3397" i="6" s="1"/>
  <c r="V3397" i="6" s="1"/>
  <c r="N3390" i="6"/>
  <c r="P3390" i="6" s="1"/>
  <c r="U3390" i="6" s="1"/>
  <c r="V3390" i="6" s="1"/>
  <c r="N3387" i="6"/>
  <c r="P3387" i="6" s="1"/>
  <c r="U3387" i="6" s="1"/>
  <c r="V3387" i="6" s="1"/>
  <c r="N3384" i="6"/>
  <c r="P3384" i="6" s="1"/>
  <c r="U3384" i="6" s="1"/>
  <c r="V3384" i="6" s="1"/>
  <c r="N3381" i="6"/>
  <c r="P3381" i="6" s="1"/>
  <c r="U3381" i="6" s="1"/>
  <c r="V3381" i="6" s="1"/>
  <c r="N3348" i="6"/>
  <c r="P3348" i="6" s="1"/>
  <c r="U3348" i="6" s="1"/>
  <c r="V3348" i="6" s="1"/>
  <c r="N3333" i="6"/>
  <c r="N3330" i="6"/>
  <c r="N3327" i="6"/>
  <c r="N3324" i="6"/>
  <c r="P3324" i="6" s="1"/>
  <c r="U3324" i="6" s="1"/>
  <c r="V3324" i="6" s="1"/>
  <c r="N3321" i="6"/>
  <c r="N3318" i="6"/>
  <c r="O3314" i="6"/>
  <c r="P3314" i="6" s="1"/>
  <c r="U3314" i="6" s="1"/>
  <c r="V3314" i="6" s="1"/>
  <c r="O3311" i="6"/>
  <c r="P3311" i="6" s="1"/>
  <c r="U3311" i="6" s="1"/>
  <c r="V3311" i="6" s="1"/>
  <c r="O3308" i="6"/>
  <c r="P3308" i="6" s="1"/>
  <c r="U3308" i="6" s="1"/>
  <c r="V3308" i="6" s="1"/>
  <c r="N3300" i="6"/>
  <c r="P3300" i="6" s="1"/>
  <c r="U3300" i="6" s="1"/>
  <c r="V3300" i="6" s="1"/>
  <c r="N3297" i="6"/>
  <c r="N3294" i="6"/>
  <c r="N3286" i="6"/>
  <c r="N3283" i="6"/>
  <c r="N3280" i="6"/>
  <c r="N3277" i="6"/>
  <c r="O3273" i="6"/>
  <c r="P3273" i="6" s="1"/>
  <c r="U3273" i="6" s="1"/>
  <c r="O3270" i="6"/>
  <c r="P3270" i="6" s="1"/>
  <c r="U3270" i="6" s="1"/>
  <c r="V3270" i="6" s="1"/>
  <c r="N3262" i="6"/>
  <c r="P3262" i="6" s="1"/>
  <c r="U3262" i="6" s="1"/>
  <c r="V3262" i="6" s="1"/>
  <c r="N3259" i="6"/>
  <c r="P3259" i="6" s="1"/>
  <c r="U3259" i="6" s="1"/>
  <c r="V3259" i="6" s="1"/>
  <c r="N3256" i="6"/>
  <c r="P3256" i="6" s="1"/>
  <c r="N3238" i="6"/>
  <c r="P3238" i="6" s="1"/>
  <c r="U3238" i="6" s="1"/>
  <c r="V3238" i="6" s="1"/>
  <c r="N3220" i="6"/>
  <c r="P3220" i="6" s="1"/>
  <c r="U3220" i="6" s="1"/>
  <c r="V3220" i="6" s="1"/>
  <c r="N3217" i="6"/>
  <c r="P3217" i="6" s="1"/>
  <c r="U3217" i="6" s="1"/>
  <c r="V3217" i="6" s="1"/>
  <c r="N3186" i="6"/>
  <c r="P3186" i="6" s="1"/>
  <c r="U3186" i="6" s="1"/>
  <c r="N3183" i="6"/>
  <c r="P3183" i="6" s="1"/>
  <c r="N3178" i="6"/>
  <c r="P3178" i="6" s="1"/>
  <c r="U3178" i="6" s="1"/>
  <c r="N3175" i="6"/>
  <c r="P3175" i="6" s="1"/>
  <c r="U3175" i="6" s="1"/>
  <c r="N3156" i="6"/>
  <c r="P3156" i="6" s="1"/>
  <c r="U3156" i="6" s="1"/>
  <c r="N3153" i="6"/>
  <c r="P3153" i="6" s="1"/>
  <c r="U3153" i="6" s="1"/>
  <c r="V3153" i="6" s="1"/>
  <c r="N3130" i="6"/>
  <c r="P3130" i="6" s="1"/>
  <c r="U3130" i="6" s="1"/>
  <c r="V3130" i="6" s="1"/>
  <c r="N3127" i="6"/>
  <c r="P3127" i="6" s="1"/>
  <c r="U3127" i="6" s="1"/>
  <c r="V3127" i="6" s="1"/>
  <c r="N3124" i="6"/>
  <c r="P3124" i="6" s="1"/>
  <c r="N3114" i="6"/>
  <c r="P3114" i="6" s="1"/>
  <c r="U3114" i="6" s="1"/>
  <c r="V3114" i="6" s="1"/>
  <c r="N3077" i="6"/>
  <c r="P3077" i="6" s="1"/>
  <c r="N3080" i="6"/>
  <c r="P3080" i="6" s="1"/>
  <c r="U3080" i="6" s="1"/>
  <c r="V3080" i="6" s="1"/>
  <c r="N3083" i="6"/>
  <c r="P3083" i="6" s="1"/>
  <c r="U3083" i="6" s="1"/>
  <c r="V3083" i="6" s="1"/>
  <c r="N3086" i="6"/>
  <c r="P3086" i="6" s="1"/>
  <c r="U3086" i="6" s="1"/>
  <c r="V3086" i="6" s="1"/>
  <c r="N3060" i="6"/>
  <c r="P3060" i="6" s="1"/>
  <c r="U3060" i="6" s="1"/>
  <c r="V3060" i="6" s="1"/>
  <c r="N3044" i="6"/>
  <c r="P3044" i="6" s="1"/>
  <c r="U3044" i="6" s="1"/>
  <c r="N3035" i="6"/>
  <c r="P3035" i="6" s="1"/>
  <c r="N3005" i="6"/>
  <c r="P3005" i="6" s="1"/>
  <c r="U3005" i="6" s="1"/>
  <c r="N3000" i="6"/>
  <c r="P3000" i="6" s="1"/>
  <c r="N2985" i="6"/>
  <c r="P2985" i="6" s="1"/>
  <c r="U2985" i="6" s="1"/>
  <c r="V2985" i="6" s="1"/>
  <c r="N2976" i="6"/>
  <c r="P2976" i="6" s="1"/>
  <c r="P2948" i="6"/>
  <c r="U2948" i="6" s="1"/>
  <c r="V2948" i="6" s="1"/>
  <c r="P2942" i="6"/>
  <c r="U2942" i="6" s="1"/>
  <c r="P2936" i="6"/>
  <c r="U2936" i="6" s="1"/>
  <c r="V2936" i="6" s="1"/>
  <c r="P2930" i="6"/>
  <c r="U2930" i="6" s="1"/>
  <c r="V2930" i="6" s="1"/>
  <c r="O2641" i="6"/>
  <c r="O2644" i="6"/>
  <c r="O2647" i="6"/>
  <c r="O2650" i="6"/>
  <c r="O2653" i="6"/>
  <c r="O2640" i="6"/>
  <c r="O2643" i="6"/>
  <c r="O2646" i="6"/>
  <c r="O2649" i="6"/>
  <c r="O2652" i="6"/>
  <c r="O2642" i="6"/>
  <c r="O2645" i="6"/>
  <c r="O2648" i="6"/>
  <c r="O2651" i="6"/>
  <c r="O2654" i="6"/>
  <c r="P2601" i="6"/>
  <c r="O3284" i="6"/>
  <c r="O3281" i="6"/>
  <c r="N3147" i="6"/>
  <c r="P3147" i="6" s="1"/>
  <c r="U3147" i="6" s="1"/>
  <c r="V3147" i="6" s="1"/>
  <c r="N3144" i="6"/>
  <c r="P3144" i="6" s="1"/>
  <c r="U3144" i="6" s="1"/>
  <c r="V3144" i="6" s="1"/>
  <c r="N3141" i="6"/>
  <c r="P3141" i="6" s="1"/>
  <c r="U3141" i="6" s="1"/>
  <c r="V3141" i="6" s="1"/>
  <c r="N3138" i="6"/>
  <c r="P3138" i="6" s="1"/>
  <c r="U3138" i="6" s="1"/>
  <c r="N3037" i="6"/>
  <c r="P3037" i="6" s="1"/>
  <c r="U3037" i="6" s="1"/>
  <c r="V3037" i="6" s="1"/>
  <c r="N3040" i="6"/>
  <c r="P3040" i="6" s="1"/>
  <c r="U3040" i="6" s="1"/>
  <c r="V3040" i="6" s="1"/>
  <c r="N3043" i="6"/>
  <c r="P3043" i="6" s="1"/>
  <c r="U3043" i="6" s="1"/>
  <c r="V3043" i="6" s="1"/>
  <c r="N3046" i="6"/>
  <c r="P3046" i="6" s="1"/>
  <c r="U3046" i="6" s="1"/>
  <c r="V3046" i="6" s="1"/>
  <c r="N3019" i="6"/>
  <c r="P3019" i="6" s="1"/>
  <c r="U3019" i="6" s="1"/>
  <c r="N3022" i="6"/>
  <c r="P3022" i="6" s="1"/>
  <c r="U3022" i="6" s="1"/>
  <c r="N2967" i="6"/>
  <c r="P2967" i="6" s="1"/>
  <c r="N2970" i="6"/>
  <c r="P2970" i="6" s="1"/>
  <c r="U2970" i="6" s="1"/>
  <c r="V2970" i="6" s="1"/>
  <c r="N2973" i="6"/>
  <c r="P2973" i="6" s="1"/>
  <c r="U2973" i="6" s="1"/>
  <c r="N2906" i="6"/>
  <c r="P2906" i="6" s="1"/>
  <c r="U2906" i="6" s="1"/>
  <c r="V2906" i="6" s="1"/>
  <c r="N2903" i="6"/>
  <c r="P2903" i="6" s="1"/>
  <c r="U2903" i="6" s="1"/>
  <c r="V2903" i="6" s="1"/>
  <c r="N2900" i="6"/>
  <c r="P2900" i="6" s="1"/>
  <c r="U2900" i="6" s="1"/>
  <c r="V2900" i="6" s="1"/>
  <c r="N2897" i="6"/>
  <c r="P2897" i="6" s="1"/>
  <c r="U2897" i="6" s="1"/>
  <c r="V2897" i="6" s="1"/>
  <c r="N2894" i="6"/>
  <c r="P2894" i="6" s="1"/>
  <c r="U2894" i="6" s="1"/>
  <c r="V2894" i="6" s="1"/>
  <c r="N2891" i="6"/>
  <c r="P2891" i="6" s="1"/>
  <c r="U2891" i="6" s="1"/>
  <c r="V2891" i="6" s="1"/>
  <c r="N2822" i="6"/>
  <c r="P2822" i="6" s="1"/>
  <c r="N2808" i="6"/>
  <c r="P2808" i="6" s="1"/>
  <c r="N2676" i="6"/>
  <c r="P2676" i="6" s="1"/>
  <c r="U2676" i="6" s="1"/>
  <c r="V2676" i="6" s="1"/>
  <c r="N2673" i="6"/>
  <c r="P2673" i="6" s="1"/>
  <c r="O2667" i="6"/>
  <c r="P2667" i="6" s="1"/>
  <c r="U2667" i="6" s="1"/>
  <c r="V2667" i="6" s="1"/>
  <c r="O2664" i="6"/>
  <c r="P2664" i="6" s="1"/>
  <c r="U2664" i="6" s="1"/>
  <c r="V2664" i="6" s="1"/>
  <c r="O2661" i="6"/>
  <c r="P2661" i="6" s="1"/>
  <c r="U2661" i="6" s="1"/>
  <c r="O2658" i="6"/>
  <c r="P2658" i="6" s="1"/>
  <c r="U2658" i="6" s="1"/>
  <c r="V2658" i="6" s="1"/>
  <c r="O2655" i="6"/>
  <c r="P2655" i="6" s="1"/>
  <c r="N2653" i="6"/>
  <c r="N2650" i="6"/>
  <c r="N2647" i="6"/>
  <c r="N2644" i="6"/>
  <c r="P2644" i="6" s="1"/>
  <c r="U2644" i="6" s="1"/>
  <c r="N2641" i="6"/>
  <c r="N2640" i="6"/>
  <c r="N2591" i="6"/>
  <c r="P2591" i="6" s="1"/>
  <c r="N2583" i="6"/>
  <c r="N2580" i="6"/>
  <c r="N2577" i="6"/>
  <c r="N2574" i="6"/>
  <c r="O2559" i="6"/>
  <c r="P2559" i="6" s="1"/>
  <c r="O2562" i="6"/>
  <c r="P2562" i="6" s="1"/>
  <c r="U2562" i="6" s="1"/>
  <c r="V2562" i="6" s="1"/>
  <c r="O2565" i="6"/>
  <c r="P2565" i="6" s="1"/>
  <c r="U2565" i="6" s="1"/>
  <c r="V2565" i="6" s="1"/>
  <c r="O2568" i="6"/>
  <c r="P2568" i="6" s="1"/>
  <c r="U2568" i="6" s="1"/>
  <c r="V2568" i="6" s="1"/>
  <c r="O2518" i="6"/>
  <c r="P2518" i="6" s="1"/>
  <c r="O2521" i="6"/>
  <c r="P2521" i="6" s="1"/>
  <c r="U2521" i="6" s="1"/>
  <c r="V2521" i="6" s="1"/>
  <c r="O2524" i="6"/>
  <c r="P2524" i="6" s="1"/>
  <c r="U2524" i="6" s="1"/>
  <c r="V2524" i="6" s="1"/>
  <c r="O2527" i="6"/>
  <c r="P2527" i="6" s="1"/>
  <c r="U2527" i="6" s="1"/>
  <c r="V2527" i="6" s="1"/>
  <c r="O2530" i="6"/>
  <c r="P2530" i="6" s="1"/>
  <c r="U2530" i="6" s="1"/>
  <c r="V2530" i="6" s="1"/>
  <c r="P2517" i="6"/>
  <c r="U2517" i="6" s="1"/>
  <c r="V2517" i="6" s="1"/>
  <c r="P2493" i="6"/>
  <c r="U2493" i="6" s="1"/>
  <c r="P2484" i="6"/>
  <c r="U2484" i="6" s="1"/>
  <c r="V2484" i="6" s="1"/>
  <c r="P2453" i="6"/>
  <c r="U2453" i="6" s="1"/>
  <c r="O2561" i="6"/>
  <c r="P2561" i="6" s="1"/>
  <c r="U2561" i="6" s="1"/>
  <c r="V2561" i="6" s="1"/>
  <c r="H378" i="14"/>
  <c r="N2539" i="6"/>
  <c r="N2542" i="6"/>
  <c r="N2545" i="6"/>
  <c r="N2548" i="6"/>
  <c r="N2551" i="6"/>
  <c r="N2554" i="6"/>
  <c r="N2557" i="6"/>
  <c r="N2440" i="6"/>
  <c r="P2440" i="6" s="1"/>
  <c r="N2443" i="6"/>
  <c r="P2443" i="6" s="1"/>
  <c r="U2443" i="6" s="1"/>
  <c r="V2443" i="6" s="1"/>
  <c r="N2442" i="6"/>
  <c r="P2442" i="6" s="1"/>
  <c r="U2442" i="6" s="1"/>
  <c r="V2442" i="6" s="1"/>
  <c r="N2904" i="6"/>
  <c r="P2904" i="6" s="1"/>
  <c r="U2904" i="6" s="1"/>
  <c r="V2904" i="6" s="1"/>
  <c r="N2901" i="6"/>
  <c r="P2901" i="6" s="1"/>
  <c r="U2901" i="6" s="1"/>
  <c r="N2898" i="6"/>
  <c r="P2898" i="6" s="1"/>
  <c r="U2898" i="6" s="1"/>
  <c r="V2898" i="6" s="1"/>
  <c r="N2895" i="6"/>
  <c r="P2895" i="6" s="1"/>
  <c r="U2895" i="6" s="1"/>
  <c r="V2895" i="6" s="1"/>
  <c r="N2892" i="6"/>
  <c r="P2892" i="6" s="1"/>
  <c r="U2892" i="6" s="1"/>
  <c r="V2892" i="6" s="1"/>
  <c r="N2677" i="6"/>
  <c r="P2677" i="6" s="1"/>
  <c r="U2677" i="6" s="1"/>
  <c r="V2677" i="6" s="1"/>
  <c r="N2674" i="6"/>
  <c r="P2674" i="6" s="1"/>
  <c r="U2674" i="6" s="1"/>
  <c r="O2671" i="6"/>
  <c r="O2668" i="6"/>
  <c r="O2665" i="6"/>
  <c r="O2662" i="6"/>
  <c r="O2659" i="6"/>
  <c r="O2656" i="6"/>
  <c r="N2654" i="6"/>
  <c r="N2651" i="6"/>
  <c r="N2648" i="6"/>
  <c r="N2645" i="6"/>
  <c r="N2642" i="6"/>
  <c r="O2617" i="6"/>
  <c r="O2614" i="6"/>
  <c r="N2592" i="6"/>
  <c r="P2592" i="6" s="1"/>
  <c r="U2592" i="6" s="1"/>
  <c r="V2592" i="6" s="1"/>
  <c r="N2584" i="6"/>
  <c r="N2581" i="6"/>
  <c r="N2578" i="6"/>
  <c r="N2575" i="6"/>
  <c r="H380" i="14"/>
  <c r="O2519" i="6"/>
  <c r="P2519" i="6" s="1"/>
  <c r="U2519" i="6" s="1"/>
  <c r="V2519" i="6" s="1"/>
  <c r="P2514" i="6"/>
  <c r="U2514" i="6" s="1"/>
  <c r="V2514" i="6" s="1"/>
  <c r="N2510" i="6"/>
  <c r="P2510" i="6" s="1"/>
  <c r="U2510" i="6" s="1"/>
  <c r="V2510" i="6" s="1"/>
  <c r="N2513" i="6"/>
  <c r="P2513" i="6" s="1"/>
  <c r="U2513" i="6" s="1"/>
  <c r="V2513" i="6" s="1"/>
  <c r="N2516" i="6"/>
  <c r="P2516" i="6" s="1"/>
  <c r="U2516" i="6" s="1"/>
  <c r="V2516" i="6" s="1"/>
  <c r="N2508" i="6"/>
  <c r="P2508" i="6" s="1"/>
  <c r="N2509" i="6"/>
  <c r="P2509" i="6" s="1"/>
  <c r="U2509" i="6" s="1"/>
  <c r="V2509" i="6" s="1"/>
  <c r="N2512" i="6"/>
  <c r="P2512" i="6" s="1"/>
  <c r="U2512" i="6" s="1"/>
  <c r="V2512" i="6" s="1"/>
  <c r="N2515" i="6"/>
  <c r="P2515" i="6" s="1"/>
  <c r="U2515" i="6" s="1"/>
  <c r="V2515" i="6" s="1"/>
  <c r="P2490" i="6"/>
  <c r="U2490" i="6" s="1"/>
  <c r="V2490" i="6" s="1"/>
  <c r="P2481" i="6"/>
  <c r="N2483" i="6"/>
  <c r="P2483" i="6" s="1"/>
  <c r="U2483" i="6" s="1"/>
  <c r="V2483" i="6" s="1"/>
  <c r="N2486" i="6"/>
  <c r="P2486" i="6" s="1"/>
  <c r="U2486" i="6" s="1"/>
  <c r="V2486" i="6" s="1"/>
  <c r="N2489" i="6"/>
  <c r="P2489" i="6" s="1"/>
  <c r="U2489" i="6" s="1"/>
  <c r="V2489" i="6" s="1"/>
  <c r="N2492" i="6"/>
  <c r="P2492" i="6" s="1"/>
  <c r="U2492" i="6" s="1"/>
  <c r="V2492" i="6" s="1"/>
  <c r="N2482" i="6"/>
  <c r="P2482" i="6" s="1"/>
  <c r="U2482" i="6" s="1"/>
  <c r="V2482" i="6" s="1"/>
  <c r="N2485" i="6"/>
  <c r="P2485" i="6" s="1"/>
  <c r="U2485" i="6" s="1"/>
  <c r="V2485" i="6" s="1"/>
  <c r="N2488" i="6"/>
  <c r="P2488" i="6" s="1"/>
  <c r="U2488" i="6" s="1"/>
  <c r="V2488" i="6" s="1"/>
  <c r="N2491" i="6"/>
  <c r="P2491" i="6" s="1"/>
  <c r="U2491" i="6" s="1"/>
  <c r="V2491" i="6" s="1"/>
  <c r="N2494" i="6"/>
  <c r="P2494" i="6" s="1"/>
  <c r="U2494" i="6" s="1"/>
  <c r="V2494" i="6" s="1"/>
  <c r="P2466" i="6"/>
  <c r="U2466" i="6" s="1"/>
  <c r="N2435" i="6"/>
  <c r="P2435" i="6" s="1"/>
  <c r="N2434" i="6"/>
  <c r="P2434" i="6" s="1"/>
  <c r="U2434" i="6" s="1"/>
  <c r="V2434" i="6" s="1"/>
  <c r="N2433" i="6"/>
  <c r="P2433" i="6" s="1"/>
  <c r="U2433" i="6" s="1"/>
  <c r="V2433" i="6" s="1"/>
  <c r="N2411" i="6"/>
  <c r="P2411" i="6" s="1"/>
  <c r="U2411" i="6" s="1"/>
  <c r="V2411" i="6" s="1"/>
  <c r="N2966" i="6"/>
  <c r="P2966" i="6" s="1"/>
  <c r="U2966" i="6" s="1"/>
  <c r="V2966" i="6" s="1"/>
  <c r="N2963" i="6"/>
  <c r="P2963" i="6" s="1"/>
  <c r="U2963" i="6" s="1"/>
  <c r="N2960" i="6"/>
  <c r="P2960" i="6" s="1"/>
  <c r="U2960" i="6" s="1"/>
  <c r="V2960" i="6" s="1"/>
  <c r="N2957" i="6"/>
  <c r="P2957" i="6" s="1"/>
  <c r="U2957" i="6" s="1"/>
  <c r="V2957" i="6" s="1"/>
  <c r="N2954" i="6"/>
  <c r="P2954" i="6" s="1"/>
  <c r="U2954" i="6" s="1"/>
  <c r="V2954" i="6" s="1"/>
  <c r="N2951" i="6"/>
  <c r="P2951" i="6" s="1"/>
  <c r="N2921" i="6"/>
  <c r="P2921" i="6" s="1"/>
  <c r="U2921" i="6" s="1"/>
  <c r="V2921" i="6" s="1"/>
  <c r="N2918" i="6"/>
  <c r="P2918" i="6" s="1"/>
  <c r="U2918" i="6" s="1"/>
  <c r="V2918" i="6" s="1"/>
  <c r="N2915" i="6"/>
  <c r="P2915" i="6" s="1"/>
  <c r="U2915" i="6" s="1"/>
  <c r="V2915" i="6" s="1"/>
  <c r="N2912" i="6"/>
  <c r="P2912" i="6" s="1"/>
  <c r="N2888" i="6"/>
  <c r="P2888" i="6" s="1"/>
  <c r="U2888" i="6" s="1"/>
  <c r="V2888" i="6" s="1"/>
  <c r="N2885" i="6"/>
  <c r="P2885" i="6" s="1"/>
  <c r="U2885" i="6" s="1"/>
  <c r="V2885" i="6" s="1"/>
  <c r="N2882" i="6"/>
  <c r="P2882" i="6" s="1"/>
  <c r="U2882" i="6" s="1"/>
  <c r="V2882" i="6" s="1"/>
  <c r="N2879" i="6"/>
  <c r="P2879" i="6" s="1"/>
  <c r="N2827" i="6"/>
  <c r="P2827" i="6" s="1"/>
  <c r="U2827" i="6" s="1"/>
  <c r="V2827" i="6" s="1"/>
  <c r="N2781" i="6"/>
  <c r="P2781" i="6" s="1"/>
  <c r="U2781" i="6" s="1"/>
  <c r="N2778" i="6"/>
  <c r="P2778" i="6" s="1"/>
  <c r="U2778" i="6" s="1"/>
  <c r="N2775" i="6"/>
  <c r="P2775" i="6" s="1"/>
  <c r="O2768" i="6"/>
  <c r="P2768" i="6" s="1"/>
  <c r="U2768" i="6" s="1"/>
  <c r="V2768" i="6" s="1"/>
  <c r="O2765" i="6"/>
  <c r="P2765" i="6" s="1"/>
  <c r="U2765" i="6" s="1"/>
  <c r="V2765" i="6" s="1"/>
  <c r="O2762" i="6"/>
  <c r="P2762" i="6" s="1"/>
  <c r="U2762" i="6" s="1"/>
  <c r="V2762" i="6" s="1"/>
  <c r="O2759" i="6"/>
  <c r="P2759" i="6" s="1"/>
  <c r="U2759" i="6" s="1"/>
  <c r="V2759" i="6" s="1"/>
  <c r="O2756" i="6"/>
  <c r="P2756" i="6" s="1"/>
  <c r="U2756" i="6" s="1"/>
  <c r="O2753" i="6"/>
  <c r="P2753" i="6" s="1"/>
  <c r="U2753" i="6" s="1"/>
  <c r="V2753" i="6" s="1"/>
  <c r="O2750" i="6"/>
  <c r="P2750" i="6" s="1"/>
  <c r="N2742" i="6"/>
  <c r="P2742" i="6" s="1"/>
  <c r="U2742" i="6" s="1"/>
  <c r="V2742" i="6" s="1"/>
  <c r="N2739" i="6"/>
  <c r="P2739" i="6" s="1"/>
  <c r="N2712" i="6"/>
  <c r="N2709" i="6"/>
  <c r="P2709" i="6" s="1"/>
  <c r="U2709" i="6" s="1"/>
  <c r="V2709" i="6" s="1"/>
  <c r="N2706" i="6"/>
  <c r="P2706" i="6" s="1"/>
  <c r="U2706" i="6" s="1"/>
  <c r="V2706" i="6" s="1"/>
  <c r="O2702" i="6"/>
  <c r="P2702" i="6" s="1"/>
  <c r="U2702" i="6" s="1"/>
  <c r="V2702" i="6" s="1"/>
  <c r="O2699" i="6"/>
  <c r="P2699" i="6" s="1"/>
  <c r="U2699" i="6" s="1"/>
  <c r="V2699" i="6" s="1"/>
  <c r="O2696" i="6"/>
  <c r="P2696" i="6" s="1"/>
  <c r="U2696" i="6" s="1"/>
  <c r="V2696" i="6" s="1"/>
  <c r="O2693" i="6"/>
  <c r="P2693" i="6" s="1"/>
  <c r="U2693" i="6" s="1"/>
  <c r="V2693" i="6" s="1"/>
  <c r="O2690" i="6"/>
  <c r="P2690" i="6" s="1"/>
  <c r="N2671" i="6"/>
  <c r="N2668" i="6"/>
  <c r="N2665" i="6"/>
  <c r="N2662" i="6"/>
  <c r="N2659" i="6"/>
  <c r="N2656" i="6"/>
  <c r="N2638" i="6"/>
  <c r="N2635" i="6"/>
  <c r="N2632" i="6"/>
  <c r="N2629" i="6"/>
  <c r="N2626" i="6"/>
  <c r="N2623" i="6"/>
  <c r="N2620" i="6"/>
  <c r="N2617" i="6"/>
  <c r="N2614" i="6"/>
  <c r="O2610" i="6"/>
  <c r="P2610" i="6" s="1"/>
  <c r="U2610" i="6" s="1"/>
  <c r="V2610" i="6" s="1"/>
  <c r="O2607" i="6"/>
  <c r="P2607" i="6" s="1"/>
  <c r="U2607" i="6" s="1"/>
  <c r="V2607" i="6" s="1"/>
  <c r="O2604" i="6"/>
  <c r="P2604" i="6" s="1"/>
  <c r="U2604" i="6" s="1"/>
  <c r="V2604" i="6" s="1"/>
  <c r="O2564" i="6"/>
  <c r="P2564" i="6" s="1"/>
  <c r="U2564" i="6" s="1"/>
  <c r="V2564" i="6" s="1"/>
  <c r="N2549" i="6"/>
  <c r="N2540" i="6"/>
  <c r="O2526" i="6"/>
  <c r="P2526" i="6" s="1"/>
  <c r="U2526" i="6" s="1"/>
  <c r="V2526" i="6" s="1"/>
  <c r="P2060" i="6"/>
  <c r="U2060" i="6" s="1"/>
  <c r="N2905" i="6"/>
  <c r="P2905" i="6" s="1"/>
  <c r="U2905" i="6" s="1"/>
  <c r="V2905" i="6" s="1"/>
  <c r="N2902" i="6"/>
  <c r="P2902" i="6" s="1"/>
  <c r="U2902" i="6" s="1"/>
  <c r="V2902" i="6" s="1"/>
  <c r="N2899" i="6"/>
  <c r="P2899" i="6" s="1"/>
  <c r="U2899" i="6" s="1"/>
  <c r="V2899" i="6" s="1"/>
  <c r="N2896" i="6"/>
  <c r="P2896" i="6" s="1"/>
  <c r="U2896" i="6" s="1"/>
  <c r="V2896" i="6" s="1"/>
  <c r="N2893" i="6"/>
  <c r="P2893" i="6" s="1"/>
  <c r="U2893" i="6" s="1"/>
  <c r="V2893" i="6" s="1"/>
  <c r="N2890" i="6"/>
  <c r="P2890" i="6" s="1"/>
  <c r="N2675" i="6"/>
  <c r="P2675" i="6" s="1"/>
  <c r="U2675" i="6" s="1"/>
  <c r="V2675" i="6" s="1"/>
  <c r="O2669" i="6"/>
  <c r="P2669" i="6" s="1"/>
  <c r="U2669" i="6" s="1"/>
  <c r="V2669" i="6" s="1"/>
  <c r="O2666" i="6"/>
  <c r="P2666" i="6" s="1"/>
  <c r="U2666" i="6" s="1"/>
  <c r="V2666" i="6" s="1"/>
  <c r="O2663" i="6"/>
  <c r="P2663" i="6" s="1"/>
  <c r="U2663" i="6" s="1"/>
  <c r="V2663" i="6" s="1"/>
  <c r="O2660" i="6"/>
  <c r="P2660" i="6" s="1"/>
  <c r="U2660" i="6" s="1"/>
  <c r="V2660" i="6" s="1"/>
  <c r="N2652" i="6"/>
  <c r="P2652" i="6" s="1"/>
  <c r="U2652" i="6" s="1"/>
  <c r="V2652" i="6" s="1"/>
  <c r="N2649" i="6"/>
  <c r="N2646" i="6"/>
  <c r="N2643" i="6"/>
  <c r="P2643" i="6" s="1"/>
  <c r="U2643" i="6" s="1"/>
  <c r="V2643" i="6" s="1"/>
  <c r="N2585" i="6"/>
  <c r="N2582" i="6"/>
  <c r="N2579" i="6"/>
  <c r="N2576" i="6"/>
  <c r="N2573" i="6"/>
  <c r="O2522" i="6"/>
  <c r="P2522" i="6" s="1"/>
  <c r="U2522" i="6" s="1"/>
  <c r="V2522" i="6" s="1"/>
  <c r="P2487" i="6"/>
  <c r="U2487" i="6" s="1"/>
  <c r="V2487" i="6" s="1"/>
  <c r="P2432" i="6"/>
  <c r="P2430" i="6"/>
  <c r="U2430" i="6" s="1"/>
  <c r="V2430" i="6" s="1"/>
  <c r="N2422" i="6"/>
  <c r="P2422" i="6" s="1"/>
  <c r="N2425" i="6"/>
  <c r="P2425" i="6" s="1"/>
  <c r="U2425" i="6" s="1"/>
  <c r="V2425" i="6" s="1"/>
  <c r="N2441" i="6"/>
  <c r="P2441" i="6" s="1"/>
  <c r="U2441" i="6" s="1"/>
  <c r="V2441" i="6" s="1"/>
  <c r="N2403" i="6"/>
  <c r="P2403" i="6" s="1"/>
  <c r="N2404" i="6"/>
  <c r="P2404" i="6" s="1"/>
  <c r="U2404" i="6" s="1"/>
  <c r="V2404" i="6" s="1"/>
  <c r="N2407" i="6"/>
  <c r="P2407" i="6" s="1"/>
  <c r="U2407" i="6" s="1"/>
  <c r="V2407" i="6" s="1"/>
  <c r="N2410" i="6"/>
  <c r="P2410" i="6" s="1"/>
  <c r="U2410" i="6" s="1"/>
  <c r="V2410" i="6" s="1"/>
  <c r="N2413" i="6"/>
  <c r="P2413" i="6" s="1"/>
  <c r="U2413" i="6" s="1"/>
  <c r="V2413" i="6" s="1"/>
  <c r="N2416" i="6"/>
  <c r="P2416" i="6" s="1"/>
  <c r="U2416" i="6" s="1"/>
  <c r="V2416" i="6" s="1"/>
  <c r="N2419" i="6"/>
  <c r="P2419" i="6" s="1"/>
  <c r="U2419" i="6" s="1"/>
  <c r="V2419" i="6" s="1"/>
  <c r="N2406" i="6"/>
  <c r="P2406" i="6" s="1"/>
  <c r="U2406" i="6" s="1"/>
  <c r="V2406" i="6" s="1"/>
  <c r="N2409" i="6"/>
  <c r="P2409" i="6" s="1"/>
  <c r="U2409" i="6" s="1"/>
  <c r="V2409" i="6" s="1"/>
  <c r="N2412" i="6"/>
  <c r="P2412" i="6" s="1"/>
  <c r="U2412" i="6" s="1"/>
  <c r="V2412" i="6" s="1"/>
  <c r="N2415" i="6"/>
  <c r="P2415" i="6" s="1"/>
  <c r="U2415" i="6" s="1"/>
  <c r="V2415" i="6" s="1"/>
  <c r="N2418" i="6"/>
  <c r="P2418" i="6" s="1"/>
  <c r="U2418" i="6" s="1"/>
  <c r="V2418" i="6" s="1"/>
  <c r="N2421" i="6"/>
  <c r="P2421" i="6" s="1"/>
  <c r="U2421" i="6" s="1"/>
  <c r="V2421" i="6" s="1"/>
  <c r="N2363" i="6"/>
  <c r="P2363" i="6" s="1"/>
  <c r="N2168" i="6"/>
  <c r="P2168" i="6" s="1"/>
  <c r="U2168" i="6" s="1"/>
  <c r="N2106" i="6"/>
  <c r="P2106" i="6" s="1"/>
  <c r="N2107" i="6"/>
  <c r="P2107" i="6" s="1"/>
  <c r="U2107" i="6" s="1"/>
  <c r="V2107" i="6" s="1"/>
  <c r="N2110" i="6"/>
  <c r="P2110" i="6" s="1"/>
  <c r="U2110" i="6" s="1"/>
  <c r="V2110" i="6" s="1"/>
  <c r="N2113" i="6"/>
  <c r="P2113" i="6" s="1"/>
  <c r="U2113" i="6" s="1"/>
  <c r="V2113" i="6" s="1"/>
  <c r="N2116" i="6"/>
  <c r="P2116" i="6" s="1"/>
  <c r="U2116" i="6" s="1"/>
  <c r="V2116" i="6" s="1"/>
  <c r="N2101" i="6"/>
  <c r="P2101" i="6" s="1"/>
  <c r="U2101" i="6" s="1"/>
  <c r="V2101" i="6" s="1"/>
  <c r="N2093" i="6"/>
  <c r="P2093" i="6" s="1"/>
  <c r="U2093" i="6" s="1"/>
  <c r="V2093" i="6" s="1"/>
  <c r="N2084" i="6"/>
  <c r="P2084" i="6" s="1"/>
  <c r="N2080" i="6"/>
  <c r="P2080" i="6" s="1"/>
  <c r="O2065" i="6"/>
  <c r="P2065" i="6" s="1"/>
  <c r="U2065" i="6" s="1"/>
  <c r="V2065" i="6" s="1"/>
  <c r="N2061" i="6"/>
  <c r="N2064" i="6"/>
  <c r="N2067" i="6"/>
  <c r="N2070" i="6"/>
  <c r="P2070" i="6" s="1"/>
  <c r="U2070" i="6" s="1"/>
  <c r="V2070" i="6" s="1"/>
  <c r="N2073" i="6"/>
  <c r="N2032" i="6"/>
  <c r="P2032" i="6" s="1"/>
  <c r="U2032" i="6" s="1"/>
  <c r="V2032" i="6" s="1"/>
  <c r="N2030" i="6"/>
  <c r="P2030" i="6" s="1"/>
  <c r="P2022" i="6"/>
  <c r="U2022" i="6" s="1"/>
  <c r="V2022" i="6" s="1"/>
  <c r="O1934" i="6"/>
  <c r="P1934" i="6" s="1"/>
  <c r="U1934" i="6" s="1"/>
  <c r="V1934" i="6" s="1"/>
  <c r="O1937" i="6"/>
  <c r="P1937" i="6" s="1"/>
  <c r="U1937" i="6" s="1"/>
  <c r="V1937" i="6" s="1"/>
  <c r="O1940" i="6"/>
  <c r="P1940" i="6" s="1"/>
  <c r="U1940" i="6" s="1"/>
  <c r="V1940" i="6" s="1"/>
  <c r="O1943" i="6"/>
  <c r="P1943" i="6" s="1"/>
  <c r="U1943" i="6" s="1"/>
  <c r="V1943" i="6" s="1"/>
  <c r="O1946" i="6"/>
  <c r="P1946" i="6" s="1"/>
  <c r="U1946" i="6" s="1"/>
  <c r="O1933" i="6"/>
  <c r="P1933" i="6" s="1"/>
  <c r="U1933" i="6" s="1"/>
  <c r="V1933" i="6" s="1"/>
  <c r="O1936" i="6"/>
  <c r="P1936" i="6" s="1"/>
  <c r="U1936" i="6" s="1"/>
  <c r="V1936" i="6" s="1"/>
  <c r="O1939" i="6"/>
  <c r="P1939" i="6" s="1"/>
  <c r="U1939" i="6" s="1"/>
  <c r="V1939" i="6" s="1"/>
  <c r="O1942" i="6"/>
  <c r="P1942" i="6" s="1"/>
  <c r="U1942" i="6" s="1"/>
  <c r="V1942" i="6" s="1"/>
  <c r="O1945" i="6"/>
  <c r="P1945" i="6" s="1"/>
  <c r="U1945" i="6" s="1"/>
  <c r="V1945" i="6" s="1"/>
  <c r="O1932" i="6"/>
  <c r="O1935" i="6"/>
  <c r="O1938" i="6"/>
  <c r="O1941" i="6"/>
  <c r="O1944" i="6"/>
  <c r="N2167" i="6"/>
  <c r="P2167" i="6" s="1"/>
  <c r="N2170" i="6"/>
  <c r="P2170" i="6" s="1"/>
  <c r="U2170" i="6" s="1"/>
  <c r="O2063" i="6"/>
  <c r="P2063" i="6" s="1"/>
  <c r="U2063" i="6" s="1"/>
  <c r="V2063" i="6" s="1"/>
  <c r="N2401" i="6"/>
  <c r="P2401" i="6" s="1"/>
  <c r="U2401" i="6" s="1"/>
  <c r="V2401" i="6" s="1"/>
  <c r="N2398" i="6"/>
  <c r="P2398" i="6" s="1"/>
  <c r="U2398" i="6" s="1"/>
  <c r="V2398" i="6" s="1"/>
  <c r="N2395" i="6"/>
  <c r="P2395" i="6" s="1"/>
  <c r="U2395" i="6" s="1"/>
  <c r="V2395" i="6" s="1"/>
  <c r="N2392" i="6"/>
  <c r="P2392" i="6" s="1"/>
  <c r="N2360" i="6"/>
  <c r="P2360" i="6" s="1"/>
  <c r="U2360" i="6" s="1"/>
  <c r="V2360" i="6" s="1"/>
  <c r="N2357" i="6"/>
  <c r="P2357" i="6" s="1"/>
  <c r="U2357" i="6" s="1"/>
  <c r="V2357" i="6" s="1"/>
  <c r="N2354" i="6"/>
  <c r="P2354" i="6" s="1"/>
  <c r="U2354" i="6" s="1"/>
  <c r="V2354" i="6" s="1"/>
  <c r="N2351" i="6"/>
  <c r="P2351" i="6" s="1"/>
  <c r="U2351" i="6" s="1"/>
  <c r="V2351" i="6" s="1"/>
  <c r="N2348" i="6"/>
  <c r="P2348" i="6" s="1"/>
  <c r="U2348" i="6" s="1"/>
  <c r="V2348" i="6" s="1"/>
  <c r="N2345" i="6"/>
  <c r="P2345" i="6" s="1"/>
  <c r="U2345" i="6" s="1"/>
  <c r="V2345" i="6" s="1"/>
  <c r="N2342" i="6"/>
  <c r="P2342" i="6" s="1"/>
  <c r="N2329" i="6"/>
  <c r="P2329" i="6" s="1"/>
  <c r="N2288" i="6"/>
  <c r="P2288" i="6" s="1"/>
  <c r="N2280" i="6"/>
  <c r="P2280" i="6" s="1"/>
  <c r="N2266" i="6"/>
  <c r="P2266" i="6" s="1"/>
  <c r="U2266" i="6" s="1"/>
  <c r="V2266" i="6" s="1"/>
  <c r="N2263" i="6"/>
  <c r="P2263" i="6" s="1"/>
  <c r="U2263" i="6" s="1"/>
  <c r="V2263" i="6" s="1"/>
  <c r="N2260" i="6"/>
  <c r="P2260" i="6" s="1"/>
  <c r="U2260" i="6" s="1"/>
  <c r="N2257" i="6"/>
  <c r="P2257" i="6" s="1"/>
  <c r="U2257" i="6" s="1"/>
  <c r="V2257" i="6" s="1"/>
  <c r="N2254" i="6"/>
  <c r="P2254" i="6" s="1"/>
  <c r="N2222" i="6"/>
  <c r="P2222" i="6" s="1"/>
  <c r="U2222" i="6" s="1"/>
  <c r="V2222" i="6" s="1"/>
  <c r="N2219" i="6"/>
  <c r="P2219" i="6" s="1"/>
  <c r="U2219" i="6" s="1"/>
  <c r="V2219" i="6" s="1"/>
  <c r="N2216" i="6"/>
  <c r="P2216" i="6" s="1"/>
  <c r="U2216" i="6" s="1"/>
  <c r="V2216" i="6" s="1"/>
  <c r="N2213" i="6"/>
  <c r="P2213" i="6" s="1"/>
  <c r="U2213" i="6" s="1"/>
  <c r="V2213" i="6" s="1"/>
  <c r="N2210" i="6"/>
  <c r="P2210" i="6" s="1"/>
  <c r="N2171" i="6"/>
  <c r="P2171" i="6" s="1"/>
  <c r="U2171" i="6" s="1"/>
  <c r="V2171" i="6" s="1"/>
  <c r="N2163" i="6"/>
  <c r="P2163" i="6" s="1"/>
  <c r="N2081" i="6"/>
  <c r="P2081" i="6" s="1"/>
  <c r="U2081" i="6" s="1"/>
  <c r="V2081" i="6" s="1"/>
  <c r="O2061" i="6"/>
  <c r="O2059" i="6"/>
  <c r="N2050" i="6"/>
  <c r="P2050" i="6" s="1"/>
  <c r="N2053" i="6"/>
  <c r="P2053" i="6" s="1"/>
  <c r="U2053" i="6" s="1"/>
  <c r="V2053" i="6" s="1"/>
  <c r="N2031" i="6"/>
  <c r="P2031" i="6" s="1"/>
  <c r="U2031" i="6" s="1"/>
  <c r="V2031" i="6" s="1"/>
  <c r="P2019" i="6"/>
  <c r="U2019" i="6" s="1"/>
  <c r="V2019" i="6" s="1"/>
  <c r="N2464" i="6"/>
  <c r="P2464" i="6" s="1"/>
  <c r="U2464" i="6" s="1"/>
  <c r="N2461" i="6"/>
  <c r="P2461" i="6" s="1"/>
  <c r="U2461" i="6" s="1"/>
  <c r="V2461" i="6" s="1"/>
  <c r="N2458" i="6"/>
  <c r="P2458" i="6" s="1"/>
  <c r="U2458" i="6" s="1"/>
  <c r="V2458" i="6" s="1"/>
  <c r="N2455" i="6"/>
  <c r="P2455" i="6" s="1"/>
  <c r="U2455" i="6" s="1"/>
  <c r="V2455" i="6" s="1"/>
  <c r="N2452" i="6"/>
  <c r="P2452" i="6" s="1"/>
  <c r="N2429" i="6"/>
  <c r="P2429" i="6" s="1"/>
  <c r="N2388" i="6"/>
  <c r="P2388" i="6" s="1"/>
  <c r="U2388" i="6" s="1"/>
  <c r="V2388" i="6" s="1"/>
  <c r="N2385" i="6"/>
  <c r="P2385" i="6" s="1"/>
  <c r="U2385" i="6" s="1"/>
  <c r="V2385" i="6" s="1"/>
  <c r="N2382" i="6"/>
  <c r="P2382" i="6" s="1"/>
  <c r="U2382" i="6" s="1"/>
  <c r="V2382" i="6" s="1"/>
  <c r="N2379" i="6"/>
  <c r="P2379" i="6" s="1"/>
  <c r="U2379" i="6" s="1"/>
  <c r="V2379" i="6" s="1"/>
  <c r="N2376" i="6"/>
  <c r="P2376" i="6" s="1"/>
  <c r="U2376" i="6" s="1"/>
  <c r="V2376" i="6" s="1"/>
  <c r="N2373" i="6"/>
  <c r="P2373" i="6" s="1"/>
  <c r="U2373" i="6" s="1"/>
  <c r="V2373" i="6" s="1"/>
  <c r="N2370" i="6"/>
  <c r="P2370" i="6" s="1"/>
  <c r="U2370" i="6" s="1"/>
  <c r="V2370" i="6" s="1"/>
  <c r="N2306" i="6"/>
  <c r="P2306" i="6" s="1"/>
  <c r="U2306" i="6" s="1"/>
  <c r="V2306" i="6" s="1"/>
  <c r="N2303" i="6"/>
  <c r="P2303" i="6" s="1"/>
  <c r="U2303" i="6" s="1"/>
  <c r="V2303" i="6" s="1"/>
  <c r="N2300" i="6"/>
  <c r="P2300" i="6" s="1"/>
  <c r="U2300" i="6" s="1"/>
  <c r="V2300" i="6" s="1"/>
  <c r="N2297" i="6"/>
  <c r="P2297" i="6" s="1"/>
  <c r="U2297" i="6" s="1"/>
  <c r="V2297" i="6" s="1"/>
  <c r="N2294" i="6"/>
  <c r="P2294" i="6" s="1"/>
  <c r="U2294" i="6" s="1"/>
  <c r="V2294" i="6" s="1"/>
  <c r="N2238" i="6"/>
  <c r="P2238" i="6" s="1"/>
  <c r="N2193" i="6"/>
  <c r="P2193" i="6" s="1"/>
  <c r="U2193" i="6" s="1"/>
  <c r="V2193" i="6" s="1"/>
  <c r="N2190" i="6"/>
  <c r="P2190" i="6" s="1"/>
  <c r="U2190" i="6" s="1"/>
  <c r="V2190" i="6" s="1"/>
  <c r="N2189" i="6"/>
  <c r="P2189" i="6" s="1"/>
  <c r="N2169" i="6"/>
  <c r="P2169" i="6" s="1"/>
  <c r="U2169" i="6" s="1"/>
  <c r="V2169" i="6" s="1"/>
  <c r="N2160" i="6"/>
  <c r="P2160" i="6" s="1"/>
  <c r="N2152" i="6"/>
  <c r="P2152" i="6" s="1"/>
  <c r="N2151" i="6"/>
  <c r="P2151" i="6" s="1"/>
  <c r="N2148" i="6"/>
  <c r="P2148" i="6" s="1"/>
  <c r="U2148" i="6" s="1"/>
  <c r="V2148" i="6" s="1"/>
  <c r="N2145" i="6"/>
  <c r="P2145" i="6" s="1"/>
  <c r="N2139" i="6"/>
  <c r="P2139" i="6" s="1"/>
  <c r="U2139" i="6" s="1"/>
  <c r="V2139" i="6" s="1"/>
  <c r="N2134" i="6"/>
  <c r="P2134" i="6" s="1"/>
  <c r="U2134" i="6" s="1"/>
  <c r="N2133" i="6"/>
  <c r="P2133" i="6" s="1"/>
  <c r="P2126" i="6"/>
  <c r="U2126" i="6" s="1"/>
  <c r="V2126" i="6" s="1"/>
  <c r="P2117" i="6"/>
  <c r="U2117" i="6" s="1"/>
  <c r="V2117" i="6" s="1"/>
  <c r="N2108" i="6"/>
  <c r="P2108" i="6" s="1"/>
  <c r="U2108" i="6" s="1"/>
  <c r="V2108" i="6" s="1"/>
  <c r="N2102" i="6"/>
  <c r="P2102" i="6" s="1"/>
  <c r="U2102" i="6" s="1"/>
  <c r="V2102" i="6" s="1"/>
  <c r="N2097" i="6"/>
  <c r="P2097" i="6" s="1"/>
  <c r="U2097" i="6" s="1"/>
  <c r="V2097" i="6" s="1"/>
  <c r="N2092" i="6"/>
  <c r="P2092" i="6" s="1"/>
  <c r="P2075" i="6"/>
  <c r="N2289" i="6"/>
  <c r="P2289" i="6" s="1"/>
  <c r="U2289" i="6" s="1"/>
  <c r="V2289" i="6" s="1"/>
  <c r="N2164" i="6"/>
  <c r="P2164" i="6" s="1"/>
  <c r="U2164" i="6" s="1"/>
  <c r="N2121" i="6"/>
  <c r="P2121" i="6" s="1"/>
  <c r="N2122" i="6"/>
  <c r="P2122" i="6" s="1"/>
  <c r="U2122" i="6" s="1"/>
  <c r="V2122" i="6" s="1"/>
  <c r="N2125" i="6"/>
  <c r="P2125" i="6" s="1"/>
  <c r="U2125" i="6" s="1"/>
  <c r="V2125" i="6" s="1"/>
  <c r="N2128" i="6"/>
  <c r="P2128" i="6" s="1"/>
  <c r="U2128" i="6" s="1"/>
  <c r="V2128" i="6" s="1"/>
  <c r="N2131" i="6"/>
  <c r="P2131" i="6" s="1"/>
  <c r="U2131" i="6" s="1"/>
  <c r="V2131" i="6" s="1"/>
  <c r="N2115" i="6"/>
  <c r="P2115" i="6" s="1"/>
  <c r="U2115" i="6" s="1"/>
  <c r="V2115" i="6" s="1"/>
  <c r="N2105" i="6"/>
  <c r="P2105" i="6" s="1"/>
  <c r="U2105" i="6" s="1"/>
  <c r="V2105" i="6" s="1"/>
  <c r="N2100" i="6"/>
  <c r="P2100" i="6" s="1"/>
  <c r="U2100" i="6" s="1"/>
  <c r="V2100" i="6" s="1"/>
  <c r="N2095" i="6"/>
  <c r="P2095" i="6" s="1"/>
  <c r="U2095" i="6" s="1"/>
  <c r="V2095" i="6" s="1"/>
  <c r="P2079" i="6"/>
  <c r="O2073" i="6"/>
  <c r="O2071" i="6"/>
  <c r="P2071" i="6" s="1"/>
  <c r="U2071" i="6" s="1"/>
  <c r="V2071" i="6" s="1"/>
  <c r="N2066" i="6"/>
  <c r="P2066" i="6" s="1"/>
  <c r="U2066" i="6" s="1"/>
  <c r="V2066" i="6" s="1"/>
  <c r="O2064" i="6"/>
  <c r="O2062" i="6"/>
  <c r="P2062" i="6" s="1"/>
  <c r="U2062" i="6" s="1"/>
  <c r="V2062" i="6" s="1"/>
  <c r="N2040" i="6"/>
  <c r="P2040" i="6" s="1"/>
  <c r="P2034" i="6"/>
  <c r="P2025" i="6"/>
  <c r="U2025" i="6" s="1"/>
  <c r="P2016" i="6"/>
  <c r="N2465" i="6"/>
  <c r="P2465" i="6" s="1"/>
  <c r="U2465" i="6" s="1"/>
  <c r="V2465" i="6" s="1"/>
  <c r="N2462" i="6"/>
  <c r="P2462" i="6" s="1"/>
  <c r="U2462" i="6" s="1"/>
  <c r="V2462" i="6" s="1"/>
  <c r="N2459" i="6"/>
  <c r="P2459" i="6" s="1"/>
  <c r="U2459" i="6" s="1"/>
  <c r="V2459" i="6" s="1"/>
  <c r="N2456" i="6"/>
  <c r="P2456" i="6" s="1"/>
  <c r="U2456" i="6" s="1"/>
  <c r="V2456" i="6" s="1"/>
  <c r="N2389" i="6"/>
  <c r="P2389" i="6" s="1"/>
  <c r="U2389" i="6" s="1"/>
  <c r="V2389" i="6" s="1"/>
  <c r="N2386" i="6"/>
  <c r="P2386" i="6" s="1"/>
  <c r="U2386" i="6" s="1"/>
  <c r="V2386" i="6" s="1"/>
  <c r="N2383" i="6"/>
  <c r="P2383" i="6" s="1"/>
  <c r="U2383" i="6" s="1"/>
  <c r="V2383" i="6" s="1"/>
  <c r="N2380" i="6"/>
  <c r="P2380" i="6" s="1"/>
  <c r="U2380" i="6" s="1"/>
  <c r="V2380" i="6" s="1"/>
  <c r="N2377" i="6"/>
  <c r="P2377" i="6" s="1"/>
  <c r="U2377" i="6" s="1"/>
  <c r="V2377" i="6" s="1"/>
  <c r="N2374" i="6"/>
  <c r="P2374" i="6" s="1"/>
  <c r="U2374" i="6" s="1"/>
  <c r="V2374" i="6" s="1"/>
  <c r="N2371" i="6"/>
  <c r="P2371" i="6" s="1"/>
  <c r="U2371" i="6" s="1"/>
  <c r="V2371" i="6" s="1"/>
  <c r="N2368" i="6"/>
  <c r="P2368" i="6" s="1"/>
  <c r="N2304" i="6"/>
  <c r="P2304" i="6" s="1"/>
  <c r="U2304" i="6" s="1"/>
  <c r="V2304" i="6" s="1"/>
  <c r="N2301" i="6"/>
  <c r="P2301" i="6" s="1"/>
  <c r="U2301" i="6" s="1"/>
  <c r="V2301" i="6" s="1"/>
  <c r="N2298" i="6"/>
  <c r="P2298" i="6" s="1"/>
  <c r="U2298" i="6" s="1"/>
  <c r="V2298" i="6" s="1"/>
  <c r="N2295" i="6"/>
  <c r="P2295" i="6" s="1"/>
  <c r="U2295" i="6" s="1"/>
  <c r="V2295" i="6" s="1"/>
  <c r="N2292" i="6"/>
  <c r="P2292" i="6" s="1"/>
  <c r="N2285" i="6"/>
  <c r="P2285" i="6" s="1"/>
  <c r="U2285" i="6" s="1"/>
  <c r="V2285" i="6" s="1"/>
  <c r="N2278" i="6"/>
  <c r="P2278" i="6" s="1"/>
  <c r="U2278" i="6" s="1"/>
  <c r="V2278" i="6" s="1"/>
  <c r="N2275" i="6"/>
  <c r="P2275" i="6" s="1"/>
  <c r="N2129" i="6"/>
  <c r="P2129" i="6" s="1"/>
  <c r="U2129" i="6" s="1"/>
  <c r="V2129" i="6" s="1"/>
  <c r="N2111" i="6"/>
  <c r="P2111" i="6" s="1"/>
  <c r="U2111" i="6" s="1"/>
  <c r="V2111" i="6" s="1"/>
  <c r="N2103" i="6"/>
  <c r="P2103" i="6" s="1"/>
  <c r="U2103" i="6" s="1"/>
  <c r="V2103" i="6" s="1"/>
  <c r="O2069" i="6"/>
  <c r="P2069" i="6" s="1"/>
  <c r="U2069" i="6" s="1"/>
  <c r="V2069" i="6" s="1"/>
  <c r="N2059" i="6"/>
  <c r="P1932" i="6"/>
  <c r="N1992" i="6"/>
  <c r="P1992" i="6" s="1"/>
  <c r="U1992" i="6" s="1"/>
  <c r="V1992" i="6" s="1"/>
  <c r="N1989" i="6"/>
  <c r="P1989" i="6" s="1"/>
  <c r="U1989" i="6" s="1"/>
  <c r="V1989" i="6" s="1"/>
  <c r="N1986" i="6"/>
  <c r="P1986" i="6" s="1"/>
  <c r="U1986" i="6" s="1"/>
  <c r="V1986" i="6" s="1"/>
  <c r="N1981" i="6"/>
  <c r="P1981" i="6" s="1"/>
  <c r="U1981" i="6" s="1"/>
  <c r="V1981" i="6" s="1"/>
  <c r="N1978" i="6"/>
  <c r="P1978" i="6" s="1"/>
  <c r="U1978" i="6" s="1"/>
  <c r="V1978" i="6" s="1"/>
  <c r="N1975" i="6"/>
  <c r="P1975" i="6" s="1"/>
  <c r="U1975" i="6" s="1"/>
  <c r="V1975" i="6" s="1"/>
  <c r="N1972" i="6"/>
  <c r="P1972" i="6" s="1"/>
  <c r="U1972" i="6" s="1"/>
  <c r="V1972" i="6" s="1"/>
  <c r="N1930" i="6"/>
  <c r="P1930" i="6" s="1"/>
  <c r="U1930" i="6" s="1"/>
  <c r="V1930" i="6" s="1"/>
  <c r="N1927" i="6"/>
  <c r="P1927" i="6" s="1"/>
  <c r="U1927" i="6" s="1"/>
  <c r="V1927" i="6" s="1"/>
  <c r="N1924" i="6"/>
  <c r="P1924" i="6" s="1"/>
  <c r="U1924" i="6" s="1"/>
  <c r="V1924" i="6" s="1"/>
  <c r="N1921" i="6"/>
  <c r="P1921" i="6" s="1"/>
  <c r="U1921" i="6" s="1"/>
  <c r="V1921" i="6" s="1"/>
  <c r="N1841" i="6"/>
  <c r="P1841" i="6" s="1"/>
  <c r="U1841" i="6" s="1"/>
  <c r="V1841" i="6" s="1"/>
  <c r="N1838" i="6"/>
  <c r="P1838" i="6" s="1"/>
  <c r="U1838" i="6" s="1"/>
  <c r="V1838" i="6" s="1"/>
  <c r="N1835" i="6"/>
  <c r="P1835" i="6" s="1"/>
  <c r="U1835" i="6" s="1"/>
  <c r="V1835" i="6" s="1"/>
  <c r="N1832" i="6"/>
  <c r="P1832" i="6" s="1"/>
  <c r="U1832" i="6" s="1"/>
  <c r="V1832" i="6" s="1"/>
  <c r="N1829" i="6"/>
  <c r="P1829" i="6" s="1"/>
  <c r="U1829" i="6" s="1"/>
  <c r="V1829" i="6" s="1"/>
  <c r="N1822" i="6"/>
  <c r="P1822" i="6" s="1"/>
  <c r="U1822" i="6" s="1"/>
  <c r="V1822" i="6" s="1"/>
  <c r="N1813" i="6"/>
  <c r="P1813" i="6" s="1"/>
  <c r="N1810" i="6"/>
  <c r="P1810" i="6" s="1"/>
  <c r="H241" i="14"/>
  <c r="P1738" i="6"/>
  <c r="U1738" i="6" s="1"/>
  <c r="V1738" i="6" s="1"/>
  <c r="P1736" i="6"/>
  <c r="U1736" i="6" s="1"/>
  <c r="V1736" i="6" s="1"/>
  <c r="P1732" i="6"/>
  <c r="P1729" i="6"/>
  <c r="U1729" i="6" s="1"/>
  <c r="V1729" i="6" s="1"/>
  <c r="N1724" i="6"/>
  <c r="P1724" i="6" s="1"/>
  <c r="U1724" i="6" s="1"/>
  <c r="V1724" i="6" s="1"/>
  <c r="N1727" i="6"/>
  <c r="P1727" i="6" s="1"/>
  <c r="U1727" i="6" s="1"/>
  <c r="V1727" i="6" s="1"/>
  <c r="N1730" i="6"/>
  <c r="P1730" i="6" s="1"/>
  <c r="U1730" i="6" s="1"/>
  <c r="V1730" i="6" s="1"/>
  <c r="N1721" i="6"/>
  <c r="P1721" i="6" s="1"/>
  <c r="N1722" i="6"/>
  <c r="P1722" i="6" s="1"/>
  <c r="U1722" i="6" s="1"/>
  <c r="V1722" i="6" s="1"/>
  <c r="N1725" i="6"/>
  <c r="P1725" i="6" s="1"/>
  <c r="U1725" i="6" s="1"/>
  <c r="V1725" i="6" s="1"/>
  <c r="N1728" i="6"/>
  <c r="P1728" i="6" s="1"/>
  <c r="U1728" i="6" s="1"/>
  <c r="V1728" i="6" s="1"/>
  <c r="P1715" i="6"/>
  <c r="P1712" i="6"/>
  <c r="U1712" i="6" s="1"/>
  <c r="V1712" i="6" s="1"/>
  <c r="P1703" i="6"/>
  <c r="U1703" i="6" s="1"/>
  <c r="V1703" i="6" s="1"/>
  <c r="P1699" i="6"/>
  <c r="N2009" i="6"/>
  <c r="P2009" i="6" s="1"/>
  <c r="U2009" i="6" s="1"/>
  <c r="V2009" i="6" s="1"/>
  <c r="N2006" i="6"/>
  <c r="P2006" i="6" s="1"/>
  <c r="U2006" i="6" s="1"/>
  <c r="V2006" i="6" s="1"/>
  <c r="N2003" i="6"/>
  <c r="P2003" i="6" s="1"/>
  <c r="U2003" i="6" s="1"/>
  <c r="V2003" i="6" s="1"/>
  <c r="N2000" i="6"/>
  <c r="P2000" i="6" s="1"/>
  <c r="U2000" i="6" s="1"/>
  <c r="V2000" i="6" s="1"/>
  <c r="N1997" i="6"/>
  <c r="P1997" i="6" s="1"/>
  <c r="U1997" i="6" s="1"/>
  <c r="V1997" i="6" s="1"/>
  <c r="N1994" i="6"/>
  <c r="P1994" i="6" s="1"/>
  <c r="N1968" i="6"/>
  <c r="P1968" i="6" s="1"/>
  <c r="U1968" i="6" s="1"/>
  <c r="V1968" i="6" s="1"/>
  <c r="N1965" i="6"/>
  <c r="P1965" i="6" s="1"/>
  <c r="U1965" i="6" s="1"/>
  <c r="V1965" i="6" s="1"/>
  <c r="N1962" i="6"/>
  <c r="P1962" i="6" s="1"/>
  <c r="N1944" i="6"/>
  <c r="N1941" i="6"/>
  <c r="P1941" i="6" s="1"/>
  <c r="U1941" i="6" s="1"/>
  <c r="V1941" i="6" s="1"/>
  <c r="N1938" i="6"/>
  <c r="N1935" i="6"/>
  <c r="N1914" i="6"/>
  <c r="P1914" i="6" s="1"/>
  <c r="U1914" i="6" s="1"/>
  <c r="V1914" i="6" s="1"/>
  <c r="N1911" i="6"/>
  <c r="P1911" i="6" s="1"/>
  <c r="U1911" i="6" s="1"/>
  <c r="V1911" i="6" s="1"/>
  <c r="N1908" i="6"/>
  <c r="P1908" i="6" s="1"/>
  <c r="U1908" i="6" s="1"/>
  <c r="V1908" i="6" s="1"/>
  <c r="N1899" i="6"/>
  <c r="P1899" i="6" s="1"/>
  <c r="N1888" i="6"/>
  <c r="P1888" i="6" s="1"/>
  <c r="U1888" i="6" s="1"/>
  <c r="V1888" i="6" s="1"/>
  <c r="N1884" i="6"/>
  <c r="P1884" i="6" s="1"/>
  <c r="N1880" i="6"/>
  <c r="P1880" i="6" s="1"/>
  <c r="N1852" i="6"/>
  <c r="P1852" i="6" s="1"/>
  <c r="U1852" i="6" s="1"/>
  <c r="N1849" i="6"/>
  <c r="P1849" i="6" s="1"/>
  <c r="U1849" i="6" s="1"/>
  <c r="N1846" i="6"/>
  <c r="P1846" i="6" s="1"/>
  <c r="U1846" i="6" s="1"/>
  <c r="V1846" i="6" s="1"/>
  <c r="N1843" i="6"/>
  <c r="P1843" i="6" s="1"/>
  <c r="N1815" i="6"/>
  <c r="P1815" i="6" s="1"/>
  <c r="N1801" i="6"/>
  <c r="P1783" i="6"/>
  <c r="U1783" i="6" s="1"/>
  <c r="V1783" i="6" s="1"/>
  <c r="N1759" i="6"/>
  <c r="N1745" i="6"/>
  <c r="N1748" i="6"/>
  <c r="N1751" i="6"/>
  <c r="H236" i="14"/>
  <c r="N1746" i="6"/>
  <c r="N1749" i="6"/>
  <c r="N1752" i="6"/>
  <c r="N1701" i="6"/>
  <c r="P1701" i="6" s="1"/>
  <c r="U1701" i="6" s="1"/>
  <c r="V1701" i="6" s="1"/>
  <c r="N1704" i="6"/>
  <c r="P1704" i="6" s="1"/>
  <c r="U1704" i="6" s="1"/>
  <c r="V1704" i="6" s="1"/>
  <c r="N1707" i="6"/>
  <c r="P1707" i="6" s="1"/>
  <c r="U1707" i="6" s="1"/>
  <c r="V1707" i="6" s="1"/>
  <c r="N1710" i="6"/>
  <c r="P1710" i="6" s="1"/>
  <c r="U1710" i="6" s="1"/>
  <c r="V1710" i="6" s="1"/>
  <c r="N1713" i="6"/>
  <c r="P1713" i="6" s="1"/>
  <c r="U1713" i="6" s="1"/>
  <c r="V1713" i="6" s="1"/>
  <c r="N1702" i="6"/>
  <c r="P1702" i="6" s="1"/>
  <c r="U1702" i="6" s="1"/>
  <c r="V1702" i="6" s="1"/>
  <c r="N1705" i="6"/>
  <c r="P1705" i="6" s="1"/>
  <c r="U1705" i="6" s="1"/>
  <c r="V1705" i="6" s="1"/>
  <c r="N1708" i="6"/>
  <c r="P1708" i="6" s="1"/>
  <c r="U1708" i="6" s="1"/>
  <c r="N1711" i="6"/>
  <c r="P1711" i="6" s="1"/>
  <c r="U1711" i="6" s="1"/>
  <c r="V1711" i="6" s="1"/>
  <c r="P1690" i="6"/>
  <c r="U1690" i="6" s="1"/>
  <c r="V1690" i="6" s="1"/>
  <c r="N1990" i="6"/>
  <c r="P1990" i="6" s="1"/>
  <c r="U1990" i="6" s="1"/>
  <c r="N1987" i="6"/>
  <c r="P1987" i="6" s="1"/>
  <c r="U1987" i="6" s="1"/>
  <c r="V1987" i="6" s="1"/>
  <c r="N1979" i="6"/>
  <c r="P1979" i="6" s="1"/>
  <c r="U1979" i="6" s="1"/>
  <c r="V1979" i="6" s="1"/>
  <c r="N1976" i="6"/>
  <c r="P1976" i="6" s="1"/>
  <c r="U1976" i="6" s="1"/>
  <c r="V1976" i="6" s="1"/>
  <c r="N1973" i="6"/>
  <c r="P1973" i="6" s="1"/>
  <c r="U1973" i="6" s="1"/>
  <c r="V1973" i="6" s="1"/>
  <c r="N1931" i="6"/>
  <c r="P1931" i="6" s="1"/>
  <c r="U1931" i="6" s="1"/>
  <c r="V1931" i="6" s="1"/>
  <c r="N1928" i="6"/>
  <c r="P1928" i="6" s="1"/>
  <c r="U1928" i="6" s="1"/>
  <c r="V1928" i="6" s="1"/>
  <c r="N1925" i="6"/>
  <c r="P1925" i="6" s="1"/>
  <c r="U1925" i="6" s="1"/>
  <c r="V1925" i="6" s="1"/>
  <c r="N1922" i="6"/>
  <c r="P1922" i="6" s="1"/>
  <c r="U1922" i="6" s="1"/>
  <c r="V1922" i="6" s="1"/>
  <c r="N1905" i="6"/>
  <c r="P1905" i="6" s="1"/>
  <c r="N1885" i="6"/>
  <c r="P1885" i="6" s="1"/>
  <c r="N1839" i="6"/>
  <c r="P1839" i="6" s="1"/>
  <c r="U1839" i="6" s="1"/>
  <c r="V1839" i="6" s="1"/>
  <c r="N1836" i="6"/>
  <c r="P1836" i="6" s="1"/>
  <c r="U1836" i="6" s="1"/>
  <c r="V1836" i="6" s="1"/>
  <c r="N1833" i="6"/>
  <c r="P1833" i="6" s="1"/>
  <c r="U1833" i="6" s="1"/>
  <c r="V1833" i="6" s="1"/>
  <c r="N1830" i="6"/>
  <c r="P1830" i="6" s="1"/>
  <c r="U1830" i="6" s="1"/>
  <c r="V1830" i="6" s="1"/>
  <c r="N1827" i="6"/>
  <c r="P1827" i="6" s="1"/>
  <c r="U1827" i="6" s="1"/>
  <c r="V1827" i="6" s="1"/>
  <c r="N1826" i="6"/>
  <c r="P1826" i="6" s="1"/>
  <c r="N1825" i="6"/>
  <c r="P1825" i="6" s="1"/>
  <c r="U1825" i="6" s="1"/>
  <c r="V1825" i="6" s="1"/>
  <c r="N1820" i="6"/>
  <c r="P1820" i="6" s="1"/>
  <c r="N1787" i="6"/>
  <c r="N1788" i="6"/>
  <c r="N1791" i="6"/>
  <c r="N1794" i="6"/>
  <c r="N1797" i="6"/>
  <c r="N1800" i="6"/>
  <c r="N1726" i="6"/>
  <c r="P1726" i="6" s="1"/>
  <c r="U1726" i="6" s="1"/>
  <c r="V1726" i="6" s="1"/>
  <c r="P1683" i="6"/>
  <c r="N1681" i="6"/>
  <c r="P1681" i="6" s="1"/>
  <c r="U1681" i="6" s="1"/>
  <c r="V1681" i="6" s="1"/>
  <c r="N1678" i="6"/>
  <c r="P1678" i="6" s="1"/>
  <c r="U1678" i="6" s="1"/>
  <c r="N1675" i="6"/>
  <c r="P1675" i="6" s="1"/>
  <c r="U1675" i="6" s="1"/>
  <c r="V1675" i="6" s="1"/>
  <c r="O1568" i="6"/>
  <c r="O1575" i="6"/>
  <c r="O1577" i="6"/>
  <c r="O1573" i="6"/>
  <c r="O1582" i="6"/>
  <c r="O1569" i="6"/>
  <c r="O1571" i="6"/>
  <c r="O1578" i="6"/>
  <c r="O1580" i="6"/>
  <c r="O1576" i="6"/>
  <c r="O1572" i="6"/>
  <c r="O1574" i="6"/>
  <c r="P1574" i="6" s="1"/>
  <c r="U1574" i="6" s="1"/>
  <c r="V1574" i="6" s="1"/>
  <c r="O1581" i="6"/>
  <c r="O1583" i="6"/>
  <c r="P1583" i="6" s="1"/>
  <c r="U1583" i="6" s="1"/>
  <c r="V1583" i="6" s="1"/>
  <c r="O1570" i="6"/>
  <c r="O1579" i="6"/>
  <c r="N1991" i="6"/>
  <c r="P1991" i="6" s="1"/>
  <c r="U1991" i="6" s="1"/>
  <c r="V1991" i="6" s="1"/>
  <c r="N1988" i="6"/>
  <c r="P1988" i="6" s="1"/>
  <c r="U1988" i="6" s="1"/>
  <c r="V1988" i="6" s="1"/>
  <c r="N1985" i="6"/>
  <c r="P1985" i="6" s="1"/>
  <c r="N1980" i="6"/>
  <c r="P1980" i="6" s="1"/>
  <c r="U1980" i="6" s="1"/>
  <c r="V1980" i="6" s="1"/>
  <c r="N1977" i="6"/>
  <c r="P1977" i="6" s="1"/>
  <c r="U1977" i="6" s="1"/>
  <c r="V1977" i="6" s="1"/>
  <c r="N1974" i="6"/>
  <c r="P1974" i="6" s="1"/>
  <c r="U1974" i="6" s="1"/>
  <c r="V1974" i="6" s="1"/>
  <c r="N1971" i="6"/>
  <c r="P1971" i="6" s="1"/>
  <c r="N1929" i="6"/>
  <c r="P1929" i="6" s="1"/>
  <c r="U1929" i="6" s="1"/>
  <c r="V1929" i="6" s="1"/>
  <c r="N1926" i="6"/>
  <c r="P1926" i="6" s="1"/>
  <c r="U1926" i="6" s="1"/>
  <c r="V1926" i="6" s="1"/>
  <c r="N1923" i="6"/>
  <c r="P1923" i="6" s="1"/>
  <c r="U1923" i="6" s="1"/>
  <c r="V1923" i="6" s="1"/>
  <c r="N1920" i="6"/>
  <c r="P1920" i="6" s="1"/>
  <c r="N1840" i="6"/>
  <c r="P1840" i="6" s="1"/>
  <c r="U1840" i="6" s="1"/>
  <c r="V1840" i="6" s="1"/>
  <c r="N1837" i="6"/>
  <c r="P1837" i="6" s="1"/>
  <c r="U1837" i="6" s="1"/>
  <c r="V1837" i="6" s="1"/>
  <c r="N1834" i="6"/>
  <c r="P1834" i="6" s="1"/>
  <c r="U1834" i="6" s="1"/>
  <c r="V1834" i="6" s="1"/>
  <c r="N1831" i="6"/>
  <c r="P1831" i="6" s="1"/>
  <c r="U1831" i="6" s="1"/>
  <c r="V1831" i="6" s="1"/>
  <c r="N1769" i="6"/>
  <c r="N1772" i="6"/>
  <c r="N1775" i="6"/>
  <c r="N1778" i="6"/>
  <c r="H238" i="14"/>
  <c r="N1770" i="6"/>
  <c r="N1773" i="6"/>
  <c r="N1776" i="6"/>
  <c r="P1723" i="6"/>
  <c r="U1723" i="6" s="1"/>
  <c r="V1723" i="6" s="1"/>
  <c r="P1706" i="6"/>
  <c r="U1706" i="6" s="1"/>
  <c r="V1706" i="6" s="1"/>
  <c r="N1671" i="6"/>
  <c r="P1671" i="6" s="1"/>
  <c r="U1671" i="6" s="1"/>
  <c r="V1671" i="6" s="1"/>
  <c r="N1674" i="6"/>
  <c r="P1674" i="6" s="1"/>
  <c r="U1674" i="6" s="1"/>
  <c r="V1674" i="6" s="1"/>
  <c r="N1677" i="6"/>
  <c r="P1677" i="6" s="1"/>
  <c r="U1677" i="6" s="1"/>
  <c r="V1677" i="6" s="1"/>
  <c r="N1680" i="6"/>
  <c r="P1680" i="6" s="1"/>
  <c r="U1680" i="6" s="1"/>
  <c r="V1680" i="6" s="1"/>
  <c r="N1669" i="6"/>
  <c r="P1669" i="6" s="1"/>
  <c r="N1670" i="6"/>
  <c r="P1670" i="6" s="1"/>
  <c r="U1670" i="6" s="1"/>
  <c r="V1670" i="6" s="1"/>
  <c r="N1673" i="6"/>
  <c r="P1673" i="6" s="1"/>
  <c r="U1673" i="6" s="1"/>
  <c r="V1673" i="6" s="1"/>
  <c r="N1676" i="6"/>
  <c r="P1676" i="6" s="1"/>
  <c r="U1676" i="6" s="1"/>
  <c r="V1676" i="6" s="1"/>
  <c r="N1679" i="6"/>
  <c r="P1679" i="6" s="1"/>
  <c r="U1679" i="6" s="1"/>
  <c r="V1679" i="6" s="1"/>
  <c r="N1682" i="6"/>
  <c r="P1682" i="6" s="1"/>
  <c r="U1682" i="6" s="1"/>
  <c r="V1682" i="6" s="1"/>
  <c r="N1913" i="6"/>
  <c r="P1913" i="6" s="1"/>
  <c r="U1913" i="6" s="1"/>
  <c r="V1913" i="6" s="1"/>
  <c r="N1910" i="6"/>
  <c r="P1910" i="6" s="1"/>
  <c r="U1910" i="6" s="1"/>
  <c r="V1910" i="6" s="1"/>
  <c r="N1824" i="6"/>
  <c r="P1824" i="6" s="1"/>
  <c r="U1824" i="6" s="1"/>
  <c r="V1824" i="6" s="1"/>
  <c r="P1780" i="6"/>
  <c r="N1768" i="6"/>
  <c r="O1753" i="6"/>
  <c r="P1753" i="6" s="1"/>
  <c r="O1756" i="6"/>
  <c r="P1756" i="6" s="1"/>
  <c r="U1756" i="6" s="1"/>
  <c r="V1756" i="6" s="1"/>
  <c r="O1759" i="6"/>
  <c r="O1762" i="6"/>
  <c r="P1762" i="6" s="1"/>
  <c r="U1762" i="6" s="1"/>
  <c r="V1762" i="6" s="1"/>
  <c r="O1765" i="6"/>
  <c r="P1765" i="6" s="1"/>
  <c r="U1765" i="6" s="1"/>
  <c r="V1765" i="6" s="1"/>
  <c r="O1754" i="6"/>
  <c r="P1754" i="6" s="1"/>
  <c r="U1754" i="6" s="1"/>
  <c r="V1754" i="6" s="1"/>
  <c r="O1757" i="6"/>
  <c r="P1757" i="6" s="1"/>
  <c r="U1757" i="6" s="1"/>
  <c r="V1757" i="6" s="1"/>
  <c r="O1760" i="6"/>
  <c r="P1760" i="6" s="1"/>
  <c r="U1760" i="6" s="1"/>
  <c r="V1760" i="6" s="1"/>
  <c r="O1763" i="6"/>
  <c r="P1763" i="6" s="1"/>
  <c r="U1763" i="6" s="1"/>
  <c r="V1763" i="6" s="1"/>
  <c r="O1766" i="6"/>
  <c r="P1766" i="6" s="1"/>
  <c r="U1766" i="6" s="1"/>
  <c r="V1766" i="6" s="1"/>
  <c r="P1693" i="6"/>
  <c r="U1693" i="6" s="1"/>
  <c r="V1693" i="6" s="1"/>
  <c r="N1698" i="6"/>
  <c r="P1698" i="6" s="1"/>
  <c r="U1698" i="6" s="1"/>
  <c r="V1698" i="6" s="1"/>
  <c r="N1695" i="6"/>
  <c r="P1695" i="6" s="1"/>
  <c r="U1695" i="6" s="1"/>
  <c r="V1695" i="6" s="1"/>
  <c r="N1692" i="6"/>
  <c r="P1692" i="6" s="1"/>
  <c r="U1692" i="6" s="1"/>
  <c r="V1692" i="6" s="1"/>
  <c r="N1689" i="6"/>
  <c r="P1689" i="6" s="1"/>
  <c r="U1689" i="6" s="1"/>
  <c r="V1689" i="6" s="1"/>
  <c r="N1686" i="6"/>
  <c r="P1686" i="6" s="1"/>
  <c r="U1686" i="6" s="1"/>
  <c r="V1686" i="6" s="1"/>
  <c r="N1668" i="6"/>
  <c r="P1668" i="6" s="1"/>
  <c r="U1668" i="6" s="1"/>
  <c r="V1668" i="6" s="1"/>
  <c r="N1665" i="6"/>
  <c r="P1665" i="6" s="1"/>
  <c r="U1665" i="6" s="1"/>
  <c r="V1665" i="6" s="1"/>
  <c r="N1662" i="6"/>
  <c r="P1662" i="6" s="1"/>
  <c r="U1662" i="6" s="1"/>
  <c r="N1659" i="6"/>
  <c r="P1659" i="6" s="1"/>
  <c r="U1659" i="6" s="1"/>
  <c r="V1659" i="6" s="1"/>
  <c r="N1656" i="6"/>
  <c r="P1656" i="6" s="1"/>
  <c r="U1656" i="6" s="1"/>
  <c r="V1656" i="6" s="1"/>
  <c r="N1655" i="6"/>
  <c r="P1655" i="6" s="1"/>
  <c r="N1645" i="6"/>
  <c r="P1645" i="6" s="1"/>
  <c r="U1645" i="6" s="1"/>
  <c r="V1645" i="6" s="1"/>
  <c r="N1642" i="6"/>
  <c r="P1642" i="6" s="1"/>
  <c r="N1625" i="6"/>
  <c r="N1622" i="6"/>
  <c r="N1619" i="6"/>
  <c r="N1616" i="6"/>
  <c r="N1613" i="6"/>
  <c r="N1610" i="6"/>
  <c r="N1598" i="6"/>
  <c r="P1598" i="6" s="1"/>
  <c r="P1592" i="6"/>
  <c r="N1588" i="6"/>
  <c r="P1588" i="6" s="1"/>
  <c r="N1577" i="6"/>
  <c r="O1548" i="6"/>
  <c r="P1548" i="6" s="1"/>
  <c r="U1548" i="6" s="1"/>
  <c r="V1548" i="6" s="1"/>
  <c r="O1551" i="6"/>
  <c r="P1551" i="6" s="1"/>
  <c r="U1551" i="6" s="1"/>
  <c r="V1551" i="6" s="1"/>
  <c r="O1554" i="6"/>
  <c r="P1554" i="6" s="1"/>
  <c r="U1554" i="6" s="1"/>
  <c r="V1554" i="6" s="1"/>
  <c r="O1557" i="6"/>
  <c r="P1557" i="6" s="1"/>
  <c r="U1557" i="6" s="1"/>
  <c r="V1557" i="6" s="1"/>
  <c r="O1560" i="6"/>
  <c r="P1560" i="6" s="1"/>
  <c r="U1560" i="6" s="1"/>
  <c r="V1560" i="6" s="1"/>
  <c r="O1563" i="6"/>
  <c r="P1563" i="6" s="1"/>
  <c r="U1563" i="6" s="1"/>
  <c r="V1563" i="6" s="1"/>
  <c r="O1566" i="6"/>
  <c r="P1566" i="6" s="1"/>
  <c r="U1566" i="6" s="1"/>
  <c r="V1566" i="6" s="1"/>
  <c r="O1547" i="6"/>
  <c r="P1547" i="6" s="1"/>
  <c r="O1550" i="6"/>
  <c r="P1550" i="6" s="1"/>
  <c r="U1550" i="6" s="1"/>
  <c r="V1550" i="6" s="1"/>
  <c r="O1553" i="6"/>
  <c r="P1553" i="6" s="1"/>
  <c r="U1553" i="6" s="1"/>
  <c r="V1553" i="6" s="1"/>
  <c r="O1556" i="6"/>
  <c r="P1556" i="6" s="1"/>
  <c r="U1556" i="6" s="1"/>
  <c r="V1556" i="6" s="1"/>
  <c r="O1559" i="6"/>
  <c r="P1559" i="6" s="1"/>
  <c r="U1559" i="6" s="1"/>
  <c r="V1559" i="6" s="1"/>
  <c r="O1562" i="6"/>
  <c r="P1562" i="6" s="1"/>
  <c r="U1562" i="6" s="1"/>
  <c r="V1562" i="6" s="1"/>
  <c r="O1565" i="6"/>
  <c r="P1565" i="6" s="1"/>
  <c r="U1565" i="6" s="1"/>
  <c r="V1565" i="6" s="1"/>
  <c r="O1549" i="6"/>
  <c r="P1549" i="6" s="1"/>
  <c r="U1549" i="6" s="1"/>
  <c r="V1549" i="6" s="1"/>
  <c r="O1552" i="6"/>
  <c r="P1552" i="6" s="1"/>
  <c r="U1552" i="6" s="1"/>
  <c r="V1552" i="6" s="1"/>
  <c r="O1555" i="6"/>
  <c r="P1555" i="6" s="1"/>
  <c r="U1555" i="6" s="1"/>
  <c r="V1555" i="6" s="1"/>
  <c r="O1558" i="6"/>
  <c r="P1558" i="6" s="1"/>
  <c r="U1558" i="6" s="1"/>
  <c r="V1558" i="6" s="1"/>
  <c r="O1561" i="6"/>
  <c r="P1561" i="6" s="1"/>
  <c r="U1561" i="6" s="1"/>
  <c r="V1561" i="6" s="1"/>
  <c r="P1546" i="6"/>
  <c r="U1546" i="6" s="1"/>
  <c r="P1544" i="6"/>
  <c r="U1544" i="6" s="1"/>
  <c r="V1544" i="6" s="1"/>
  <c r="P1540" i="6"/>
  <c r="U1540" i="6" s="1"/>
  <c r="V1540" i="6" s="1"/>
  <c r="P1538" i="6"/>
  <c r="U1538" i="6" s="1"/>
  <c r="P1534" i="6"/>
  <c r="U1534" i="6" s="1"/>
  <c r="V1534" i="6" s="1"/>
  <c r="P1532" i="6"/>
  <c r="U1532" i="6" s="1"/>
  <c r="V1532" i="6" s="1"/>
  <c r="N1508" i="6"/>
  <c r="P1508" i="6" s="1"/>
  <c r="U1508" i="6" s="1"/>
  <c r="V1508" i="6" s="1"/>
  <c r="N1639" i="6"/>
  <c r="P1639" i="6" s="1"/>
  <c r="U1639" i="6" s="1"/>
  <c r="N1636" i="6"/>
  <c r="P1636" i="6" s="1"/>
  <c r="U1636" i="6" s="1"/>
  <c r="V1636" i="6" s="1"/>
  <c r="N1633" i="6"/>
  <c r="P1633" i="6" s="1"/>
  <c r="U1633" i="6" s="1"/>
  <c r="V1633" i="6" s="1"/>
  <c r="N1630" i="6"/>
  <c r="P1630" i="6" s="1"/>
  <c r="U1630" i="6" s="1"/>
  <c r="V1630" i="6" s="1"/>
  <c r="N1627" i="6"/>
  <c r="P1627" i="6" s="1"/>
  <c r="U1627" i="6" s="1"/>
  <c r="V1627" i="6" s="1"/>
  <c r="N1626" i="6"/>
  <c r="P1626" i="6" s="1"/>
  <c r="O1623" i="6"/>
  <c r="P1623" i="6" s="1"/>
  <c r="U1623" i="6" s="1"/>
  <c r="V1623" i="6" s="1"/>
  <c r="O1620" i="6"/>
  <c r="P1620" i="6" s="1"/>
  <c r="U1620" i="6" s="1"/>
  <c r="V1620" i="6" s="1"/>
  <c r="O1617" i="6"/>
  <c r="P1617" i="6" s="1"/>
  <c r="U1617" i="6" s="1"/>
  <c r="V1617" i="6" s="1"/>
  <c r="O1614" i="6"/>
  <c r="P1614" i="6" s="1"/>
  <c r="U1614" i="6" s="1"/>
  <c r="V1614" i="6" s="1"/>
  <c r="O1611" i="6"/>
  <c r="P1611" i="6" s="1"/>
  <c r="U1611" i="6" s="1"/>
  <c r="V1611" i="6" s="1"/>
  <c r="O1608" i="6"/>
  <c r="P1608" i="6" s="1"/>
  <c r="N1483" i="6"/>
  <c r="P1483" i="6" s="1"/>
  <c r="U1483" i="6" s="1"/>
  <c r="N1486" i="6"/>
  <c r="P1486" i="6" s="1"/>
  <c r="U1486" i="6" s="1"/>
  <c r="N1489" i="6"/>
  <c r="P1489" i="6" s="1"/>
  <c r="U1489" i="6" s="1"/>
  <c r="V1489" i="6" s="1"/>
  <c r="N1492" i="6"/>
  <c r="P1492" i="6" s="1"/>
  <c r="U1492" i="6" s="1"/>
  <c r="V1492" i="6" s="1"/>
  <c r="N1495" i="6"/>
  <c r="P1495" i="6" s="1"/>
  <c r="U1495" i="6" s="1"/>
  <c r="V1495" i="6" s="1"/>
  <c r="N1498" i="6"/>
  <c r="P1498" i="6" s="1"/>
  <c r="U1498" i="6" s="1"/>
  <c r="V1498" i="6" s="1"/>
  <c r="N1481" i="6"/>
  <c r="P1481" i="6" s="1"/>
  <c r="N1482" i="6"/>
  <c r="P1482" i="6" s="1"/>
  <c r="U1482" i="6" s="1"/>
  <c r="V1482" i="6" s="1"/>
  <c r="N1485" i="6"/>
  <c r="P1485" i="6" s="1"/>
  <c r="U1485" i="6" s="1"/>
  <c r="N1488" i="6"/>
  <c r="P1488" i="6" s="1"/>
  <c r="U1488" i="6" s="1"/>
  <c r="N1491" i="6"/>
  <c r="P1491" i="6" s="1"/>
  <c r="U1491" i="6" s="1"/>
  <c r="V1491" i="6" s="1"/>
  <c r="N1494" i="6"/>
  <c r="P1494" i="6" s="1"/>
  <c r="U1494" i="6" s="1"/>
  <c r="V1494" i="6" s="1"/>
  <c r="N1497" i="6"/>
  <c r="P1497" i="6" s="1"/>
  <c r="U1497" i="6" s="1"/>
  <c r="V1497" i="6" s="1"/>
  <c r="N1484" i="6"/>
  <c r="P1484" i="6" s="1"/>
  <c r="U1484" i="6" s="1"/>
  <c r="N1487" i="6"/>
  <c r="P1487" i="6" s="1"/>
  <c r="U1487" i="6" s="1"/>
  <c r="V1487" i="6" s="1"/>
  <c r="N1490" i="6"/>
  <c r="P1490" i="6" s="1"/>
  <c r="U1490" i="6" s="1"/>
  <c r="V1490" i="6" s="1"/>
  <c r="N1493" i="6"/>
  <c r="P1493" i="6" s="1"/>
  <c r="U1493" i="6" s="1"/>
  <c r="V1493" i="6" s="1"/>
  <c r="N1496" i="6"/>
  <c r="P1496" i="6" s="1"/>
  <c r="U1496" i="6" s="1"/>
  <c r="V1496" i="6" s="1"/>
  <c r="N1570" i="6"/>
  <c r="N1573" i="6"/>
  <c r="N1576" i="6"/>
  <c r="N1579" i="6"/>
  <c r="N1582" i="6"/>
  <c r="P1582" i="6" s="1"/>
  <c r="U1582" i="6" s="1"/>
  <c r="V1582" i="6" s="1"/>
  <c r="N1568" i="6"/>
  <c r="N1569" i="6"/>
  <c r="N1572" i="6"/>
  <c r="P1572" i="6" s="1"/>
  <c r="U1572" i="6" s="1"/>
  <c r="V1572" i="6" s="1"/>
  <c r="N1575" i="6"/>
  <c r="N1578" i="6"/>
  <c r="N1581" i="6"/>
  <c r="N1637" i="6"/>
  <c r="P1637" i="6" s="1"/>
  <c r="U1637" i="6" s="1"/>
  <c r="V1637" i="6" s="1"/>
  <c r="N1634" i="6"/>
  <c r="P1634" i="6" s="1"/>
  <c r="U1634" i="6" s="1"/>
  <c r="V1634" i="6" s="1"/>
  <c r="N1631" i="6"/>
  <c r="P1631" i="6" s="1"/>
  <c r="U1631" i="6" s="1"/>
  <c r="V1631" i="6" s="1"/>
  <c r="N1628" i="6"/>
  <c r="P1628" i="6" s="1"/>
  <c r="U1628" i="6" s="1"/>
  <c r="V1628" i="6" s="1"/>
  <c r="O1624" i="6"/>
  <c r="O1621" i="6"/>
  <c r="O1618" i="6"/>
  <c r="O1615" i="6"/>
  <c r="O1612" i="6"/>
  <c r="P1593" i="6"/>
  <c r="U1593" i="6" s="1"/>
  <c r="V1593" i="6" s="1"/>
  <c r="P1543" i="6"/>
  <c r="U1543" i="6" s="1"/>
  <c r="V1543" i="6" s="1"/>
  <c r="P1541" i="6"/>
  <c r="U1541" i="6" s="1"/>
  <c r="V1541" i="6" s="1"/>
  <c r="P1537" i="6"/>
  <c r="U1537" i="6" s="1"/>
  <c r="N1509" i="6"/>
  <c r="P1509" i="6" s="1"/>
  <c r="U1509" i="6" s="1"/>
  <c r="V1509" i="6" s="1"/>
  <c r="N1507" i="6"/>
  <c r="P1507" i="6" s="1"/>
  <c r="N1740" i="6"/>
  <c r="P1740" i="6" s="1"/>
  <c r="U1740" i="6" s="1"/>
  <c r="V1740" i="6" s="1"/>
  <c r="N1737" i="6"/>
  <c r="P1737" i="6" s="1"/>
  <c r="U1737" i="6" s="1"/>
  <c r="V1737" i="6" s="1"/>
  <c r="N1697" i="6"/>
  <c r="P1697" i="6" s="1"/>
  <c r="U1697" i="6" s="1"/>
  <c r="V1697" i="6" s="1"/>
  <c r="N1694" i="6"/>
  <c r="P1694" i="6" s="1"/>
  <c r="U1694" i="6" s="1"/>
  <c r="V1694" i="6" s="1"/>
  <c r="N1691" i="6"/>
  <c r="P1691" i="6" s="1"/>
  <c r="U1691" i="6" s="1"/>
  <c r="V1691" i="6" s="1"/>
  <c r="N1688" i="6"/>
  <c r="P1688" i="6" s="1"/>
  <c r="U1688" i="6" s="1"/>
  <c r="V1688" i="6" s="1"/>
  <c r="N1667" i="6"/>
  <c r="P1667" i="6" s="1"/>
  <c r="U1667" i="6" s="1"/>
  <c r="V1667" i="6" s="1"/>
  <c r="N1664" i="6"/>
  <c r="P1664" i="6" s="1"/>
  <c r="U1664" i="6" s="1"/>
  <c r="V1664" i="6" s="1"/>
  <c r="N1661" i="6"/>
  <c r="P1661" i="6" s="1"/>
  <c r="U1661" i="6" s="1"/>
  <c r="N1647" i="6"/>
  <c r="P1647" i="6" s="1"/>
  <c r="U1647" i="6" s="1"/>
  <c r="V1647" i="6" s="1"/>
  <c r="N1644" i="6"/>
  <c r="P1644" i="6" s="1"/>
  <c r="U1644" i="6" s="1"/>
  <c r="N1624" i="6"/>
  <c r="N1621" i="6"/>
  <c r="N1618" i="6"/>
  <c r="N1615" i="6"/>
  <c r="N1612" i="6"/>
  <c r="N1609" i="6"/>
  <c r="N1601" i="6"/>
  <c r="P1601" i="6" s="1"/>
  <c r="N1604" i="6"/>
  <c r="P1604" i="6" s="1"/>
  <c r="U1604" i="6" s="1"/>
  <c r="V1604" i="6" s="1"/>
  <c r="P1584" i="6"/>
  <c r="N1580" i="6"/>
  <c r="P1580" i="6" s="1"/>
  <c r="U1580" i="6" s="1"/>
  <c r="V1580" i="6" s="1"/>
  <c r="N1571" i="6"/>
  <c r="P1529" i="6"/>
  <c r="N1638" i="6"/>
  <c r="P1638" i="6" s="1"/>
  <c r="U1638" i="6" s="1"/>
  <c r="V1638" i="6" s="1"/>
  <c r="N1635" i="6"/>
  <c r="P1635" i="6" s="1"/>
  <c r="U1635" i="6" s="1"/>
  <c r="N1632" i="6"/>
  <c r="P1632" i="6" s="1"/>
  <c r="U1632" i="6" s="1"/>
  <c r="V1632" i="6" s="1"/>
  <c r="H207" i="14"/>
  <c r="N1515" i="6"/>
  <c r="N1518" i="6"/>
  <c r="N1521" i="6"/>
  <c r="N1524" i="6"/>
  <c r="N1527" i="6"/>
  <c r="N1514" i="6"/>
  <c r="N1517" i="6"/>
  <c r="N1520" i="6"/>
  <c r="N1523" i="6"/>
  <c r="N1526" i="6"/>
  <c r="N1512" i="6"/>
  <c r="N1513" i="6"/>
  <c r="N1516" i="6"/>
  <c r="N1519" i="6"/>
  <c r="N1522" i="6"/>
  <c r="N1525" i="6"/>
  <c r="N1528" i="6"/>
  <c r="N1330" i="6"/>
  <c r="P1330" i="6" s="1"/>
  <c r="U1330" i="6" s="1"/>
  <c r="V1330" i="6" s="1"/>
  <c r="N1333" i="6"/>
  <c r="P1333" i="6" s="1"/>
  <c r="U1333" i="6" s="1"/>
  <c r="V1333" i="6" s="1"/>
  <c r="N1331" i="6"/>
  <c r="P1331" i="6" s="1"/>
  <c r="U1331" i="6" s="1"/>
  <c r="V1331" i="6" s="1"/>
  <c r="N1334" i="6"/>
  <c r="P1334" i="6" s="1"/>
  <c r="U1334" i="6" s="1"/>
  <c r="V1334" i="6" s="1"/>
  <c r="N1323" i="6"/>
  <c r="P1323" i="6" s="1"/>
  <c r="U1323" i="6" s="1"/>
  <c r="V1323" i="6" s="1"/>
  <c r="N1326" i="6"/>
  <c r="P1326" i="6" s="1"/>
  <c r="U1326" i="6" s="1"/>
  <c r="V1326" i="6" s="1"/>
  <c r="N1320" i="6"/>
  <c r="P1320" i="6" s="1"/>
  <c r="N1321" i="6"/>
  <c r="P1321" i="6" s="1"/>
  <c r="U1321" i="6" s="1"/>
  <c r="V1321" i="6" s="1"/>
  <c r="N1324" i="6"/>
  <c r="P1324" i="6" s="1"/>
  <c r="U1324" i="6" s="1"/>
  <c r="V1324" i="6" s="1"/>
  <c r="N1327" i="6"/>
  <c r="P1327" i="6" s="1"/>
  <c r="U1327" i="6" s="1"/>
  <c r="V1327" i="6" s="1"/>
  <c r="H170" i="14"/>
  <c r="N1272" i="6"/>
  <c r="N1275" i="6"/>
  <c r="N1278" i="6"/>
  <c r="N1281" i="6"/>
  <c r="N1284" i="6"/>
  <c r="N1271" i="6"/>
  <c r="N1274" i="6"/>
  <c r="N1277" i="6"/>
  <c r="N1280" i="6"/>
  <c r="N1283" i="6"/>
  <c r="N1286" i="6"/>
  <c r="N1269" i="6"/>
  <c r="N1270" i="6"/>
  <c r="N1273" i="6"/>
  <c r="N1276" i="6"/>
  <c r="N1279" i="6"/>
  <c r="N1282" i="6"/>
  <c r="N1285" i="6"/>
  <c r="O1259" i="6"/>
  <c r="P1259" i="6" s="1"/>
  <c r="U1259" i="6" s="1"/>
  <c r="V1259" i="6" s="1"/>
  <c r="O1262" i="6"/>
  <c r="P1262" i="6" s="1"/>
  <c r="U1262" i="6" s="1"/>
  <c r="V1262" i="6" s="1"/>
  <c r="O1265" i="6"/>
  <c r="P1265" i="6" s="1"/>
  <c r="U1265" i="6" s="1"/>
  <c r="V1265" i="6" s="1"/>
  <c r="O1268" i="6"/>
  <c r="P1268" i="6" s="1"/>
  <c r="U1268" i="6" s="1"/>
  <c r="O1258" i="6"/>
  <c r="P1258" i="6" s="1"/>
  <c r="U1258" i="6" s="1"/>
  <c r="V1258" i="6" s="1"/>
  <c r="O1261" i="6"/>
  <c r="P1261" i="6" s="1"/>
  <c r="U1261" i="6" s="1"/>
  <c r="V1261" i="6" s="1"/>
  <c r="O1264" i="6"/>
  <c r="P1264" i="6" s="1"/>
  <c r="U1264" i="6" s="1"/>
  <c r="V1264" i="6" s="1"/>
  <c r="O1267" i="6"/>
  <c r="P1267" i="6" s="1"/>
  <c r="U1267" i="6" s="1"/>
  <c r="O1257" i="6"/>
  <c r="P1257" i="6" s="1"/>
  <c r="O1260" i="6"/>
  <c r="P1260" i="6" s="1"/>
  <c r="U1260" i="6" s="1"/>
  <c r="V1260" i="6" s="1"/>
  <c r="O1263" i="6"/>
  <c r="P1263" i="6" s="1"/>
  <c r="U1263" i="6" s="1"/>
  <c r="V1263" i="6" s="1"/>
  <c r="O1266" i="6"/>
  <c r="P1266" i="6" s="1"/>
  <c r="U1266" i="6" s="1"/>
  <c r="P1221" i="6"/>
  <c r="U1221" i="6" s="1"/>
  <c r="V1221" i="6" s="1"/>
  <c r="N1439" i="6"/>
  <c r="P1439" i="6" s="1"/>
  <c r="U1439" i="6" s="1"/>
  <c r="V1439" i="6" s="1"/>
  <c r="N1436" i="6"/>
  <c r="P1436" i="6" s="1"/>
  <c r="U1436" i="6" s="1"/>
  <c r="N1433" i="6"/>
  <c r="P1433" i="6" s="1"/>
  <c r="U1433" i="6" s="1"/>
  <c r="V1433" i="6" s="1"/>
  <c r="N1430" i="6"/>
  <c r="P1430" i="6" s="1"/>
  <c r="U1430" i="6" s="1"/>
  <c r="V1430" i="6" s="1"/>
  <c r="N1406" i="6"/>
  <c r="P1406" i="6" s="1"/>
  <c r="O1402" i="6"/>
  <c r="P1402" i="6" s="1"/>
  <c r="U1402" i="6" s="1"/>
  <c r="V1402" i="6" s="1"/>
  <c r="O1399" i="6"/>
  <c r="P1399" i="6" s="1"/>
  <c r="U1399" i="6" s="1"/>
  <c r="V1399" i="6" s="1"/>
  <c r="O1396" i="6"/>
  <c r="P1396" i="6" s="1"/>
  <c r="U1396" i="6" s="1"/>
  <c r="V1396" i="6" s="1"/>
  <c r="O1393" i="6"/>
  <c r="P1393" i="6" s="1"/>
  <c r="U1393" i="6" s="1"/>
  <c r="V1393" i="6" s="1"/>
  <c r="O1390" i="6"/>
  <c r="P1390" i="6" s="1"/>
  <c r="U1390" i="6" s="1"/>
  <c r="V1390" i="6" s="1"/>
  <c r="O1387" i="6"/>
  <c r="P1387" i="6" s="1"/>
  <c r="U1387" i="6" s="1"/>
  <c r="V1387" i="6" s="1"/>
  <c r="O1384" i="6"/>
  <c r="P1384" i="6" s="1"/>
  <c r="U1384" i="6" s="1"/>
  <c r="V1384" i="6" s="1"/>
  <c r="N1379" i="6"/>
  <c r="N1376" i="6"/>
  <c r="N1373" i="6"/>
  <c r="N1370" i="6"/>
  <c r="N1367" i="6"/>
  <c r="N1364" i="6"/>
  <c r="H185" i="14"/>
  <c r="P1348" i="6"/>
  <c r="N1329" i="6"/>
  <c r="P1329" i="6" s="1"/>
  <c r="U1329" i="6" s="1"/>
  <c r="N1309" i="6"/>
  <c r="P1309" i="6" s="1"/>
  <c r="U1309" i="6" s="1"/>
  <c r="O1289" i="6"/>
  <c r="P1289" i="6" s="1"/>
  <c r="U1289" i="6" s="1"/>
  <c r="V1289" i="6" s="1"/>
  <c r="O1292" i="6"/>
  <c r="P1292" i="6" s="1"/>
  <c r="U1292" i="6" s="1"/>
  <c r="O1295" i="6"/>
  <c r="P1295" i="6" s="1"/>
  <c r="U1295" i="6" s="1"/>
  <c r="V1295" i="6" s="1"/>
  <c r="O1298" i="6"/>
  <c r="P1298" i="6" s="1"/>
  <c r="U1298" i="6" s="1"/>
  <c r="V1298" i="6" s="1"/>
  <c r="O1301" i="6"/>
  <c r="P1301" i="6" s="1"/>
  <c r="U1301" i="6" s="1"/>
  <c r="V1301" i="6" s="1"/>
  <c r="O1304" i="6"/>
  <c r="P1304" i="6" s="1"/>
  <c r="U1304" i="6" s="1"/>
  <c r="V1304" i="6" s="1"/>
  <c r="O1288" i="6"/>
  <c r="P1288" i="6" s="1"/>
  <c r="U1288" i="6" s="1"/>
  <c r="V1288" i="6" s="1"/>
  <c r="O1291" i="6"/>
  <c r="P1291" i="6" s="1"/>
  <c r="U1291" i="6" s="1"/>
  <c r="V1291" i="6" s="1"/>
  <c r="O1294" i="6"/>
  <c r="P1294" i="6" s="1"/>
  <c r="U1294" i="6" s="1"/>
  <c r="V1294" i="6" s="1"/>
  <c r="O1297" i="6"/>
  <c r="P1297" i="6" s="1"/>
  <c r="U1297" i="6" s="1"/>
  <c r="V1297" i="6" s="1"/>
  <c r="O1300" i="6"/>
  <c r="P1300" i="6" s="1"/>
  <c r="U1300" i="6" s="1"/>
  <c r="V1300" i="6" s="1"/>
  <c r="O1303" i="6"/>
  <c r="P1303" i="6" s="1"/>
  <c r="U1303" i="6" s="1"/>
  <c r="V1303" i="6" s="1"/>
  <c r="O1287" i="6"/>
  <c r="P1287" i="6" s="1"/>
  <c r="O1290" i="6"/>
  <c r="P1290" i="6" s="1"/>
  <c r="U1290" i="6" s="1"/>
  <c r="V1290" i="6" s="1"/>
  <c r="O1293" i="6"/>
  <c r="P1293" i="6" s="1"/>
  <c r="U1293" i="6" s="1"/>
  <c r="V1293" i="6" s="1"/>
  <c r="O1296" i="6"/>
  <c r="P1296" i="6" s="1"/>
  <c r="U1296" i="6" s="1"/>
  <c r="V1296" i="6" s="1"/>
  <c r="O1299" i="6"/>
  <c r="P1299" i="6" s="1"/>
  <c r="U1299" i="6" s="1"/>
  <c r="V1299" i="6" s="1"/>
  <c r="O1302" i="6"/>
  <c r="P1302" i="6" s="1"/>
  <c r="U1302" i="6" s="1"/>
  <c r="V1302" i="6" s="1"/>
  <c r="O1305" i="6"/>
  <c r="P1305" i="6" s="1"/>
  <c r="U1305" i="6" s="1"/>
  <c r="V1305" i="6" s="1"/>
  <c r="P1158" i="6"/>
  <c r="N1426" i="6"/>
  <c r="P1426" i="6" s="1"/>
  <c r="N1422" i="6"/>
  <c r="P1422" i="6" s="1"/>
  <c r="N1416" i="6"/>
  <c r="P1416" i="6" s="1"/>
  <c r="P1335" i="6"/>
  <c r="N1325" i="6"/>
  <c r="P1325" i="6" s="1"/>
  <c r="U1325" i="6" s="1"/>
  <c r="V1325" i="6" s="1"/>
  <c r="N1217" i="6"/>
  <c r="P1217" i="6" s="1"/>
  <c r="N1440" i="6"/>
  <c r="P1440" i="6" s="1"/>
  <c r="U1440" i="6" s="1"/>
  <c r="V1440" i="6" s="1"/>
  <c r="N1437" i="6"/>
  <c r="P1437" i="6" s="1"/>
  <c r="U1437" i="6" s="1"/>
  <c r="V1437" i="6" s="1"/>
  <c r="N1434" i="6"/>
  <c r="P1434" i="6" s="1"/>
  <c r="U1434" i="6" s="1"/>
  <c r="N1431" i="6"/>
  <c r="P1431" i="6" s="1"/>
  <c r="U1431" i="6" s="1"/>
  <c r="V1431" i="6" s="1"/>
  <c r="N1428" i="6"/>
  <c r="P1428" i="6" s="1"/>
  <c r="U1428" i="6" s="1"/>
  <c r="V1428" i="6" s="1"/>
  <c r="N1427" i="6"/>
  <c r="P1427" i="6" s="1"/>
  <c r="N1408" i="6"/>
  <c r="P1408" i="6" s="1"/>
  <c r="O1400" i="6"/>
  <c r="P1400" i="6" s="1"/>
  <c r="U1400" i="6" s="1"/>
  <c r="O1397" i="6"/>
  <c r="P1397" i="6" s="1"/>
  <c r="U1397" i="6" s="1"/>
  <c r="V1397" i="6" s="1"/>
  <c r="O1394" i="6"/>
  <c r="P1394" i="6" s="1"/>
  <c r="U1394" i="6" s="1"/>
  <c r="V1394" i="6" s="1"/>
  <c r="O1391" i="6"/>
  <c r="P1391" i="6" s="1"/>
  <c r="U1391" i="6" s="1"/>
  <c r="V1391" i="6" s="1"/>
  <c r="O1388" i="6"/>
  <c r="P1388" i="6" s="1"/>
  <c r="U1388" i="6" s="1"/>
  <c r="V1388" i="6" s="1"/>
  <c r="O1385" i="6"/>
  <c r="P1385" i="6" s="1"/>
  <c r="U1385" i="6" s="1"/>
  <c r="V1385" i="6" s="1"/>
  <c r="O1382" i="6"/>
  <c r="P1382" i="6" s="1"/>
  <c r="N1380" i="6"/>
  <c r="N1377" i="6"/>
  <c r="N1374" i="6"/>
  <c r="N1371" i="6"/>
  <c r="N1368" i="6"/>
  <c r="N1365" i="6"/>
  <c r="N1362" i="6"/>
  <c r="N1361" i="6"/>
  <c r="N1343" i="6"/>
  <c r="P1343" i="6" s="1"/>
  <c r="N1315" i="6"/>
  <c r="P1315" i="6" s="1"/>
  <c r="U1315" i="6" s="1"/>
  <c r="N1423" i="6"/>
  <c r="P1423" i="6" s="1"/>
  <c r="U1423" i="6" s="1"/>
  <c r="V1423" i="6" s="1"/>
  <c r="N1322" i="6"/>
  <c r="P1322" i="6" s="1"/>
  <c r="U1322" i="6" s="1"/>
  <c r="V1322" i="6" s="1"/>
  <c r="N1307" i="6"/>
  <c r="P1307" i="6" s="1"/>
  <c r="N1310" i="6"/>
  <c r="P1310" i="6" s="1"/>
  <c r="U1310" i="6" s="1"/>
  <c r="N1313" i="6"/>
  <c r="P1313" i="6" s="1"/>
  <c r="U1313" i="6" s="1"/>
  <c r="N1308" i="6"/>
  <c r="P1308" i="6" s="1"/>
  <c r="U1308" i="6" s="1"/>
  <c r="N1311" i="6"/>
  <c r="P1311" i="6" s="1"/>
  <c r="U1311" i="6" s="1"/>
  <c r="N1314" i="6"/>
  <c r="P1314" i="6" s="1"/>
  <c r="U1314" i="6" s="1"/>
  <c r="P1117" i="6"/>
  <c r="U1117" i="6" s="1"/>
  <c r="V1117" i="6" s="1"/>
  <c r="N1441" i="6"/>
  <c r="P1441" i="6" s="1"/>
  <c r="U1441" i="6" s="1"/>
  <c r="N1438" i="6"/>
  <c r="P1438" i="6" s="1"/>
  <c r="U1438" i="6" s="1"/>
  <c r="V1438" i="6" s="1"/>
  <c r="N1435" i="6"/>
  <c r="P1435" i="6" s="1"/>
  <c r="U1435" i="6" s="1"/>
  <c r="V1435" i="6" s="1"/>
  <c r="N1432" i="6"/>
  <c r="P1432" i="6" s="1"/>
  <c r="U1432" i="6" s="1"/>
  <c r="V1432" i="6" s="1"/>
  <c r="O1401" i="6"/>
  <c r="P1401" i="6" s="1"/>
  <c r="U1401" i="6" s="1"/>
  <c r="V1401" i="6" s="1"/>
  <c r="O1398" i="6"/>
  <c r="P1398" i="6" s="1"/>
  <c r="U1398" i="6" s="1"/>
  <c r="V1398" i="6" s="1"/>
  <c r="O1395" i="6"/>
  <c r="P1395" i="6" s="1"/>
  <c r="U1395" i="6" s="1"/>
  <c r="V1395" i="6" s="1"/>
  <c r="O1392" i="6"/>
  <c r="P1392" i="6" s="1"/>
  <c r="U1392" i="6" s="1"/>
  <c r="V1392" i="6" s="1"/>
  <c r="O1389" i="6"/>
  <c r="P1389" i="6" s="1"/>
  <c r="U1389" i="6" s="1"/>
  <c r="V1389" i="6" s="1"/>
  <c r="O1386" i="6"/>
  <c r="P1386" i="6" s="1"/>
  <c r="U1386" i="6" s="1"/>
  <c r="V1386" i="6" s="1"/>
  <c r="N1381" i="6"/>
  <c r="N1378" i="6"/>
  <c r="N1375" i="6"/>
  <c r="N1372" i="6"/>
  <c r="N1369" i="6"/>
  <c r="N1366" i="6"/>
  <c r="N1332" i="6"/>
  <c r="P1332" i="6" s="1"/>
  <c r="U1332" i="6" s="1"/>
  <c r="V1332" i="6" s="1"/>
  <c r="N1328" i="6"/>
  <c r="P1328" i="6" s="1"/>
  <c r="N1312" i="6"/>
  <c r="P1312" i="6" s="1"/>
  <c r="U1312" i="6" s="1"/>
  <c r="V1312" i="6" s="1"/>
  <c r="N1224" i="6"/>
  <c r="P1224" i="6" s="1"/>
  <c r="N1102" i="6"/>
  <c r="P1102" i="6" s="1"/>
  <c r="U1102" i="6" s="1"/>
  <c r="N1105" i="6"/>
  <c r="P1105" i="6" s="1"/>
  <c r="U1105" i="6" s="1"/>
  <c r="N1108" i="6"/>
  <c r="P1108" i="6" s="1"/>
  <c r="U1108" i="6" s="1"/>
  <c r="V1108" i="6" s="1"/>
  <c r="N1095" i="6"/>
  <c r="P1095" i="6" s="1"/>
  <c r="U1095" i="6" s="1"/>
  <c r="N1090" i="6"/>
  <c r="P1090" i="6" s="1"/>
  <c r="U1090" i="6" s="1"/>
  <c r="V1090" i="6" s="1"/>
  <c r="O965" i="6"/>
  <c r="O968" i="6"/>
  <c r="O971" i="6"/>
  <c r="P971" i="6" s="1"/>
  <c r="U971" i="6" s="1"/>
  <c r="V971" i="6" s="1"/>
  <c r="O974" i="6"/>
  <c r="O977" i="6"/>
  <c r="O972" i="6"/>
  <c r="P972" i="6" s="1"/>
  <c r="U972" i="6" s="1"/>
  <c r="V972" i="6" s="1"/>
  <c r="O967" i="6"/>
  <c r="O976" i="6"/>
  <c r="O969" i="6"/>
  <c r="O978" i="6"/>
  <c r="O973" i="6"/>
  <c r="P973" i="6" s="1"/>
  <c r="U973" i="6" s="1"/>
  <c r="V973" i="6" s="1"/>
  <c r="O966" i="6"/>
  <c r="P966" i="6" s="1"/>
  <c r="U966" i="6" s="1"/>
  <c r="V966" i="6" s="1"/>
  <c r="O975" i="6"/>
  <c r="P975" i="6" s="1"/>
  <c r="U975" i="6" s="1"/>
  <c r="V975" i="6" s="1"/>
  <c r="O970" i="6"/>
  <c r="N1255" i="6"/>
  <c r="N1252" i="6"/>
  <c r="N1249" i="6"/>
  <c r="N1246" i="6"/>
  <c r="N1243" i="6"/>
  <c r="H168" i="14"/>
  <c r="N1199" i="6"/>
  <c r="P1199" i="6" s="1"/>
  <c r="N1193" i="6"/>
  <c r="P1193" i="6" s="1"/>
  <c r="N1178" i="6"/>
  <c r="P1178" i="6" s="1"/>
  <c r="U1178" i="6" s="1"/>
  <c r="V1178" i="6" s="1"/>
  <c r="N1175" i="6"/>
  <c r="P1175" i="6" s="1"/>
  <c r="O1171" i="6"/>
  <c r="P1171" i="6" s="1"/>
  <c r="U1171" i="6" s="1"/>
  <c r="V1171" i="6" s="1"/>
  <c r="O1168" i="6"/>
  <c r="P1168" i="6" s="1"/>
  <c r="U1168" i="6" s="1"/>
  <c r="V1168" i="6" s="1"/>
  <c r="O1165" i="6"/>
  <c r="P1165" i="6" s="1"/>
  <c r="U1165" i="6" s="1"/>
  <c r="V1165" i="6" s="1"/>
  <c r="O1162" i="6"/>
  <c r="P1162" i="6" s="1"/>
  <c r="U1162" i="6" s="1"/>
  <c r="O1159" i="6"/>
  <c r="P1159" i="6" s="1"/>
  <c r="U1159" i="6" s="1"/>
  <c r="V1159" i="6" s="1"/>
  <c r="N1143" i="6"/>
  <c r="N1140" i="6"/>
  <c r="N1137" i="6"/>
  <c r="N1134" i="6"/>
  <c r="N1131" i="6"/>
  <c r="O1127" i="6"/>
  <c r="P1127" i="6" s="1"/>
  <c r="U1127" i="6" s="1"/>
  <c r="V1127" i="6" s="1"/>
  <c r="O1124" i="6"/>
  <c r="P1124" i="6" s="1"/>
  <c r="U1124" i="6" s="1"/>
  <c r="V1124" i="6" s="1"/>
  <c r="O1121" i="6"/>
  <c r="P1121" i="6" s="1"/>
  <c r="U1121" i="6" s="1"/>
  <c r="V1121" i="6" s="1"/>
  <c r="O1118" i="6"/>
  <c r="P1118" i="6" s="1"/>
  <c r="U1118" i="6" s="1"/>
  <c r="V1118" i="6" s="1"/>
  <c r="O1115" i="6"/>
  <c r="P1115" i="6" s="1"/>
  <c r="N1103" i="6"/>
  <c r="P1103" i="6" s="1"/>
  <c r="U1103" i="6" s="1"/>
  <c r="V1103" i="6" s="1"/>
  <c r="N1093" i="6"/>
  <c r="P1093" i="6" s="1"/>
  <c r="N1085" i="6"/>
  <c r="P1085" i="6" s="1"/>
  <c r="N1019" i="6"/>
  <c r="P1019" i="6" s="1"/>
  <c r="U1019" i="6" s="1"/>
  <c r="V1019" i="6" s="1"/>
  <c r="N1022" i="6"/>
  <c r="P1022" i="6" s="1"/>
  <c r="U1022" i="6" s="1"/>
  <c r="V1022" i="6" s="1"/>
  <c r="N1025" i="6"/>
  <c r="P1025" i="6" s="1"/>
  <c r="U1025" i="6" s="1"/>
  <c r="V1025" i="6" s="1"/>
  <c r="N1028" i="6"/>
  <c r="P1028" i="6" s="1"/>
  <c r="U1028" i="6" s="1"/>
  <c r="V1028" i="6" s="1"/>
  <c r="N1031" i="6"/>
  <c r="P1031" i="6" s="1"/>
  <c r="U1031" i="6" s="1"/>
  <c r="N1017" i="6"/>
  <c r="P1017" i="6" s="1"/>
  <c r="N1018" i="6"/>
  <c r="P1018" i="6" s="1"/>
  <c r="U1018" i="6" s="1"/>
  <c r="V1018" i="6" s="1"/>
  <c r="N1021" i="6"/>
  <c r="P1021" i="6" s="1"/>
  <c r="U1021" i="6" s="1"/>
  <c r="V1021" i="6" s="1"/>
  <c r="N1024" i="6"/>
  <c r="P1024" i="6" s="1"/>
  <c r="U1024" i="6" s="1"/>
  <c r="V1024" i="6" s="1"/>
  <c r="N1027" i="6"/>
  <c r="P1027" i="6" s="1"/>
  <c r="U1027" i="6" s="1"/>
  <c r="V1027" i="6" s="1"/>
  <c r="N1030" i="6"/>
  <c r="P1030" i="6" s="1"/>
  <c r="U1030" i="6" s="1"/>
  <c r="V1030" i="6" s="1"/>
  <c r="N1033" i="6"/>
  <c r="P1033" i="6" s="1"/>
  <c r="U1033" i="6" s="1"/>
  <c r="V1033" i="6" s="1"/>
  <c r="N1256" i="6"/>
  <c r="N1253" i="6"/>
  <c r="N1250" i="6"/>
  <c r="N1247" i="6"/>
  <c r="N1244" i="6"/>
  <c r="N1241" i="6"/>
  <c r="N1240" i="6"/>
  <c r="N1218" i="6"/>
  <c r="P1218" i="6" s="1"/>
  <c r="N1179" i="6"/>
  <c r="P1179" i="6" s="1"/>
  <c r="U1179" i="6" s="1"/>
  <c r="V1179" i="6" s="1"/>
  <c r="N1176" i="6"/>
  <c r="P1176" i="6" s="1"/>
  <c r="U1176" i="6" s="1"/>
  <c r="V1176" i="6" s="1"/>
  <c r="O1169" i="6"/>
  <c r="P1169" i="6" s="1"/>
  <c r="U1169" i="6" s="1"/>
  <c r="V1169" i="6" s="1"/>
  <c r="O1166" i="6"/>
  <c r="P1166" i="6" s="1"/>
  <c r="U1166" i="6" s="1"/>
  <c r="V1166" i="6" s="1"/>
  <c r="O1163" i="6"/>
  <c r="P1163" i="6" s="1"/>
  <c r="U1163" i="6" s="1"/>
  <c r="V1163" i="6" s="1"/>
  <c r="O1160" i="6"/>
  <c r="P1160" i="6" s="1"/>
  <c r="U1160" i="6" s="1"/>
  <c r="V1160" i="6" s="1"/>
  <c r="N1144" i="6"/>
  <c r="N1141" i="6"/>
  <c r="N1138" i="6"/>
  <c r="N1135" i="6"/>
  <c r="N1132" i="6"/>
  <c r="H143" i="14"/>
  <c r="O1128" i="6"/>
  <c r="P1128" i="6" s="1"/>
  <c r="U1128" i="6" s="1"/>
  <c r="V1128" i="6" s="1"/>
  <c r="O1125" i="6"/>
  <c r="P1125" i="6" s="1"/>
  <c r="U1125" i="6" s="1"/>
  <c r="V1125" i="6" s="1"/>
  <c r="O1122" i="6"/>
  <c r="P1122" i="6" s="1"/>
  <c r="U1122" i="6" s="1"/>
  <c r="V1122" i="6" s="1"/>
  <c r="O1119" i="6"/>
  <c r="P1119" i="6" s="1"/>
  <c r="U1119" i="6" s="1"/>
  <c r="V1119" i="6" s="1"/>
  <c r="O1116" i="6"/>
  <c r="P1116" i="6" s="1"/>
  <c r="U1116" i="6" s="1"/>
  <c r="V1116" i="6" s="1"/>
  <c r="N1106" i="6"/>
  <c r="P1106" i="6" s="1"/>
  <c r="U1106" i="6" s="1"/>
  <c r="V1106" i="6" s="1"/>
  <c r="N1091" i="6"/>
  <c r="P1091" i="6" s="1"/>
  <c r="U1091" i="6" s="1"/>
  <c r="V1091" i="6" s="1"/>
  <c r="N1089" i="6"/>
  <c r="P1089" i="6" s="1"/>
  <c r="N1104" i="6"/>
  <c r="P1104" i="6" s="1"/>
  <c r="U1104" i="6" s="1"/>
  <c r="V1104" i="6" s="1"/>
  <c r="N1098" i="6"/>
  <c r="P1098" i="6" s="1"/>
  <c r="N1254" i="6"/>
  <c r="N1251" i="6"/>
  <c r="N1248" i="6"/>
  <c r="N1245" i="6"/>
  <c r="N1188" i="6"/>
  <c r="P1188" i="6" s="1"/>
  <c r="O1170" i="6"/>
  <c r="P1170" i="6" s="1"/>
  <c r="U1170" i="6" s="1"/>
  <c r="V1170" i="6" s="1"/>
  <c r="O1167" i="6"/>
  <c r="P1167" i="6" s="1"/>
  <c r="U1167" i="6" s="1"/>
  <c r="V1167" i="6" s="1"/>
  <c r="O1164" i="6"/>
  <c r="P1164" i="6" s="1"/>
  <c r="U1164" i="6" s="1"/>
  <c r="V1164" i="6" s="1"/>
  <c r="O1161" i="6"/>
  <c r="P1161" i="6" s="1"/>
  <c r="U1161" i="6" s="1"/>
  <c r="V1161" i="6" s="1"/>
  <c r="N1142" i="6"/>
  <c r="N1139" i="6"/>
  <c r="N1136" i="6"/>
  <c r="N1133" i="6"/>
  <c r="N1130" i="6"/>
  <c r="O1126" i="6"/>
  <c r="P1126" i="6" s="1"/>
  <c r="U1126" i="6" s="1"/>
  <c r="V1126" i="6" s="1"/>
  <c r="O1123" i="6"/>
  <c r="P1123" i="6" s="1"/>
  <c r="U1123" i="6" s="1"/>
  <c r="V1123" i="6" s="1"/>
  <c r="O1120" i="6"/>
  <c r="P1120" i="6" s="1"/>
  <c r="U1120" i="6" s="1"/>
  <c r="V1120" i="6" s="1"/>
  <c r="N1109" i="6"/>
  <c r="P1109" i="6" s="1"/>
  <c r="U1109" i="6" s="1"/>
  <c r="V1109" i="6" s="1"/>
  <c r="N1100" i="6"/>
  <c r="P1100" i="6" s="1"/>
  <c r="U1100" i="6" s="1"/>
  <c r="V1100" i="6" s="1"/>
  <c r="N1099" i="6"/>
  <c r="P1099" i="6" s="1"/>
  <c r="N1092" i="6"/>
  <c r="P1092" i="6" s="1"/>
  <c r="U1092" i="6" s="1"/>
  <c r="N1032" i="6"/>
  <c r="P1032" i="6" s="1"/>
  <c r="U1032" i="6" s="1"/>
  <c r="V1032" i="6" s="1"/>
  <c r="N1029" i="6"/>
  <c r="P1029" i="6" s="1"/>
  <c r="U1029" i="6" s="1"/>
  <c r="V1029" i="6" s="1"/>
  <c r="N1026" i="6"/>
  <c r="P1026" i="6" s="1"/>
  <c r="U1026" i="6" s="1"/>
  <c r="V1026" i="6" s="1"/>
  <c r="N1023" i="6"/>
  <c r="P1023" i="6" s="1"/>
  <c r="U1023" i="6" s="1"/>
  <c r="V1023" i="6" s="1"/>
  <c r="N1020" i="6"/>
  <c r="P1020" i="6" s="1"/>
  <c r="U1020" i="6" s="1"/>
  <c r="V1020" i="6" s="1"/>
  <c r="N957" i="6"/>
  <c r="P957" i="6" s="1"/>
  <c r="U957" i="6" s="1"/>
  <c r="V957" i="6" s="1"/>
  <c r="N960" i="6"/>
  <c r="P960" i="6" s="1"/>
  <c r="U960" i="6" s="1"/>
  <c r="V960" i="6" s="1"/>
  <c r="N963" i="6"/>
  <c r="P963" i="6" s="1"/>
  <c r="U963" i="6" s="1"/>
  <c r="V963" i="6" s="1"/>
  <c r="P844" i="6"/>
  <c r="U844" i="6" s="1"/>
  <c r="V844" i="6" s="1"/>
  <c r="N1055" i="6"/>
  <c r="N1052" i="6"/>
  <c r="N1049" i="6"/>
  <c r="N1046" i="6"/>
  <c r="N1043" i="6"/>
  <c r="N1040" i="6"/>
  <c r="N1037" i="6"/>
  <c r="H117" i="14"/>
  <c r="N1016" i="6"/>
  <c r="P1016" i="6" s="1"/>
  <c r="U1016" i="6" s="1"/>
  <c r="V1016" i="6" s="1"/>
  <c r="N1013" i="6"/>
  <c r="P1013" i="6" s="1"/>
  <c r="U1013" i="6" s="1"/>
  <c r="V1013" i="6" s="1"/>
  <c r="N1010" i="6"/>
  <c r="P1010" i="6" s="1"/>
  <c r="U1010" i="6" s="1"/>
  <c r="V1010" i="6" s="1"/>
  <c r="N1007" i="6"/>
  <c r="P1007" i="6" s="1"/>
  <c r="N993" i="6"/>
  <c r="P993" i="6" s="1"/>
  <c r="N989" i="6"/>
  <c r="P989" i="6" s="1"/>
  <c r="N977" i="6"/>
  <c r="P977" i="6" s="1"/>
  <c r="U977" i="6" s="1"/>
  <c r="V977" i="6" s="1"/>
  <c r="N970" i="6"/>
  <c r="N968" i="6"/>
  <c r="N965" i="6"/>
  <c r="N958" i="6"/>
  <c r="P958" i="6" s="1"/>
  <c r="U958" i="6" s="1"/>
  <c r="V958" i="6" s="1"/>
  <c r="N950" i="6"/>
  <c r="P950" i="6" s="1"/>
  <c r="U950" i="6" s="1"/>
  <c r="V950" i="6" s="1"/>
  <c r="N933" i="6"/>
  <c r="P933" i="6" s="1"/>
  <c r="N930" i="6"/>
  <c r="P930" i="6" s="1"/>
  <c r="U930" i="6" s="1"/>
  <c r="V930" i="6" s="1"/>
  <c r="N925" i="6"/>
  <c r="P925" i="6" s="1"/>
  <c r="U925" i="6" s="1"/>
  <c r="N917" i="6"/>
  <c r="P917" i="6" s="1"/>
  <c r="U917" i="6" s="1"/>
  <c r="V917" i="6" s="1"/>
  <c r="N915" i="6"/>
  <c r="P915" i="6" s="1"/>
  <c r="P900" i="6"/>
  <c r="U900" i="6" s="1"/>
  <c r="V900" i="6" s="1"/>
  <c r="P881" i="6"/>
  <c r="U881" i="6" s="1"/>
  <c r="V881" i="6" s="1"/>
  <c r="P875" i="6"/>
  <c r="P840" i="6"/>
  <c r="P834" i="6"/>
  <c r="N956" i="6"/>
  <c r="P956" i="6" s="1"/>
  <c r="U956" i="6" s="1"/>
  <c r="V956" i="6" s="1"/>
  <c r="N953" i="6"/>
  <c r="P953" i="6" s="1"/>
  <c r="U953" i="6" s="1"/>
  <c r="V953" i="6" s="1"/>
  <c r="N948" i="6"/>
  <c r="P948" i="6" s="1"/>
  <c r="U948" i="6" s="1"/>
  <c r="V948" i="6" s="1"/>
  <c r="N945" i="6"/>
  <c r="P945" i="6" s="1"/>
  <c r="N814" i="6"/>
  <c r="P814" i="6" s="1"/>
  <c r="U814" i="6" s="1"/>
  <c r="V814" i="6" s="1"/>
  <c r="N817" i="6"/>
  <c r="P817" i="6" s="1"/>
  <c r="U817" i="6" s="1"/>
  <c r="V817" i="6" s="1"/>
  <c r="N820" i="6"/>
  <c r="P820" i="6" s="1"/>
  <c r="U820" i="6" s="1"/>
  <c r="V820" i="6" s="1"/>
  <c r="N823" i="6"/>
  <c r="P823" i="6" s="1"/>
  <c r="U823" i="6" s="1"/>
  <c r="V823" i="6" s="1"/>
  <c r="N826" i="6"/>
  <c r="P826" i="6" s="1"/>
  <c r="U826" i="6" s="1"/>
  <c r="V826" i="6" s="1"/>
  <c r="N829" i="6"/>
  <c r="P829" i="6" s="1"/>
  <c r="U829" i="6" s="1"/>
  <c r="V829" i="6" s="1"/>
  <c r="N832" i="6"/>
  <c r="P832" i="6" s="1"/>
  <c r="U832" i="6" s="1"/>
  <c r="V832" i="6" s="1"/>
  <c r="N813" i="6"/>
  <c r="P813" i="6" s="1"/>
  <c r="N816" i="6"/>
  <c r="P816" i="6" s="1"/>
  <c r="U816" i="6" s="1"/>
  <c r="V816" i="6" s="1"/>
  <c r="N819" i="6"/>
  <c r="P819" i="6" s="1"/>
  <c r="U819" i="6" s="1"/>
  <c r="V819" i="6" s="1"/>
  <c r="N822" i="6"/>
  <c r="P822" i="6" s="1"/>
  <c r="U822" i="6" s="1"/>
  <c r="V822" i="6" s="1"/>
  <c r="N825" i="6"/>
  <c r="P825" i="6" s="1"/>
  <c r="U825" i="6" s="1"/>
  <c r="V825" i="6" s="1"/>
  <c r="N828" i="6"/>
  <c r="P828" i="6" s="1"/>
  <c r="U828" i="6" s="1"/>
  <c r="N831" i="6"/>
  <c r="P831" i="6" s="1"/>
  <c r="U831" i="6" s="1"/>
  <c r="V831" i="6" s="1"/>
  <c r="N815" i="6"/>
  <c r="P815" i="6" s="1"/>
  <c r="U815" i="6" s="1"/>
  <c r="V815" i="6" s="1"/>
  <c r="N818" i="6"/>
  <c r="P818" i="6" s="1"/>
  <c r="U818" i="6" s="1"/>
  <c r="V818" i="6" s="1"/>
  <c r="N821" i="6"/>
  <c r="P821" i="6" s="1"/>
  <c r="U821" i="6" s="1"/>
  <c r="V821" i="6" s="1"/>
  <c r="N824" i="6"/>
  <c r="P824" i="6" s="1"/>
  <c r="U824" i="6" s="1"/>
  <c r="V824" i="6" s="1"/>
  <c r="N827" i="6"/>
  <c r="P827" i="6" s="1"/>
  <c r="U827" i="6" s="1"/>
  <c r="V827" i="6" s="1"/>
  <c r="N830" i="6"/>
  <c r="P830" i="6" s="1"/>
  <c r="U830" i="6" s="1"/>
  <c r="V830" i="6" s="1"/>
  <c r="N833" i="6"/>
  <c r="P833" i="6" s="1"/>
  <c r="U833" i="6" s="1"/>
  <c r="V833" i="6" s="1"/>
  <c r="N938" i="6"/>
  <c r="P938" i="6" s="1"/>
  <c r="P841" i="6"/>
  <c r="U841" i="6" s="1"/>
  <c r="V841" i="6" s="1"/>
  <c r="N1001" i="6"/>
  <c r="P1001" i="6" s="1"/>
  <c r="U1001" i="6" s="1"/>
  <c r="V1001" i="6" s="1"/>
  <c r="N998" i="6"/>
  <c r="P998" i="6" s="1"/>
  <c r="U998" i="6" s="1"/>
  <c r="V998" i="6" s="1"/>
  <c r="N978" i="6"/>
  <c r="N969" i="6"/>
  <c r="N959" i="6"/>
  <c r="P959" i="6" s="1"/>
  <c r="U959" i="6" s="1"/>
  <c r="V959" i="6" s="1"/>
  <c r="N954" i="6"/>
  <c r="P954" i="6" s="1"/>
  <c r="U954" i="6" s="1"/>
  <c r="V954" i="6" s="1"/>
  <c r="N949" i="6"/>
  <c r="P949" i="6" s="1"/>
  <c r="U949" i="6" s="1"/>
  <c r="V949" i="6" s="1"/>
  <c r="N935" i="6"/>
  <c r="P935" i="6" s="1"/>
  <c r="N916" i="6"/>
  <c r="P916" i="6" s="1"/>
  <c r="U916" i="6" s="1"/>
  <c r="V916" i="6" s="1"/>
  <c r="P912" i="6"/>
  <c r="P908" i="6"/>
  <c r="P903" i="6"/>
  <c r="U903" i="6" s="1"/>
  <c r="P897" i="6"/>
  <c r="U897" i="6" s="1"/>
  <c r="V897" i="6" s="1"/>
  <c r="P888" i="6"/>
  <c r="U888" i="6" s="1"/>
  <c r="V888" i="6" s="1"/>
  <c r="P884" i="6"/>
  <c r="P878" i="6"/>
  <c r="U878" i="6" s="1"/>
  <c r="P846" i="6"/>
  <c r="P808" i="6"/>
  <c r="U808" i="6" s="1"/>
  <c r="V808" i="6" s="1"/>
  <c r="N1054" i="6"/>
  <c r="N1051" i="6"/>
  <c r="N1048" i="6"/>
  <c r="N1045" i="6"/>
  <c r="N1042" i="6"/>
  <c r="N1039" i="6"/>
  <c r="N1015" i="6"/>
  <c r="P1015" i="6" s="1"/>
  <c r="U1015" i="6" s="1"/>
  <c r="V1015" i="6" s="1"/>
  <c r="N1012" i="6"/>
  <c r="P1012" i="6" s="1"/>
  <c r="U1012" i="6" s="1"/>
  <c r="V1012" i="6" s="1"/>
  <c r="N1009" i="6"/>
  <c r="P1009" i="6" s="1"/>
  <c r="U1009" i="6" s="1"/>
  <c r="V1009" i="6" s="1"/>
  <c r="N976" i="6"/>
  <c r="P976" i="6" s="1"/>
  <c r="U976" i="6" s="1"/>
  <c r="N974" i="6"/>
  <c r="N967" i="6"/>
  <c r="N964" i="6"/>
  <c r="P964" i="6" s="1"/>
  <c r="U964" i="6" s="1"/>
  <c r="V964" i="6" s="1"/>
  <c r="N955" i="6"/>
  <c r="P955" i="6" s="1"/>
  <c r="N929" i="6"/>
  <c r="P929" i="6" s="1"/>
  <c r="U929" i="6" s="1"/>
  <c r="V929" i="6" s="1"/>
  <c r="N924" i="6"/>
  <c r="P924" i="6" s="1"/>
  <c r="U924" i="6" s="1"/>
  <c r="N855" i="6"/>
  <c r="P855" i="6" s="1"/>
  <c r="U855" i="6" s="1"/>
  <c r="V855" i="6" s="1"/>
  <c r="N858" i="6"/>
  <c r="P858" i="6" s="1"/>
  <c r="U858" i="6" s="1"/>
  <c r="V858" i="6" s="1"/>
  <c r="N861" i="6"/>
  <c r="P861" i="6" s="1"/>
  <c r="U861" i="6" s="1"/>
  <c r="V861" i="6" s="1"/>
  <c r="N864" i="6"/>
  <c r="P864" i="6" s="1"/>
  <c r="U864" i="6" s="1"/>
  <c r="N867" i="6"/>
  <c r="P867" i="6" s="1"/>
  <c r="U867" i="6" s="1"/>
  <c r="N854" i="6"/>
  <c r="P854" i="6" s="1"/>
  <c r="U854" i="6" s="1"/>
  <c r="V854" i="6" s="1"/>
  <c r="N857" i="6"/>
  <c r="P857" i="6" s="1"/>
  <c r="U857" i="6" s="1"/>
  <c r="V857" i="6" s="1"/>
  <c r="N860" i="6"/>
  <c r="P860" i="6" s="1"/>
  <c r="U860" i="6" s="1"/>
  <c r="V860" i="6" s="1"/>
  <c r="N863" i="6"/>
  <c r="P863" i="6" s="1"/>
  <c r="U863" i="6" s="1"/>
  <c r="V863" i="6" s="1"/>
  <c r="N866" i="6"/>
  <c r="P866" i="6" s="1"/>
  <c r="U866" i="6" s="1"/>
  <c r="V866" i="6" s="1"/>
  <c r="N869" i="6"/>
  <c r="P869" i="6" s="1"/>
  <c r="U869" i="6" s="1"/>
  <c r="V869" i="6" s="1"/>
  <c r="N853" i="6"/>
  <c r="P853" i="6" s="1"/>
  <c r="N856" i="6"/>
  <c r="P856" i="6" s="1"/>
  <c r="U856" i="6" s="1"/>
  <c r="V856" i="6" s="1"/>
  <c r="N859" i="6"/>
  <c r="P859" i="6" s="1"/>
  <c r="U859" i="6" s="1"/>
  <c r="V859" i="6" s="1"/>
  <c r="N862" i="6"/>
  <c r="P862" i="6" s="1"/>
  <c r="U862" i="6" s="1"/>
  <c r="V862" i="6" s="1"/>
  <c r="N865" i="6"/>
  <c r="P865" i="6" s="1"/>
  <c r="U865" i="6" s="1"/>
  <c r="V865" i="6" s="1"/>
  <c r="N868" i="6"/>
  <c r="P868" i="6" s="1"/>
  <c r="U868" i="6" s="1"/>
  <c r="V868" i="6" s="1"/>
  <c r="P842" i="6"/>
  <c r="N652" i="6"/>
  <c r="P652" i="6" s="1"/>
  <c r="U652" i="6" s="1"/>
  <c r="V652" i="6" s="1"/>
  <c r="N647" i="6"/>
  <c r="P647" i="6" s="1"/>
  <c r="U647" i="6" s="1"/>
  <c r="V647" i="6" s="1"/>
  <c r="P622" i="6"/>
  <c r="U622" i="6" s="1"/>
  <c r="V622" i="6" s="1"/>
  <c r="P616" i="6"/>
  <c r="U616" i="6" s="1"/>
  <c r="V616" i="6" s="1"/>
  <c r="P610" i="6"/>
  <c r="U610" i="6" s="1"/>
  <c r="V610" i="6" s="1"/>
  <c r="P604" i="6"/>
  <c r="U604" i="6" s="1"/>
  <c r="V604" i="6" s="1"/>
  <c r="P598" i="6"/>
  <c r="U598" i="6" s="1"/>
  <c r="V598" i="6" s="1"/>
  <c r="P592" i="6"/>
  <c r="N697" i="6"/>
  <c r="P697" i="6" s="1"/>
  <c r="U697" i="6" s="1"/>
  <c r="V697" i="6" s="1"/>
  <c r="N694" i="6"/>
  <c r="P694" i="6" s="1"/>
  <c r="U694" i="6" s="1"/>
  <c r="N691" i="6"/>
  <c r="P691" i="6" s="1"/>
  <c r="U691" i="6" s="1"/>
  <c r="V691" i="6" s="1"/>
  <c r="N688" i="6"/>
  <c r="P688" i="6" s="1"/>
  <c r="U688" i="6" s="1"/>
  <c r="N685" i="6"/>
  <c r="P685" i="6" s="1"/>
  <c r="N669" i="6"/>
  <c r="P669" i="6" s="1"/>
  <c r="U669" i="6" s="1"/>
  <c r="V669" i="6" s="1"/>
  <c r="N664" i="6"/>
  <c r="P664" i="6" s="1"/>
  <c r="U664" i="6" s="1"/>
  <c r="V664" i="6" s="1"/>
  <c r="N655" i="6"/>
  <c r="P655" i="6" s="1"/>
  <c r="U655" i="6" s="1"/>
  <c r="V655" i="6" s="1"/>
  <c r="N650" i="6"/>
  <c r="P650" i="6" s="1"/>
  <c r="U650" i="6" s="1"/>
  <c r="V650" i="6" s="1"/>
  <c r="N645" i="6"/>
  <c r="P645" i="6" s="1"/>
  <c r="U645" i="6" s="1"/>
  <c r="V645" i="6" s="1"/>
  <c r="N648" i="6"/>
  <c r="P648" i="6" s="1"/>
  <c r="U648" i="6" s="1"/>
  <c r="N809" i="6"/>
  <c r="P809" i="6" s="1"/>
  <c r="U809" i="6" s="1"/>
  <c r="V809" i="6" s="1"/>
  <c r="N806" i="6"/>
  <c r="P806" i="6" s="1"/>
  <c r="U806" i="6" s="1"/>
  <c r="V806" i="6" s="1"/>
  <c r="N803" i="6"/>
  <c r="P803" i="6" s="1"/>
  <c r="U803" i="6" s="1"/>
  <c r="V803" i="6" s="1"/>
  <c r="N800" i="6"/>
  <c r="P800" i="6" s="1"/>
  <c r="U800" i="6" s="1"/>
  <c r="V800" i="6" s="1"/>
  <c r="N797" i="6"/>
  <c r="P797" i="6" s="1"/>
  <c r="N698" i="6"/>
  <c r="P698" i="6" s="1"/>
  <c r="U698" i="6" s="1"/>
  <c r="V698" i="6" s="1"/>
  <c r="N695" i="6"/>
  <c r="P695" i="6" s="1"/>
  <c r="U695" i="6" s="1"/>
  <c r="N692" i="6"/>
  <c r="P692" i="6" s="1"/>
  <c r="U692" i="6" s="1"/>
  <c r="V692" i="6" s="1"/>
  <c r="N689" i="6"/>
  <c r="P689" i="6" s="1"/>
  <c r="U689" i="6" s="1"/>
  <c r="V689" i="6" s="1"/>
  <c r="N686" i="6"/>
  <c r="P686" i="6" s="1"/>
  <c r="U686" i="6" s="1"/>
  <c r="V686" i="6" s="1"/>
  <c r="N670" i="6"/>
  <c r="P670" i="6" s="1"/>
  <c r="U670" i="6" s="1"/>
  <c r="V670" i="6" s="1"/>
  <c r="N662" i="6"/>
  <c r="P662" i="6" s="1"/>
  <c r="N656" i="6"/>
  <c r="P656" i="6" s="1"/>
  <c r="U656" i="6" s="1"/>
  <c r="V656" i="6" s="1"/>
  <c r="N651" i="6"/>
  <c r="P651" i="6" s="1"/>
  <c r="U651" i="6" s="1"/>
  <c r="V651" i="6" s="1"/>
  <c r="N640" i="6"/>
  <c r="P640" i="6" s="1"/>
  <c r="P625" i="6"/>
  <c r="U625" i="6" s="1"/>
  <c r="V625" i="6" s="1"/>
  <c r="P619" i="6"/>
  <c r="U619" i="6" s="1"/>
  <c r="V619" i="6" s="1"/>
  <c r="P613" i="6"/>
  <c r="U613" i="6" s="1"/>
  <c r="V613" i="6" s="1"/>
  <c r="P607" i="6"/>
  <c r="U607" i="6" s="1"/>
  <c r="V607" i="6" s="1"/>
  <c r="P601" i="6"/>
  <c r="U601" i="6" s="1"/>
  <c r="V601" i="6" s="1"/>
  <c r="P595" i="6"/>
  <c r="U595" i="6" s="1"/>
  <c r="V595" i="6" s="1"/>
  <c r="P587" i="6"/>
  <c r="U587" i="6" s="1"/>
  <c r="V587" i="6" s="1"/>
  <c r="N902" i="6"/>
  <c r="P902" i="6" s="1"/>
  <c r="U902" i="6" s="1"/>
  <c r="V902" i="6" s="1"/>
  <c r="N899" i="6"/>
  <c r="P899" i="6" s="1"/>
  <c r="U899" i="6" s="1"/>
  <c r="V899" i="6" s="1"/>
  <c r="N896" i="6"/>
  <c r="P896" i="6" s="1"/>
  <c r="U896" i="6" s="1"/>
  <c r="V896" i="6" s="1"/>
  <c r="N893" i="6"/>
  <c r="P893" i="6" s="1"/>
  <c r="U893" i="6" s="1"/>
  <c r="N890" i="6"/>
  <c r="P890" i="6" s="1"/>
  <c r="U890" i="6" s="1"/>
  <c r="V890" i="6" s="1"/>
  <c r="N887" i="6"/>
  <c r="P887" i="6" s="1"/>
  <c r="U887" i="6" s="1"/>
  <c r="V887" i="6" s="1"/>
  <c r="N839" i="6"/>
  <c r="P839" i="6" s="1"/>
  <c r="U839" i="6" s="1"/>
  <c r="V839" i="6" s="1"/>
  <c r="N807" i="6"/>
  <c r="P807" i="6" s="1"/>
  <c r="U807" i="6" s="1"/>
  <c r="V807" i="6" s="1"/>
  <c r="N804" i="6"/>
  <c r="P804" i="6" s="1"/>
  <c r="U804" i="6" s="1"/>
  <c r="V804" i="6" s="1"/>
  <c r="N801" i="6"/>
  <c r="P801" i="6" s="1"/>
  <c r="U801" i="6" s="1"/>
  <c r="V801" i="6" s="1"/>
  <c r="N785" i="6"/>
  <c r="P785" i="6" s="1"/>
  <c r="U785" i="6" s="1"/>
  <c r="V785" i="6" s="1"/>
  <c r="N782" i="6"/>
  <c r="P782" i="6" s="1"/>
  <c r="U782" i="6" s="1"/>
  <c r="V782" i="6" s="1"/>
  <c r="N779" i="6"/>
  <c r="P779" i="6" s="1"/>
  <c r="U779" i="6" s="1"/>
  <c r="N776" i="6"/>
  <c r="P776" i="6" s="1"/>
  <c r="N699" i="6"/>
  <c r="P699" i="6" s="1"/>
  <c r="U699" i="6" s="1"/>
  <c r="V699" i="6" s="1"/>
  <c r="N696" i="6"/>
  <c r="P696" i="6" s="1"/>
  <c r="U696" i="6" s="1"/>
  <c r="V696" i="6" s="1"/>
  <c r="N693" i="6"/>
  <c r="P693" i="6" s="1"/>
  <c r="U693" i="6" s="1"/>
  <c r="V693" i="6" s="1"/>
  <c r="N690" i="6"/>
  <c r="P690" i="6" s="1"/>
  <c r="U690" i="6" s="1"/>
  <c r="V690" i="6" s="1"/>
  <c r="N687" i="6"/>
  <c r="P687" i="6" s="1"/>
  <c r="U687" i="6" s="1"/>
  <c r="V687" i="6" s="1"/>
  <c r="N677" i="6"/>
  <c r="P677" i="6" s="1"/>
  <c r="N668" i="6"/>
  <c r="P668" i="6" s="1"/>
  <c r="U668" i="6" s="1"/>
  <c r="V668" i="6" s="1"/>
  <c r="N663" i="6"/>
  <c r="P663" i="6" s="1"/>
  <c r="U663" i="6" s="1"/>
  <c r="V663" i="6" s="1"/>
  <c r="N657" i="6"/>
  <c r="P657" i="6" s="1"/>
  <c r="U657" i="6" s="1"/>
  <c r="V657" i="6" s="1"/>
  <c r="N649" i="6"/>
  <c r="P649" i="6" s="1"/>
  <c r="U649" i="6" s="1"/>
  <c r="N644" i="6"/>
  <c r="P644" i="6" s="1"/>
  <c r="P584" i="6"/>
  <c r="U584" i="6" s="1"/>
  <c r="V584" i="6" s="1"/>
  <c r="N556" i="6"/>
  <c r="P556" i="6" s="1"/>
  <c r="N540" i="6"/>
  <c r="P540" i="6" s="1"/>
  <c r="N537" i="6"/>
  <c r="P537" i="6" s="1"/>
  <c r="U537" i="6" s="1"/>
  <c r="V537" i="6" s="1"/>
  <c r="N529" i="6"/>
  <c r="P529" i="6" s="1"/>
  <c r="U529" i="6" s="1"/>
  <c r="V529" i="6" s="1"/>
  <c r="N524" i="6"/>
  <c r="P524" i="6" s="1"/>
  <c r="N521" i="6"/>
  <c r="P521" i="6" s="1"/>
  <c r="N518" i="6"/>
  <c r="P518" i="6" s="1"/>
  <c r="P497" i="6"/>
  <c r="U497" i="6" s="1"/>
  <c r="N451" i="6"/>
  <c r="P451" i="6" s="1"/>
  <c r="U451" i="6" s="1"/>
  <c r="V451" i="6" s="1"/>
  <c r="N454" i="6"/>
  <c r="P454" i="6" s="1"/>
  <c r="U454" i="6" s="1"/>
  <c r="V454" i="6" s="1"/>
  <c r="N457" i="6"/>
  <c r="P457" i="6" s="1"/>
  <c r="U457" i="6" s="1"/>
  <c r="V457" i="6" s="1"/>
  <c r="N460" i="6"/>
  <c r="P460" i="6" s="1"/>
  <c r="U460" i="6" s="1"/>
  <c r="V460" i="6" s="1"/>
  <c r="N449" i="6"/>
  <c r="P449" i="6" s="1"/>
  <c r="N452" i="6"/>
  <c r="P452" i="6" s="1"/>
  <c r="U452" i="6" s="1"/>
  <c r="V452" i="6" s="1"/>
  <c r="N455" i="6"/>
  <c r="P455" i="6" s="1"/>
  <c r="U455" i="6" s="1"/>
  <c r="V455" i="6" s="1"/>
  <c r="N458" i="6"/>
  <c r="P458" i="6" s="1"/>
  <c r="U458" i="6" s="1"/>
  <c r="V458" i="6" s="1"/>
  <c r="N525" i="6"/>
  <c r="P525" i="6" s="1"/>
  <c r="U525" i="6" s="1"/>
  <c r="P494" i="6"/>
  <c r="U494" i="6" s="1"/>
  <c r="V494" i="6" s="1"/>
  <c r="P483" i="6"/>
  <c r="N589" i="6"/>
  <c r="P589" i="6" s="1"/>
  <c r="U589" i="6" s="1"/>
  <c r="V589" i="6" s="1"/>
  <c r="N586" i="6"/>
  <c r="P586" i="6" s="1"/>
  <c r="U586" i="6" s="1"/>
  <c r="V586" i="6" s="1"/>
  <c r="N583" i="6"/>
  <c r="P583" i="6" s="1"/>
  <c r="N576" i="6"/>
  <c r="P576" i="6" s="1"/>
  <c r="U576" i="6" s="1"/>
  <c r="N573" i="6"/>
  <c r="P573" i="6" s="1"/>
  <c r="U573" i="6" s="1"/>
  <c r="V573" i="6" s="1"/>
  <c r="N570" i="6"/>
  <c r="P570" i="6" s="1"/>
  <c r="U570" i="6" s="1"/>
  <c r="V570" i="6" s="1"/>
  <c r="N567" i="6"/>
  <c r="P567" i="6" s="1"/>
  <c r="U567" i="6" s="1"/>
  <c r="V567" i="6" s="1"/>
  <c r="N564" i="6"/>
  <c r="P564" i="6" s="1"/>
  <c r="U564" i="6" s="1"/>
  <c r="V564" i="6" s="1"/>
  <c r="N561" i="6"/>
  <c r="P561" i="6" s="1"/>
  <c r="U561" i="6" s="1"/>
  <c r="V561" i="6" s="1"/>
  <c r="N558" i="6"/>
  <c r="P558" i="6" s="1"/>
  <c r="U558" i="6" s="1"/>
  <c r="N554" i="6"/>
  <c r="P554" i="6" s="1"/>
  <c r="U554" i="6" s="1"/>
  <c r="V554" i="6" s="1"/>
  <c r="N551" i="6"/>
  <c r="P551" i="6" s="1"/>
  <c r="U551" i="6" s="1"/>
  <c r="N548" i="6"/>
  <c r="P548" i="6" s="1"/>
  <c r="U548" i="6" s="1"/>
  <c r="V548" i="6" s="1"/>
  <c r="N545" i="6"/>
  <c r="P545" i="6" s="1"/>
  <c r="U545" i="6" s="1"/>
  <c r="N542" i="6"/>
  <c r="P542" i="6" s="1"/>
  <c r="U542" i="6" s="1"/>
  <c r="V542" i="6" s="1"/>
  <c r="N538" i="6"/>
  <c r="P538" i="6" s="1"/>
  <c r="U538" i="6" s="1"/>
  <c r="V538" i="6" s="1"/>
  <c r="N533" i="6"/>
  <c r="P533" i="6" s="1"/>
  <c r="U533" i="6" s="1"/>
  <c r="V533" i="6" s="1"/>
  <c r="N528" i="6"/>
  <c r="P528" i="6" s="1"/>
  <c r="U528" i="6" s="1"/>
  <c r="V528" i="6" s="1"/>
  <c r="N464" i="6"/>
  <c r="P464" i="6" s="1"/>
  <c r="N450" i="6"/>
  <c r="P450" i="6" s="1"/>
  <c r="U450" i="6" s="1"/>
  <c r="V450" i="6" s="1"/>
  <c r="N574" i="6"/>
  <c r="P574" i="6" s="1"/>
  <c r="U574" i="6" s="1"/>
  <c r="V574" i="6" s="1"/>
  <c r="N571" i="6"/>
  <c r="P571" i="6" s="1"/>
  <c r="U571" i="6" s="1"/>
  <c r="V571" i="6" s="1"/>
  <c r="N568" i="6"/>
  <c r="P568" i="6" s="1"/>
  <c r="U568" i="6" s="1"/>
  <c r="V568" i="6" s="1"/>
  <c r="N565" i="6"/>
  <c r="P565" i="6" s="1"/>
  <c r="U565" i="6" s="1"/>
  <c r="V565" i="6" s="1"/>
  <c r="N562" i="6"/>
  <c r="P562" i="6" s="1"/>
  <c r="U562" i="6" s="1"/>
  <c r="V562" i="6" s="1"/>
  <c r="N555" i="6"/>
  <c r="P555" i="6" s="1"/>
  <c r="U555" i="6" s="1"/>
  <c r="V555" i="6" s="1"/>
  <c r="N552" i="6"/>
  <c r="P552" i="6" s="1"/>
  <c r="U552" i="6" s="1"/>
  <c r="N549" i="6"/>
  <c r="P549" i="6" s="1"/>
  <c r="U549" i="6" s="1"/>
  <c r="V549" i="6" s="1"/>
  <c r="N546" i="6"/>
  <c r="P546" i="6" s="1"/>
  <c r="U546" i="6" s="1"/>
  <c r="V546" i="6" s="1"/>
  <c r="P484" i="6"/>
  <c r="N453" i="6"/>
  <c r="P453" i="6" s="1"/>
  <c r="U453" i="6" s="1"/>
  <c r="V453" i="6" s="1"/>
  <c r="N492" i="6"/>
  <c r="P492" i="6" s="1"/>
  <c r="N369" i="6"/>
  <c r="P369" i="6" s="1"/>
  <c r="N368" i="6"/>
  <c r="P368" i="6" s="1"/>
  <c r="U368" i="6" s="1"/>
  <c r="V368" i="6" s="1"/>
  <c r="N365" i="6"/>
  <c r="P365" i="6" s="1"/>
  <c r="U365" i="6" s="1"/>
  <c r="N362" i="6"/>
  <c r="P362" i="6" s="1"/>
  <c r="N358" i="6"/>
  <c r="P358" i="6" s="1"/>
  <c r="U358" i="6" s="1"/>
  <c r="V358" i="6" s="1"/>
  <c r="N355" i="6"/>
  <c r="P355" i="6" s="1"/>
  <c r="U355" i="6" s="1"/>
  <c r="V355" i="6" s="1"/>
  <c r="N308" i="6"/>
  <c r="P308" i="6" s="1"/>
  <c r="P231" i="6"/>
  <c r="U231" i="6" s="1"/>
  <c r="V231" i="6" s="1"/>
  <c r="N435" i="6"/>
  <c r="P435" i="6" s="1"/>
  <c r="U435" i="6" s="1"/>
  <c r="N432" i="6"/>
  <c r="P432" i="6" s="1"/>
  <c r="U432" i="6" s="1"/>
  <c r="N429" i="6"/>
  <c r="P429" i="6" s="1"/>
  <c r="U429" i="6" s="1"/>
  <c r="V429" i="6" s="1"/>
  <c r="N426" i="6"/>
  <c r="P426" i="6" s="1"/>
  <c r="U426" i="6" s="1"/>
  <c r="V426" i="6" s="1"/>
  <c r="N423" i="6"/>
  <c r="P423" i="6" s="1"/>
  <c r="N352" i="6"/>
  <c r="P352" i="6" s="1"/>
  <c r="P302" i="6"/>
  <c r="U302" i="6" s="1"/>
  <c r="V302" i="6" s="1"/>
  <c r="N298" i="6"/>
  <c r="P298" i="6" s="1"/>
  <c r="U298" i="6" s="1"/>
  <c r="V298" i="6" s="1"/>
  <c r="N315" i="6"/>
  <c r="P315" i="6" s="1"/>
  <c r="U315" i="6" s="1"/>
  <c r="V315" i="6" s="1"/>
  <c r="N318" i="6"/>
  <c r="P318" i="6" s="1"/>
  <c r="U318" i="6" s="1"/>
  <c r="V318" i="6" s="1"/>
  <c r="N313" i="6"/>
  <c r="P313" i="6" s="1"/>
  <c r="N309" i="6"/>
  <c r="P309" i="6" s="1"/>
  <c r="U309" i="6" s="1"/>
  <c r="V309" i="6" s="1"/>
  <c r="N295" i="6"/>
  <c r="P295" i="6" s="1"/>
  <c r="U295" i="6" s="1"/>
  <c r="V295" i="6" s="1"/>
  <c r="N316" i="6"/>
  <c r="P316" i="6" s="1"/>
  <c r="U316" i="6" s="1"/>
  <c r="V316" i="6" s="1"/>
  <c r="N367" i="6"/>
  <c r="P367" i="6" s="1"/>
  <c r="U367" i="6" s="1"/>
  <c r="V367" i="6" s="1"/>
  <c r="N364" i="6"/>
  <c r="P364" i="6" s="1"/>
  <c r="U364" i="6" s="1"/>
  <c r="V364" i="6" s="1"/>
  <c r="N357" i="6"/>
  <c r="P357" i="6" s="1"/>
  <c r="U357" i="6" s="1"/>
  <c r="N498" i="6"/>
  <c r="P498" i="6" s="1"/>
  <c r="U498" i="6" s="1"/>
  <c r="V498" i="6" s="1"/>
  <c r="N434" i="6"/>
  <c r="P434" i="6" s="1"/>
  <c r="U434" i="6" s="1"/>
  <c r="V434" i="6" s="1"/>
  <c r="N431" i="6"/>
  <c r="P431" i="6" s="1"/>
  <c r="U431" i="6" s="1"/>
  <c r="V431" i="6" s="1"/>
  <c r="N428" i="6"/>
  <c r="P428" i="6" s="1"/>
  <c r="U428" i="6" s="1"/>
  <c r="V428" i="6" s="1"/>
  <c r="N425" i="6"/>
  <c r="P425" i="6" s="1"/>
  <c r="U425" i="6" s="1"/>
  <c r="V425" i="6" s="1"/>
  <c r="N418" i="6"/>
  <c r="P418" i="6" s="1"/>
  <c r="U418" i="6" s="1"/>
  <c r="N415" i="6"/>
  <c r="P415" i="6" s="1"/>
  <c r="U415" i="6" s="1"/>
  <c r="N412" i="6"/>
  <c r="P412" i="6" s="1"/>
  <c r="U412" i="6" s="1"/>
  <c r="V412" i="6" s="1"/>
  <c r="N409" i="6"/>
  <c r="P409" i="6" s="1"/>
  <c r="U409" i="6" s="1"/>
  <c r="V409" i="6" s="1"/>
  <c r="N406" i="6"/>
  <c r="P406" i="6" s="1"/>
  <c r="U406" i="6" s="1"/>
  <c r="N403" i="6"/>
  <c r="P403" i="6" s="1"/>
  <c r="U403" i="6" s="1"/>
  <c r="V403" i="6" s="1"/>
  <c r="N400" i="6"/>
  <c r="P400" i="6" s="1"/>
  <c r="U400" i="6" s="1"/>
  <c r="V400" i="6" s="1"/>
  <c r="N397" i="6"/>
  <c r="P397" i="6" s="1"/>
  <c r="N393" i="6"/>
  <c r="P393" i="6" s="1"/>
  <c r="U393" i="6" s="1"/>
  <c r="N390" i="6"/>
  <c r="P390" i="6" s="1"/>
  <c r="U390" i="6" s="1"/>
  <c r="V390" i="6" s="1"/>
  <c r="N387" i="6"/>
  <c r="P387" i="6" s="1"/>
  <c r="U387" i="6" s="1"/>
  <c r="N384" i="6"/>
  <c r="P384" i="6" s="1"/>
  <c r="N319" i="6"/>
  <c r="P319" i="6" s="1"/>
  <c r="U319" i="6" s="1"/>
  <c r="V319" i="6" s="1"/>
  <c r="N312" i="6"/>
  <c r="P312" i="6" s="1"/>
  <c r="U312" i="6" s="1"/>
  <c r="V312" i="6" s="1"/>
  <c r="N310" i="6"/>
  <c r="P310" i="6" s="1"/>
  <c r="U310" i="6" s="1"/>
  <c r="V310" i="6" s="1"/>
  <c r="N294" i="6"/>
  <c r="P294" i="6" s="1"/>
  <c r="U294" i="6" s="1"/>
  <c r="V294" i="6" s="1"/>
  <c r="N297" i="6"/>
  <c r="P297" i="6" s="1"/>
  <c r="U297" i="6" s="1"/>
  <c r="V297" i="6" s="1"/>
  <c r="N293" i="6"/>
  <c r="P293" i="6" s="1"/>
  <c r="U293" i="6" s="1"/>
  <c r="V293" i="6" s="1"/>
  <c r="N296" i="6"/>
  <c r="P296" i="6" s="1"/>
  <c r="U296" i="6" s="1"/>
  <c r="V296" i="6" s="1"/>
  <c r="N291" i="6"/>
  <c r="P291" i="6" s="1"/>
  <c r="N201" i="6"/>
  <c r="P201" i="6" s="1"/>
  <c r="U201" i="6" s="1"/>
  <c r="V201" i="6" s="1"/>
  <c r="N192" i="6"/>
  <c r="P192" i="6" s="1"/>
  <c r="U192" i="6" s="1"/>
  <c r="V192" i="6" s="1"/>
  <c r="N182" i="6"/>
  <c r="P182" i="6" s="1"/>
  <c r="U182" i="6" s="1"/>
  <c r="V182" i="6" s="1"/>
  <c r="N148" i="6"/>
  <c r="P148" i="6" s="1"/>
  <c r="U148" i="6" s="1"/>
  <c r="V148" i="6" s="1"/>
  <c r="N144" i="6"/>
  <c r="P144" i="6" s="1"/>
  <c r="U144" i="6" s="1"/>
  <c r="V144" i="6" s="1"/>
  <c r="N142" i="6"/>
  <c r="P142" i="6" s="1"/>
  <c r="U142" i="6" s="1"/>
  <c r="V142" i="6" s="1"/>
  <c r="N95" i="6"/>
  <c r="P95" i="6" s="1"/>
  <c r="U95" i="6" s="1"/>
  <c r="N98" i="6"/>
  <c r="P98" i="6" s="1"/>
  <c r="U98" i="6" s="1"/>
  <c r="V98" i="6" s="1"/>
  <c r="N101" i="6"/>
  <c r="P101" i="6" s="1"/>
  <c r="U101" i="6" s="1"/>
  <c r="V101" i="6" s="1"/>
  <c r="N104" i="6"/>
  <c r="P104" i="6" s="1"/>
  <c r="U104" i="6" s="1"/>
  <c r="N107" i="6"/>
  <c r="P107" i="6" s="1"/>
  <c r="U107" i="6" s="1"/>
  <c r="V107" i="6" s="1"/>
  <c r="N94" i="6"/>
  <c r="P94" i="6" s="1"/>
  <c r="N96" i="6"/>
  <c r="P96" i="6" s="1"/>
  <c r="U96" i="6" s="1"/>
  <c r="V96" i="6" s="1"/>
  <c r="N100" i="6"/>
  <c r="P100" i="6" s="1"/>
  <c r="U100" i="6" s="1"/>
  <c r="V100" i="6" s="1"/>
  <c r="N102" i="6"/>
  <c r="P102" i="6" s="1"/>
  <c r="U102" i="6" s="1"/>
  <c r="V102" i="6" s="1"/>
  <c r="N106" i="6"/>
  <c r="P106" i="6" s="1"/>
  <c r="U106" i="6" s="1"/>
  <c r="N108" i="6"/>
  <c r="P108" i="6" s="1"/>
  <c r="U108" i="6" s="1"/>
  <c r="N199" i="6"/>
  <c r="P199" i="6" s="1"/>
  <c r="U199" i="6" s="1"/>
  <c r="V199" i="6" s="1"/>
  <c r="N190" i="6"/>
  <c r="P190" i="6" s="1"/>
  <c r="U190" i="6" s="1"/>
  <c r="V190" i="6" s="1"/>
  <c r="N180" i="6"/>
  <c r="P180" i="6" s="1"/>
  <c r="U180" i="6" s="1"/>
  <c r="V180" i="6" s="1"/>
  <c r="N125" i="6"/>
  <c r="P125" i="6" s="1"/>
  <c r="U125" i="6" s="1"/>
  <c r="V125" i="6" s="1"/>
  <c r="N113" i="6"/>
  <c r="P113" i="6" s="1"/>
  <c r="U113" i="6" s="1"/>
  <c r="V113" i="6" s="1"/>
  <c r="N97" i="6"/>
  <c r="P97" i="6" s="1"/>
  <c r="U97" i="6" s="1"/>
  <c r="V97" i="6" s="1"/>
  <c r="N299" i="6"/>
  <c r="P299" i="6" s="1"/>
  <c r="N287" i="6"/>
  <c r="P287" i="6" s="1"/>
  <c r="U287" i="6" s="1"/>
  <c r="V287" i="6" s="1"/>
  <c r="N284" i="6"/>
  <c r="P284" i="6" s="1"/>
  <c r="U284" i="6" s="1"/>
  <c r="V284" i="6" s="1"/>
  <c r="N281" i="6"/>
  <c r="P281" i="6" s="1"/>
  <c r="U281" i="6" s="1"/>
  <c r="V281" i="6" s="1"/>
  <c r="N278" i="6"/>
  <c r="P278" i="6" s="1"/>
  <c r="U278" i="6" s="1"/>
  <c r="V278" i="6" s="1"/>
  <c r="N275" i="6"/>
  <c r="P275" i="6" s="1"/>
  <c r="U275" i="6" s="1"/>
  <c r="V275" i="6" s="1"/>
  <c r="N272" i="6"/>
  <c r="P272" i="6" s="1"/>
  <c r="U272" i="6" s="1"/>
  <c r="V272" i="6" s="1"/>
  <c r="N269" i="6"/>
  <c r="P269" i="6" s="1"/>
  <c r="U269" i="6" s="1"/>
  <c r="V269" i="6" s="1"/>
  <c r="N266" i="6"/>
  <c r="P266" i="6" s="1"/>
  <c r="U266" i="6" s="1"/>
  <c r="V266" i="6" s="1"/>
  <c r="N263" i="6"/>
  <c r="P263" i="6" s="1"/>
  <c r="U263" i="6" s="1"/>
  <c r="V263" i="6" s="1"/>
  <c r="N260" i="6"/>
  <c r="P260" i="6" s="1"/>
  <c r="N204" i="6"/>
  <c r="P204" i="6" s="1"/>
  <c r="N207" i="6"/>
  <c r="P207" i="6" s="1"/>
  <c r="U207" i="6" s="1"/>
  <c r="V207" i="6" s="1"/>
  <c r="N210" i="6"/>
  <c r="P210" i="6" s="1"/>
  <c r="U210" i="6" s="1"/>
  <c r="V210" i="6" s="1"/>
  <c r="N213" i="6"/>
  <c r="P213" i="6" s="1"/>
  <c r="U213" i="6" s="1"/>
  <c r="V213" i="6" s="1"/>
  <c r="N216" i="6"/>
  <c r="P216" i="6" s="1"/>
  <c r="U216" i="6" s="1"/>
  <c r="V216" i="6" s="1"/>
  <c r="N219" i="6"/>
  <c r="P219" i="6" s="1"/>
  <c r="U219" i="6" s="1"/>
  <c r="V219" i="6" s="1"/>
  <c r="N222" i="6"/>
  <c r="P222" i="6" s="1"/>
  <c r="U222" i="6" s="1"/>
  <c r="V222" i="6" s="1"/>
  <c r="N225" i="6"/>
  <c r="P225" i="6" s="1"/>
  <c r="U225" i="6" s="1"/>
  <c r="V225" i="6" s="1"/>
  <c r="N228" i="6"/>
  <c r="P228" i="6" s="1"/>
  <c r="U228" i="6" s="1"/>
  <c r="V228" i="6" s="1"/>
  <c r="N195" i="6"/>
  <c r="P195" i="6" s="1"/>
  <c r="U195" i="6" s="1"/>
  <c r="V195" i="6" s="1"/>
  <c r="N186" i="6"/>
  <c r="P186" i="6" s="1"/>
  <c r="U186" i="6" s="1"/>
  <c r="V186" i="6" s="1"/>
  <c r="N176" i="6"/>
  <c r="P176" i="6" s="1"/>
  <c r="U176" i="6" s="1"/>
  <c r="V176" i="6" s="1"/>
  <c r="N166" i="6"/>
  <c r="P166" i="6" s="1"/>
  <c r="U166" i="6" s="1"/>
  <c r="V166" i="6" s="1"/>
  <c r="N157" i="6"/>
  <c r="P157" i="6" s="1"/>
  <c r="U157" i="6" s="1"/>
  <c r="V157" i="6" s="1"/>
  <c r="N155" i="6"/>
  <c r="P155" i="6" s="1"/>
  <c r="U155" i="6" s="1"/>
  <c r="V155" i="6" s="1"/>
  <c r="N141" i="6"/>
  <c r="P141" i="6" s="1"/>
  <c r="U141" i="6" s="1"/>
  <c r="V141" i="6" s="1"/>
  <c r="N139" i="6"/>
  <c r="P139" i="6" s="1"/>
  <c r="U139" i="6" s="1"/>
  <c r="V139" i="6" s="1"/>
  <c r="N135" i="6"/>
  <c r="P135" i="6" s="1"/>
  <c r="U135" i="6" s="1"/>
  <c r="V135" i="6" s="1"/>
  <c r="N133" i="6"/>
  <c r="P133" i="6" s="1"/>
  <c r="U133" i="6" s="1"/>
  <c r="V133" i="6" s="1"/>
  <c r="N123" i="6"/>
  <c r="P123" i="6" s="1"/>
  <c r="U123" i="6" s="1"/>
  <c r="V123" i="6" s="1"/>
  <c r="N103" i="6"/>
  <c r="P103" i="6" s="1"/>
  <c r="U103" i="6" s="1"/>
  <c r="N193" i="6"/>
  <c r="P193" i="6" s="1"/>
  <c r="U193" i="6" s="1"/>
  <c r="V193" i="6" s="1"/>
  <c r="N183" i="6"/>
  <c r="P183" i="6" s="1"/>
  <c r="U183" i="6" s="1"/>
  <c r="V183" i="6" s="1"/>
  <c r="N109" i="6"/>
  <c r="P109" i="6" s="1"/>
  <c r="U109" i="6" s="1"/>
  <c r="V109" i="6" s="1"/>
  <c r="N99" i="6"/>
  <c r="P99" i="6" s="1"/>
  <c r="U99" i="6" s="1"/>
  <c r="N185" i="6"/>
  <c r="P185" i="6" s="1"/>
  <c r="N188" i="6"/>
  <c r="P188" i="6" s="1"/>
  <c r="U188" i="6" s="1"/>
  <c r="V188" i="6" s="1"/>
  <c r="N191" i="6"/>
  <c r="P191" i="6" s="1"/>
  <c r="U191" i="6" s="1"/>
  <c r="V191" i="6" s="1"/>
  <c r="N194" i="6"/>
  <c r="P194" i="6" s="1"/>
  <c r="U194" i="6" s="1"/>
  <c r="V194" i="6" s="1"/>
  <c r="N197" i="6"/>
  <c r="P197" i="6" s="1"/>
  <c r="U197" i="6" s="1"/>
  <c r="V197" i="6" s="1"/>
  <c r="N200" i="6"/>
  <c r="P200" i="6" s="1"/>
  <c r="U200" i="6" s="1"/>
  <c r="V200" i="6" s="1"/>
  <c r="N175" i="6"/>
  <c r="P175" i="6" s="1"/>
  <c r="N178" i="6"/>
  <c r="P178" i="6" s="1"/>
  <c r="U178" i="6" s="1"/>
  <c r="V178" i="6" s="1"/>
  <c r="N181" i="6"/>
  <c r="P181" i="6" s="1"/>
  <c r="U181" i="6" s="1"/>
  <c r="V181" i="6" s="1"/>
  <c r="N128" i="6"/>
  <c r="P128" i="6" s="1"/>
  <c r="N131" i="6"/>
  <c r="P131" i="6" s="1"/>
  <c r="U131" i="6" s="1"/>
  <c r="V131" i="6" s="1"/>
  <c r="N134" i="6"/>
  <c r="P134" i="6" s="1"/>
  <c r="U134" i="6" s="1"/>
  <c r="V134" i="6" s="1"/>
  <c r="N137" i="6"/>
  <c r="P137" i="6" s="1"/>
  <c r="U137" i="6" s="1"/>
  <c r="V137" i="6" s="1"/>
  <c r="N140" i="6"/>
  <c r="P140" i="6" s="1"/>
  <c r="U140" i="6" s="1"/>
  <c r="V140" i="6" s="1"/>
  <c r="N143" i="6"/>
  <c r="P143" i="6" s="1"/>
  <c r="U143" i="6" s="1"/>
  <c r="V143" i="6" s="1"/>
  <c r="N146" i="6"/>
  <c r="P146" i="6" s="1"/>
  <c r="U146" i="6" s="1"/>
  <c r="V146" i="6" s="1"/>
  <c r="N149" i="6"/>
  <c r="P149" i="6" s="1"/>
  <c r="U149" i="6" s="1"/>
  <c r="V149" i="6" s="1"/>
  <c r="N129" i="6"/>
  <c r="P129" i="6" s="1"/>
  <c r="U129" i="6" s="1"/>
  <c r="V129" i="6" s="1"/>
  <c r="N138" i="6"/>
  <c r="P138" i="6" s="1"/>
  <c r="U138" i="6" s="1"/>
  <c r="V138" i="6" s="1"/>
  <c r="N147" i="6"/>
  <c r="P147" i="6" s="1"/>
  <c r="U147" i="6" s="1"/>
  <c r="V147" i="6" s="1"/>
  <c r="N112" i="6"/>
  <c r="P112" i="6" s="1"/>
  <c r="N115" i="6"/>
  <c r="P115" i="6" s="1"/>
  <c r="U115" i="6" s="1"/>
  <c r="N118" i="6"/>
  <c r="P118" i="6" s="1"/>
  <c r="U118" i="6" s="1"/>
  <c r="V118" i="6" s="1"/>
  <c r="N121" i="6"/>
  <c r="P121" i="6" s="1"/>
  <c r="U121" i="6" s="1"/>
  <c r="V121" i="6" s="1"/>
  <c r="N124" i="6"/>
  <c r="P124" i="6" s="1"/>
  <c r="U124" i="6" s="1"/>
  <c r="V124" i="6" s="1"/>
  <c r="N127" i="6"/>
  <c r="P127" i="6" s="1"/>
  <c r="U127" i="6" s="1"/>
  <c r="N117" i="6"/>
  <c r="P117" i="6" s="1"/>
  <c r="U117" i="6" s="1"/>
  <c r="V117" i="6" s="1"/>
  <c r="N126" i="6"/>
  <c r="P126" i="6" s="1"/>
  <c r="U126" i="6" s="1"/>
  <c r="V126" i="6" s="1"/>
  <c r="N86" i="6"/>
  <c r="P86" i="6" s="1"/>
  <c r="U86" i="6" s="1"/>
  <c r="V86" i="6" s="1"/>
  <c r="N89" i="6"/>
  <c r="P89" i="6" s="1"/>
  <c r="U89" i="6" s="1"/>
  <c r="V89" i="6" s="1"/>
  <c r="N92" i="6"/>
  <c r="P92" i="6" s="1"/>
  <c r="U92" i="6" s="1"/>
  <c r="V92" i="6" s="1"/>
  <c r="N87" i="6"/>
  <c r="P87" i="6" s="1"/>
  <c r="U87" i="6" s="1"/>
  <c r="V87" i="6" s="1"/>
  <c r="N84" i="6"/>
  <c r="P84" i="6" s="1"/>
  <c r="N90" i="6"/>
  <c r="P90" i="6" s="1"/>
  <c r="U90" i="6" s="1"/>
  <c r="V90" i="6" s="1"/>
  <c r="N85" i="6"/>
  <c r="P85" i="6" s="1"/>
  <c r="U85" i="6" s="1"/>
  <c r="V85" i="6" s="1"/>
  <c r="N91" i="6"/>
  <c r="P91" i="6" s="1"/>
  <c r="U91" i="6" s="1"/>
  <c r="V91" i="6" s="1"/>
  <c r="N307" i="6"/>
  <c r="P307" i="6" s="1"/>
  <c r="U307" i="6" s="1"/>
  <c r="N304" i="6"/>
  <c r="P304" i="6" s="1"/>
  <c r="U304" i="6" s="1"/>
  <c r="P226" i="6"/>
  <c r="U226" i="6" s="1"/>
  <c r="V226" i="6" s="1"/>
  <c r="P217" i="6"/>
  <c r="U217" i="6" s="1"/>
  <c r="V217" i="6" s="1"/>
  <c r="P208" i="6"/>
  <c r="U208" i="6" s="1"/>
  <c r="V208" i="6" s="1"/>
  <c r="N196" i="6"/>
  <c r="P196" i="6" s="1"/>
  <c r="U196" i="6" s="1"/>
  <c r="V196" i="6" s="1"/>
  <c r="N187" i="6"/>
  <c r="P187" i="6" s="1"/>
  <c r="U187" i="6" s="1"/>
  <c r="V187" i="6" s="1"/>
  <c r="N177" i="6"/>
  <c r="P177" i="6" s="1"/>
  <c r="U177" i="6" s="1"/>
  <c r="V177" i="6" s="1"/>
  <c r="P154" i="6"/>
  <c r="U154" i="6" s="1"/>
  <c r="V154" i="6" s="1"/>
  <c r="N150" i="6"/>
  <c r="P150" i="6" s="1"/>
  <c r="N153" i="6"/>
  <c r="P153" i="6" s="1"/>
  <c r="U153" i="6" s="1"/>
  <c r="N156" i="6"/>
  <c r="P156" i="6" s="1"/>
  <c r="U156" i="6" s="1"/>
  <c r="N152" i="6"/>
  <c r="P152" i="6" s="1"/>
  <c r="U152" i="6" s="1"/>
  <c r="N159" i="6"/>
  <c r="P159" i="6" s="1"/>
  <c r="U159" i="6" s="1"/>
  <c r="V159" i="6" s="1"/>
  <c r="N162" i="6"/>
  <c r="P162" i="6" s="1"/>
  <c r="U162" i="6" s="1"/>
  <c r="V162" i="6" s="1"/>
  <c r="N165" i="6"/>
  <c r="P165" i="6" s="1"/>
  <c r="U165" i="6" s="1"/>
  <c r="V165" i="6" s="1"/>
  <c r="N168" i="6"/>
  <c r="P168" i="6" s="1"/>
  <c r="U168" i="6" s="1"/>
  <c r="V168" i="6" s="1"/>
  <c r="N171" i="6"/>
  <c r="P171" i="6" s="1"/>
  <c r="U171" i="6" s="1"/>
  <c r="V171" i="6" s="1"/>
  <c r="N136" i="6"/>
  <c r="P136" i="6" s="1"/>
  <c r="U136" i="6" s="1"/>
  <c r="V136" i="6" s="1"/>
  <c r="N122" i="6"/>
  <c r="P122" i="6" s="1"/>
  <c r="U122" i="6" s="1"/>
  <c r="V122" i="6" s="1"/>
  <c r="N120" i="6"/>
  <c r="P120" i="6" s="1"/>
  <c r="U120" i="6" s="1"/>
  <c r="V120" i="6" s="1"/>
  <c r="N83" i="6"/>
  <c r="P83" i="6" s="1"/>
  <c r="U83" i="6" s="1"/>
  <c r="N81" i="6"/>
  <c r="P81" i="6" s="1"/>
  <c r="U81" i="6" s="1"/>
  <c r="N79" i="6"/>
  <c r="P79" i="6" s="1"/>
  <c r="N82" i="6"/>
  <c r="P82" i="6" s="1"/>
  <c r="U82" i="6" s="1"/>
  <c r="P74" i="6"/>
  <c r="U74" i="6" s="1"/>
  <c r="P68" i="6"/>
  <c r="U68" i="6" s="1"/>
  <c r="V68" i="6" s="1"/>
  <c r="N59" i="6"/>
  <c r="P59" i="6" s="1"/>
  <c r="U59" i="6" s="1"/>
  <c r="V59" i="6" s="1"/>
  <c r="N56" i="6"/>
  <c r="P56" i="6" s="1"/>
  <c r="U56" i="6" s="1"/>
  <c r="V56" i="6" s="1"/>
  <c r="N53" i="6"/>
  <c r="P53" i="6" s="1"/>
  <c r="N69" i="6"/>
  <c r="P69" i="6" s="1"/>
  <c r="U69" i="6" s="1"/>
  <c r="V69" i="6" s="1"/>
  <c r="N66" i="6"/>
  <c r="P66" i="6" s="1"/>
  <c r="U66" i="6" s="1"/>
  <c r="V66" i="6" s="1"/>
  <c r="N63" i="6"/>
  <c r="P63" i="6" s="1"/>
  <c r="N28" i="6"/>
  <c r="P28" i="6" s="1"/>
  <c r="U28" i="6" s="1"/>
  <c r="V28" i="6" s="1"/>
  <c r="N25" i="6"/>
  <c r="P25" i="6" s="1"/>
  <c r="U25" i="6" s="1"/>
  <c r="N22" i="6"/>
  <c r="P22" i="6" s="1"/>
  <c r="N8" i="6"/>
  <c r="P8" i="6" s="1"/>
  <c r="U8" i="6" s="1"/>
  <c r="N5" i="6"/>
  <c r="P5" i="6" s="1"/>
  <c r="N76" i="6"/>
  <c r="P76" i="6" s="1"/>
  <c r="U76" i="6" s="1"/>
  <c r="N73" i="6"/>
  <c r="P73" i="6" s="1"/>
  <c r="N60" i="6"/>
  <c r="P60" i="6" s="1"/>
  <c r="U60" i="6" s="1"/>
  <c r="V60" i="6" s="1"/>
  <c r="N57" i="6"/>
  <c r="P57" i="6" s="1"/>
  <c r="U57" i="6" s="1"/>
  <c r="V57" i="6" s="1"/>
  <c r="N54" i="6"/>
  <c r="P54" i="6" s="1"/>
  <c r="U54" i="6" s="1"/>
  <c r="N38" i="6"/>
  <c r="P38" i="6" s="1"/>
  <c r="U38" i="6" s="1"/>
  <c r="V38" i="6" s="1"/>
  <c r="N35" i="6"/>
  <c r="P35" i="6" s="1"/>
  <c r="U35" i="6" s="1"/>
  <c r="V35" i="6" s="1"/>
  <c r="N32" i="6"/>
  <c r="P32" i="6" s="1"/>
  <c r="N67" i="6"/>
  <c r="P67" i="6" s="1"/>
  <c r="U67" i="6" s="1"/>
  <c r="V67" i="6" s="1"/>
  <c r="N64" i="6"/>
  <c r="P64" i="6" s="1"/>
  <c r="U64" i="6" s="1"/>
  <c r="V64" i="6" s="1"/>
  <c r="N9" i="6"/>
  <c r="P9" i="6" s="1"/>
  <c r="U9" i="6" s="1"/>
  <c r="V9" i="6" s="1"/>
  <c r="N6" i="6"/>
  <c r="P6" i="6" s="1"/>
  <c r="U6" i="6" s="1"/>
  <c r="N58" i="6"/>
  <c r="P58" i="6" s="1"/>
  <c r="U58" i="6" s="1"/>
  <c r="V58" i="6" s="1"/>
  <c r="N55" i="6"/>
  <c r="P55" i="6" s="1"/>
  <c r="U55" i="6" s="1"/>
  <c r="V55" i="6" s="1"/>
  <c r="U5397" i="6" l="1"/>
  <c r="O739" i="14" s="1"/>
  <c r="M739" i="14"/>
  <c r="R739" i="14" s="1"/>
  <c r="P2600" i="6"/>
  <c r="U2600" i="6" s="1"/>
  <c r="V2600" i="6" s="1"/>
  <c r="P3631" i="6"/>
  <c r="U3631" i="6" s="1"/>
  <c r="V3631" i="6" s="1"/>
  <c r="P974" i="6"/>
  <c r="U974" i="6" s="1"/>
  <c r="P1578" i="6"/>
  <c r="U1578" i="6" s="1"/>
  <c r="O3839" i="6"/>
  <c r="P3839" i="6" s="1"/>
  <c r="U3839" i="6" s="1"/>
  <c r="V3839" i="6" s="1"/>
  <c r="P3298" i="6"/>
  <c r="U3298" i="6" s="1"/>
  <c r="P978" i="6"/>
  <c r="U978" i="6" s="1"/>
  <c r="V978" i="6" s="1"/>
  <c r="P3587" i="6"/>
  <c r="U3587" i="6" s="1"/>
  <c r="V3587" i="6" s="1"/>
  <c r="P3639" i="6"/>
  <c r="U3639" i="6" s="1"/>
  <c r="V3639" i="6" s="1"/>
  <c r="U5390" i="6"/>
  <c r="O738" i="14" s="1"/>
  <c r="M738" i="14"/>
  <c r="R738" i="14" s="1"/>
  <c r="U3529" i="6"/>
  <c r="M492" i="14"/>
  <c r="R492" i="14" s="1"/>
  <c r="P2059" i="6"/>
  <c r="P4487" i="6"/>
  <c r="U4487" i="6" s="1"/>
  <c r="V4487" i="6" s="1"/>
  <c r="P3501" i="6"/>
  <c r="U3501" i="6" s="1"/>
  <c r="P3588" i="6"/>
  <c r="U3588" i="6" s="1"/>
  <c r="V3588" i="6" s="1"/>
  <c r="P2650" i="6"/>
  <c r="U2650" i="6" s="1"/>
  <c r="V2650" i="6" s="1"/>
  <c r="P4165" i="6"/>
  <c r="U4165" i="6" s="1"/>
  <c r="V4165" i="6" s="1"/>
  <c r="P969" i="6"/>
  <c r="U969" i="6" s="1"/>
  <c r="V969" i="6" s="1"/>
  <c r="P2659" i="6"/>
  <c r="U2659" i="6" s="1"/>
  <c r="V2659" i="6" s="1"/>
  <c r="P2605" i="6"/>
  <c r="U2605" i="6" s="1"/>
  <c r="V2605" i="6" s="1"/>
  <c r="U787" i="6"/>
  <c r="M87" i="14"/>
  <c r="R87" i="14" s="1"/>
  <c r="P1938" i="6"/>
  <c r="U1938" i="6" s="1"/>
  <c r="V1938" i="6" s="1"/>
  <c r="P3584" i="6"/>
  <c r="U3584" i="6" s="1"/>
  <c r="V3584" i="6" s="1"/>
  <c r="P3636" i="6"/>
  <c r="U3636" i="6" s="1"/>
  <c r="V3636" i="6" s="1"/>
  <c r="P3703" i="6"/>
  <c r="P3451" i="6"/>
  <c r="U3451" i="6" s="1"/>
  <c r="V3451" i="6" s="1"/>
  <c r="P4427" i="6"/>
  <c r="U4427" i="6" s="1"/>
  <c r="V4427" i="6" s="1"/>
  <c r="P2656" i="6"/>
  <c r="U2656" i="6" s="1"/>
  <c r="V2656" i="6" s="1"/>
  <c r="P3291" i="6"/>
  <c r="P4164" i="6"/>
  <c r="U4164" i="6" s="1"/>
  <c r="V4164" i="6" s="1"/>
  <c r="P4412" i="6"/>
  <c r="U4412" i="6" s="1"/>
  <c r="V4412" i="6" s="1"/>
  <c r="U4104" i="6"/>
  <c r="M580" i="14"/>
  <c r="R580" i="14" s="1"/>
  <c r="P1935" i="6"/>
  <c r="U1935" i="6" s="1"/>
  <c r="V1935" i="6" s="1"/>
  <c r="P4413" i="6"/>
  <c r="U4413" i="6" s="1"/>
  <c r="V4413" i="6" s="1"/>
  <c r="P4486" i="6"/>
  <c r="U4486" i="6" s="1"/>
  <c r="V4486" i="6" s="1"/>
  <c r="P3544" i="6"/>
  <c r="U3544" i="6" s="1"/>
  <c r="V3544" i="6" s="1"/>
  <c r="U2144" i="6"/>
  <c r="M306" i="14"/>
  <c r="R306" i="14" s="1"/>
  <c r="U3605" i="6"/>
  <c r="O504" i="14" s="1"/>
  <c r="M504" i="14"/>
  <c r="R504" i="14" s="1"/>
  <c r="U3802" i="6"/>
  <c r="M536" i="14"/>
  <c r="R536" i="14" s="1"/>
  <c r="U1807" i="6"/>
  <c r="M245" i="14"/>
  <c r="R245" i="14" s="1"/>
  <c r="U3520" i="6"/>
  <c r="M487" i="14"/>
  <c r="R487" i="14" s="1"/>
  <c r="U3778" i="6"/>
  <c r="M529" i="14"/>
  <c r="R529" i="14" s="1"/>
  <c r="U3966" i="6"/>
  <c r="M557" i="14"/>
  <c r="R557" i="14" s="1"/>
  <c r="U979" i="6"/>
  <c r="M121" i="14"/>
  <c r="R121" i="14" s="1"/>
  <c r="O3327" i="6"/>
  <c r="P3327" i="6" s="1"/>
  <c r="U3327" i="6" s="1"/>
  <c r="V3327" i="6" s="1"/>
  <c r="O3333" i="6"/>
  <c r="O3330" i="6"/>
  <c r="P3330" i="6" s="1"/>
  <c r="U672" i="6"/>
  <c r="M77" i="14"/>
  <c r="R77" i="14" s="1"/>
  <c r="U1419" i="6"/>
  <c r="M194" i="14"/>
  <c r="R194" i="14" s="1"/>
  <c r="U4094" i="6"/>
  <c r="M574" i="14"/>
  <c r="R574" i="14" s="1"/>
  <c r="P3280" i="6"/>
  <c r="U3280" i="6" s="1"/>
  <c r="V3280" i="6" s="1"/>
  <c r="P2646" i="6"/>
  <c r="U2646" i="6" s="1"/>
  <c r="V2646" i="6" s="1"/>
  <c r="P2649" i="6"/>
  <c r="U2649" i="6" s="1"/>
  <c r="V2649" i="6" s="1"/>
  <c r="P3286" i="6"/>
  <c r="U3286" i="6" s="1"/>
  <c r="V3286" i="6" s="1"/>
  <c r="P3333" i="6"/>
  <c r="U3333" i="6" s="1"/>
  <c r="V3333" i="6" s="1"/>
  <c r="P3450" i="6"/>
  <c r="U3450" i="6" s="1"/>
  <c r="V3450" i="6" s="1"/>
  <c r="P3710" i="6"/>
  <c r="U3710" i="6" s="1"/>
  <c r="V3710" i="6" s="1"/>
  <c r="P3424" i="6"/>
  <c r="U3424" i="6" s="1"/>
  <c r="V3424" i="6" s="1"/>
  <c r="P4178" i="6"/>
  <c r="U4178" i="6" s="1"/>
  <c r="V4178" i="6" s="1"/>
  <c r="P4161" i="6"/>
  <c r="U4161" i="6" s="1"/>
  <c r="V4161" i="6" s="1"/>
  <c r="P4499" i="6"/>
  <c r="U4499" i="6" s="1"/>
  <c r="V4499" i="6" s="1"/>
  <c r="P4406" i="6"/>
  <c r="U4406" i="6" s="1"/>
  <c r="V4406" i="6" s="1"/>
  <c r="P4504" i="6"/>
  <c r="U4504" i="6" s="1"/>
  <c r="V4504" i="6" s="1"/>
  <c r="P2697" i="6"/>
  <c r="U2697" i="6" s="1"/>
  <c r="V2697" i="6" s="1"/>
  <c r="P2611" i="6"/>
  <c r="U2611" i="6" s="1"/>
  <c r="V2611" i="6" s="1"/>
  <c r="U3531" i="6"/>
  <c r="M493" i="14"/>
  <c r="R493" i="14" s="1"/>
  <c r="U3962" i="6"/>
  <c r="M555" i="14"/>
  <c r="R555" i="14" s="1"/>
  <c r="P1575" i="6"/>
  <c r="U1575" i="6" s="1"/>
  <c r="V1575" i="6" s="1"/>
  <c r="P1944" i="6"/>
  <c r="U1944" i="6" s="1"/>
  <c r="V1944" i="6" s="1"/>
  <c r="P1570" i="6"/>
  <c r="U1570" i="6" s="1"/>
  <c r="V1570" i="6" s="1"/>
  <c r="P2712" i="6"/>
  <c r="U2712" i="6" s="1"/>
  <c r="V2712" i="6" s="1"/>
  <c r="P3294" i="6"/>
  <c r="U3294" i="6" s="1"/>
  <c r="P3318" i="6"/>
  <c r="U3318" i="6" s="1"/>
  <c r="P3322" i="6"/>
  <c r="U3322" i="6" s="1"/>
  <c r="V3322" i="6" s="1"/>
  <c r="P3419" i="6"/>
  <c r="U3419" i="6" s="1"/>
  <c r="V3419" i="6" s="1"/>
  <c r="P3447" i="6"/>
  <c r="U3447" i="6" s="1"/>
  <c r="P3713" i="6"/>
  <c r="U3713" i="6" s="1"/>
  <c r="V3713" i="6" s="1"/>
  <c r="P4070" i="6"/>
  <c r="U4070" i="6" s="1"/>
  <c r="V4070" i="6" s="1"/>
  <c r="P4120" i="6"/>
  <c r="U4120" i="6" s="1"/>
  <c r="V4120" i="6" s="1"/>
  <c r="P4502" i="6"/>
  <c r="U4502" i="6" s="1"/>
  <c r="P4316" i="6"/>
  <c r="U4316" i="6" s="1"/>
  <c r="V4316" i="6" s="1"/>
  <c r="P4507" i="6"/>
  <c r="U4507" i="6" s="1"/>
  <c r="V4507" i="6" s="1"/>
  <c r="U5222" i="6"/>
  <c r="M713" i="14"/>
  <c r="R713" i="14" s="1"/>
  <c r="U1918" i="6"/>
  <c r="M275" i="14"/>
  <c r="R275" i="14" s="1"/>
  <c r="P3295" i="6"/>
  <c r="U3295" i="6" s="1"/>
  <c r="P3446" i="6"/>
  <c r="U3446" i="6" s="1"/>
  <c r="V3446" i="6" s="1"/>
  <c r="P3297" i="6"/>
  <c r="U3297" i="6" s="1"/>
  <c r="P3321" i="6"/>
  <c r="U3321" i="6" s="1"/>
  <c r="V3321" i="6" s="1"/>
  <c r="P3706" i="6"/>
  <c r="U3706" i="6" s="1"/>
  <c r="V3706" i="6" s="1"/>
  <c r="P3416" i="6"/>
  <c r="U3416" i="6" s="1"/>
  <c r="V3416" i="6" s="1"/>
  <c r="P4115" i="6"/>
  <c r="U4115" i="6" s="1"/>
  <c r="V4115" i="6" s="1"/>
  <c r="P4123" i="6"/>
  <c r="U4123" i="6" s="1"/>
  <c r="P4171" i="6"/>
  <c r="U4171" i="6" s="1"/>
  <c r="V4171" i="6" s="1"/>
  <c r="P4444" i="6"/>
  <c r="U4444" i="6" s="1"/>
  <c r="P4318" i="6"/>
  <c r="U4318" i="6" s="1"/>
  <c r="V4318" i="6" s="1"/>
  <c r="P4483" i="6"/>
  <c r="U4483" i="6" s="1"/>
  <c r="V4483" i="6" s="1"/>
  <c r="P3547" i="6"/>
  <c r="U3547" i="6" s="1"/>
  <c r="V3547" i="6" s="1"/>
  <c r="P3623" i="6"/>
  <c r="U3623" i="6" s="1"/>
  <c r="V3623" i="6" s="1"/>
  <c r="U1819" i="6"/>
  <c r="M251" i="14"/>
  <c r="R251" i="14" s="1"/>
  <c r="U3963" i="6"/>
  <c r="M556" i="14"/>
  <c r="R556" i="14" s="1"/>
  <c r="U3065" i="6"/>
  <c r="M432" i="14"/>
  <c r="R432" i="14" s="1"/>
  <c r="U4102" i="6"/>
  <c r="M578" i="14"/>
  <c r="R578" i="14" s="1"/>
  <c r="U3355" i="6"/>
  <c r="M469" i="14"/>
  <c r="R469" i="14" s="1"/>
  <c r="P4158" i="6"/>
  <c r="U4158" i="6" s="1"/>
  <c r="P2523" i="6"/>
  <c r="U2523" i="6" s="1"/>
  <c r="U1344" i="6"/>
  <c r="M182" i="14"/>
  <c r="R182" i="14" s="1"/>
  <c r="U4091" i="6"/>
  <c r="M573" i="14"/>
  <c r="R573" i="14" s="1"/>
  <c r="U4371" i="6"/>
  <c r="M609" i="14"/>
  <c r="R609" i="14" s="1"/>
  <c r="U4495" i="6"/>
  <c r="M629" i="14"/>
  <c r="R629" i="14" s="1"/>
  <c r="P3496" i="6"/>
  <c r="U3496" i="6" s="1"/>
  <c r="V3496" i="6" s="1"/>
  <c r="P4067" i="6"/>
  <c r="U4067" i="6" s="1"/>
  <c r="V4067" i="6" s="1"/>
  <c r="U2252" i="6"/>
  <c r="M340" i="14"/>
  <c r="R340" i="14" s="1"/>
  <c r="U790" i="6"/>
  <c r="M89" i="14"/>
  <c r="R89" i="14" s="1"/>
  <c r="U2335" i="6"/>
  <c r="M350" i="14"/>
  <c r="R350" i="14" s="1"/>
  <c r="U3616" i="6"/>
  <c r="M508" i="14"/>
  <c r="R508" i="14" s="1"/>
  <c r="P1571" i="6"/>
  <c r="U1571" i="6" s="1"/>
  <c r="V1571" i="6" s="1"/>
  <c r="P1568" i="6"/>
  <c r="P3593" i="6"/>
  <c r="U3593" i="6" s="1"/>
  <c r="V3593" i="6" s="1"/>
  <c r="P3645" i="6"/>
  <c r="U3645" i="6" s="1"/>
  <c r="V3645" i="6" s="1"/>
  <c r="F29" i="48"/>
  <c r="V2794" i="6"/>
  <c r="P1581" i="6"/>
  <c r="U1581" i="6" s="1"/>
  <c r="V1581" i="6" s="1"/>
  <c r="U2228" i="6"/>
  <c r="M324" i="14"/>
  <c r="R324" i="14" s="1"/>
  <c r="U2439" i="6"/>
  <c r="M365" i="14"/>
  <c r="R365" i="14" s="1"/>
  <c r="P2665" i="6"/>
  <c r="U2665" i="6" s="1"/>
  <c r="V2665" i="6" s="1"/>
  <c r="P3292" i="6"/>
  <c r="U3292" i="6" s="1"/>
  <c r="V3292" i="6" s="1"/>
  <c r="P3582" i="6"/>
  <c r="U3582" i="6" s="1"/>
  <c r="V3582" i="6" s="1"/>
  <c r="P3988" i="6"/>
  <c r="U3988" i="6" s="1"/>
  <c r="V3988" i="6" s="1"/>
  <c r="U1804" i="6"/>
  <c r="M243" i="14"/>
  <c r="R243" i="14" s="1"/>
  <c r="U2535" i="6"/>
  <c r="M377" i="14"/>
  <c r="R377" i="14" s="1"/>
  <c r="U3603" i="6"/>
  <c r="M503" i="14"/>
  <c r="R503" i="14" s="1"/>
  <c r="U4095" i="6"/>
  <c r="M575" i="14"/>
  <c r="R575" i="14" s="1"/>
  <c r="U3801" i="6"/>
  <c r="M537" i="14"/>
  <c r="R537" i="14" s="1"/>
  <c r="F39" i="48"/>
  <c r="V3942" i="6"/>
  <c r="U2245" i="6"/>
  <c r="M335" i="14"/>
  <c r="R335" i="14" s="1"/>
  <c r="U2987" i="6"/>
  <c r="M422" i="14"/>
  <c r="R422" i="14" s="1"/>
  <c r="U3855" i="6"/>
  <c r="M543" i="14"/>
  <c r="R543" i="14" s="1"/>
  <c r="U3607" i="6"/>
  <c r="M505" i="14"/>
  <c r="R505" i="14" s="1"/>
  <c r="U4105" i="6"/>
  <c r="M581" i="14"/>
  <c r="R581" i="14" s="1"/>
  <c r="U4367" i="6"/>
  <c r="M607" i="14"/>
  <c r="R607" i="14" s="1"/>
  <c r="U4103" i="6"/>
  <c r="M579" i="14"/>
  <c r="R579" i="14" s="1"/>
  <c r="O3992" i="6"/>
  <c r="P3992" i="6" s="1"/>
  <c r="U3992" i="6" s="1"/>
  <c r="V3992" i="6" s="1"/>
  <c r="O3997" i="6"/>
  <c r="P3997" i="6" s="1"/>
  <c r="U3997" i="6" s="1"/>
  <c r="V3997" i="6" s="1"/>
  <c r="P2671" i="6"/>
  <c r="U2671" i="6" s="1"/>
  <c r="V2671" i="6" s="1"/>
  <c r="P2651" i="6"/>
  <c r="U2651" i="6" s="1"/>
  <c r="V2651" i="6" s="1"/>
  <c r="P3585" i="6"/>
  <c r="U3585" i="6" s="1"/>
  <c r="V3585" i="6" s="1"/>
  <c r="G39" i="48"/>
  <c r="V4043" i="6"/>
  <c r="U4211" i="6"/>
  <c r="M592" i="14"/>
  <c r="R592" i="14" s="1"/>
  <c r="U3532" i="6"/>
  <c r="M494" i="14"/>
  <c r="R494" i="14" s="1"/>
  <c r="U4096" i="6"/>
  <c r="M576" i="14"/>
  <c r="R576" i="14" s="1"/>
  <c r="U4220" i="6"/>
  <c r="M594" i="14"/>
  <c r="R594" i="14" s="1"/>
  <c r="P1621" i="6"/>
  <c r="U1621" i="6" s="1"/>
  <c r="V1621" i="6" s="1"/>
  <c r="P1576" i="6"/>
  <c r="U1576" i="6" s="1"/>
  <c r="V1576" i="6" s="1"/>
  <c r="P2614" i="6"/>
  <c r="P2645" i="6"/>
  <c r="U2645" i="6" s="1"/>
  <c r="V2645" i="6" s="1"/>
  <c r="P1573" i="6"/>
  <c r="U1573" i="6" s="1"/>
  <c r="V1573" i="6" s="1"/>
  <c r="P1577" i="6"/>
  <c r="U1577" i="6" s="1"/>
  <c r="V1577" i="6" s="1"/>
  <c r="P2617" i="6"/>
  <c r="U2617" i="6" s="1"/>
  <c r="V2617" i="6" s="1"/>
  <c r="P2648" i="6"/>
  <c r="U2648" i="6" s="1"/>
  <c r="P3633" i="6"/>
  <c r="U3633" i="6" s="1"/>
  <c r="P4168" i="6"/>
  <c r="U4168" i="6" s="1"/>
  <c r="V4168" i="6" s="1"/>
  <c r="P4075" i="6"/>
  <c r="U4075" i="6" s="1"/>
  <c r="V4075" i="6" s="1"/>
  <c r="P967" i="6"/>
  <c r="U967" i="6" s="1"/>
  <c r="V967" i="6" s="1"/>
  <c r="P1618" i="6"/>
  <c r="U1618" i="6" s="1"/>
  <c r="V1618" i="6" s="1"/>
  <c r="P1579" i="6"/>
  <c r="U1579" i="6" s="1"/>
  <c r="V1579" i="6" s="1"/>
  <c r="P2640" i="6"/>
  <c r="U639" i="6"/>
  <c r="M73" i="14"/>
  <c r="R73" i="14" s="1"/>
  <c r="U681" i="6"/>
  <c r="M81" i="14"/>
  <c r="R81" i="14" s="1"/>
  <c r="U1083" i="6"/>
  <c r="M133" i="14"/>
  <c r="R133" i="14" s="1"/>
  <c r="U1337" i="6"/>
  <c r="M179" i="14"/>
  <c r="R179" i="14" s="1"/>
  <c r="U1594" i="6"/>
  <c r="M212" i="14"/>
  <c r="R212" i="14" s="1"/>
  <c r="U2089" i="6"/>
  <c r="M300" i="14"/>
  <c r="R300" i="14" s="1"/>
  <c r="U2232" i="6"/>
  <c r="M328" i="14"/>
  <c r="R328" i="14" s="1"/>
  <c r="U2782" i="6"/>
  <c r="M398" i="14"/>
  <c r="R398" i="14" s="1"/>
  <c r="U2800" i="6"/>
  <c r="M402" i="14"/>
  <c r="R402" i="14" s="1"/>
  <c r="U1239" i="6"/>
  <c r="O167" i="14" s="1"/>
  <c r="M167" i="14"/>
  <c r="R167" i="14" s="1"/>
  <c r="U448" i="6"/>
  <c r="M43" i="14"/>
  <c r="R43" i="14" s="1"/>
  <c r="U2229" i="6"/>
  <c r="M325" i="14"/>
  <c r="R325" i="14" s="1"/>
  <c r="U2231" i="6"/>
  <c r="M327" i="14"/>
  <c r="R327" i="14" s="1"/>
  <c r="U2233" i="6"/>
  <c r="M329" i="14"/>
  <c r="R329" i="14" s="1"/>
  <c r="O4451" i="6"/>
  <c r="P4451" i="6" s="1"/>
  <c r="U4451" i="6" s="1"/>
  <c r="V4451" i="6" s="1"/>
  <c r="O4449" i="6"/>
  <c r="P4449" i="6" s="1"/>
  <c r="U4449" i="6" s="1"/>
  <c r="V4449" i="6" s="1"/>
  <c r="O4453" i="6"/>
  <c r="P4453" i="6" s="1"/>
  <c r="U4453" i="6" s="1"/>
  <c r="V4453" i="6" s="1"/>
  <c r="O4450" i="6"/>
  <c r="P4450" i="6" s="1"/>
  <c r="O4452" i="6"/>
  <c r="P4452" i="6" s="1"/>
  <c r="U4452" i="6" s="1"/>
  <c r="U111" i="6"/>
  <c r="M15" i="14"/>
  <c r="R15" i="14" s="1"/>
  <c r="U511" i="6"/>
  <c r="M61" i="14"/>
  <c r="R61" i="14" s="1"/>
  <c r="U904" i="6"/>
  <c r="M103" i="14"/>
  <c r="R103" i="14" s="1"/>
  <c r="U1147" i="6"/>
  <c r="M145" i="14"/>
  <c r="R145" i="14" s="1"/>
  <c r="U1318" i="6"/>
  <c r="M174" i="14"/>
  <c r="R174" i="14" s="1"/>
  <c r="U1894" i="6"/>
  <c r="M267" i="14"/>
  <c r="R267" i="14" s="1"/>
  <c r="U2246" i="6"/>
  <c r="M336" i="14"/>
  <c r="R336" i="14" s="1"/>
  <c r="U2437" i="6"/>
  <c r="M364" i="14"/>
  <c r="R364" i="14" s="1"/>
  <c r="U2448" i="6"/>
  <c r="M369" i="14"/>
  <c r="R369" i="14" s="1"/>
  <c r="U5339" i="6"/>
  <c r="O730" i="14" s="1"/>
  <c r="M730" i="14"/>
  <c r="R730" i="14" s="1"/>
  <c r="U4705" i="6"/>
  <c r="M651" i="14"/>
  <c r="R651" i="14" s="1"/>
  <c r="G47" i="48"/>
  <c r="V4826" i="6"/>
  <c r="U5071" i="6"/>
  <c r="M697" i="14"/>
  <c r="R697" i="14" s="1"/>
  <c r="U5221" i="6"/>
  <c r="M712" i="14"/>
  <c r="R712" i="14" s="1"/>
  <c r="U508" i="6"/>
  <c r="M59" i="14"/>
  <c r="R59" i="14" s="1"/>
  <c r="U791" i="6"/>
  <c r="M90" i="14"/>
  <c r="R90" i="14" s="1"/>
  <c r="U906" i="6"/>
  <c r="M105" i="14"/>
  <c r="R105" i="14" s="1"/>
  <c r="U461" i="6"/>
  <c r="M45" i="14"/>
  <c r="R45" i="14" s="1"/>
  <c r="U786" i="6"/>
  <c r="M86" i="14"/>
  <c r="R86" i="14" s="1"/>
  <c r="U914" i="6"/>
  <c r="M110" i="14"/>
  <c r="R110" i="14" s="1"/>
  <c r="U1096" i="6"/>
  <c r="M138" i="14"/>
  <c r="R138" i="14" s="1"/>
  <c r="U1227" i="6"/>
  <c r="M163" i="14"/>
  <c r="R163" i="14" s="1"/>
  <c r="U1319" i="6"/>
  <c r="M175" i="14"/>
  <c r="R175" i="14" s="1"/>
  <c r="U1648" i="6"/>
  <c r="M221" i="14"/>
  <c r="R221" i="14" s="1"/>
  <c r="U1720" i="6"/>
  <c r="M232" i="14"/>
  <c r="R232" i="14" s="1"/>
  <c r="V353" i="6"/>
  <c r="U516" i="6"/>
  <c r="M64" i="14"/>
  <c r="R64" i="14" s="1"/>
  <c r="U788" i="6"/>
  <c r="M88" i="14"/>
  <c r="R88" i="14" s="1"/>
  <c r="U1157" i="6"/>
  <c r="M150" i="14"/>
  <c r="R150" i="14" s="1"/>
  <c r="U1317" i="6"/>
  <c r="M173" i="14"/>
  <c r="R173" i="14" s="1"/>
  <c r="U1410" i="6"/>
  <c r="M190" i="14"/>
  <c r="R190" i="14" s="1"/>
  <c r="U506" i="6"/>
  <c r="M58" i="14"/>
  <c r="R58" i="14" s="1"/>
  <c r="U510" i="6"/>
  <c r="E16" i="48" s="1"/>
  <c r="M60" i="14"/>
  <c r="R60" i="14" s="1"/>
  <c r="U1803" i="6"/>
  <c r="M242" i="14"/>
  <c r="R242" i="14" s="1"/>
  <c r="U1895" i="6"/>
  <c r="M268" i="14"/>
  <c r="R268" i="14" s="1"/>
  <c r="U2251" i="6"/>
  <c r="M339" i="14"/>
  <c r="R339" i="14" s="1"/>
  <c r="U2446" i="6"/>
  <c r="M368" i="14"/>
  <c r="R368" i="14" s="1"/>
  <c r="U2119" i="6"/>
  <c r="M303" i="14"/>
  <c r="R303" i="14" s="1"/>
  <c r="U2225" i="6"/>
  <c r="M321" i="14"/>
  <c r="R321" i="14" s="1"/>
  <c r="U3069" i="6"/>
  <c r="M434" i="14"/>
  <c r="R434" i="14" s="1"/>
  <c r="U3181" i="6"/>
  <c r="M451" i="14"/>
  <c r="R451" i="14" s="1"/>
  <c r="U1651" i="6"/>
  <c r="M223" i="14"/>
  <c r="R223" i="14" s="1"/>
  <c r="U1716" i="6"/>
  <c r="M230" i="14"/>
  <c r="R230" i="14" s="1"/>
  <c r="U1873" i="6"/>
  <c r="M259" i="14"/>
  <c r="R259" i="14" s="1"/>
  <c r="U2226" i="6"/>
  <c r="M322" i="14"/>
  <c r="R322" i="14" s="1"/>
  <c r="U1411" i="6"/>
  <c r="M191" i="14"/>
  <c r="R191" i="14" s="1"/>
  <c r="U1599" i="6"/>
  <c r="M215" i="14"/>
  <c r="R215" i="14" s="1"/>
  <c r="U1741" i="6"/>
  <c r="M235" i="14"/>
  <c r="R235" i="14" s="1"/>
  <c r="U1818" i="6"/>
  <c r="O250" i="14" s="1"/>
  <c r="M250" i="14"/>
  <c r="R250" i="14" s="1"/>
  <c r="U1901" i="6"/>
  <c r="M270" i="14"/>
  <c r="R270" i="14" s="1"/>
  <c r="U1903" i="6"/>
  <c r="M271" i="14"/>
  <c r="R271" i="14" s="1"/>
  <c r="U2038" i="6"/>
  <c r="M289" i="14"/>
  <c r="R289" i="14" s="1"/>
  <c r="U3169" i="6"/>
  <c r="M449" i="14"/>
  <c r="R449" i="14" s="1"/>
  <c r="U4825" i="6"/>
  <c r="O667" i="14" s="1"/>
  <c r="M667" i="14"/>
  <c r="U5070" i="6"/>
  <c r="M696" i="14"/>
  <c r="R696" i="14" s="1"/>
  <c r="U5311" i="6"/>
  <c r="O726" i="14" s="1"/>
  <c r="M726" i="14"/>
  <c r="R726" i="14" s="1"/>
  <c r="O3889" i="6"/>
  <c r="P3889" i="6" s="1"/>
  <c r="U3889" i="6" s="1"/>
  <c r="V3889" i="6" s="1"/>
  <c r="O3890" i="6"/>
  <c r="P3890" i="6" s="1"/>
  <c r="U3890" i="6" s="1"/>
  <c r="V3890" i="6" s="1"/>
  <c r="O3893" i="6"/>
  <c r="P3893" i="6" s="1"/>
  <c r="U3893" i="6" s="1"/>
  <c r="O3896" i="6"/>
  <c r="P3896" i="6" s="1"/>
  <c r="U3896" i="6" s="1"/>
  <c r="V3896" i="6" s="1"/>
  <c r="O3899" i="6"/>
  <c r="P3899" i="6" s="1"/>
  <c r="U3899" i="6" s="1"/>
  <c r="V3899" i="6" s="1"/>
  <c r="O3902" i="6"/>
  <c r="P3902" i="6" s="1"/>
  <c r="U3902" i="6" s="1"/>
  <c r="O3891" i="6"/>
  <c r="P3891" i="6" s="1"/>
  <c r="U3891" i="6" s="1"/>
  <c r="O3894" i="6"/>
  <c r="P3894" i="6" s="1"/>
  <c r="U3894" i="6" s="1"/>
  <c r="O3897" i="6"/>
  <c r="P3897" i="6" s="1"/>
  <c r="U3897" i="6" s="1"/>
  <c r="V3897" i="6" s="1"/>
  <c r="O3900" i="6"/>
  <c r="P3900" i="6" s="1"/>
  <c r="U3900" i="6" s="1"/>
  <c r="V3900" i="6" s="1"/>
  <c r="O3892" i="6"/>
  <c r="P3892" i="6" s="1"/>
  <c r="U3892" i="6" s="1"/>
  <c r="O3895" i="6"/>
  <c r="P3895" i="6" s="1"/>
  <c r="O3898" i="6"/>
  <c r="P3898" i="6" s="1"/>
  <c r="U3898" i="6" s="1"/>
  <c r="V3898" i="6" s="1"/>
  <c r="O3901" i="6"/>
  <c r="P3901" i="6" s="1"/>
  <c r="U3901" i="6" s="1"/>
  <c r="O2067" i="6"/>
  <c r="P2067" i="6" s="1"/>
  <c r="U2067" i="6" s="1"/>
  <c r="V2067" i="6" s="1"/>
  <c r="O2074" i="6"/>
  <c r="P2074" i="6" s="1"/>
  <c r="U2074" i="6" s="1"/>
  <c r="V2074" i="6" s="1"/>
  <c r="O2068" i="6"/>
  <c r="P2068" i="6" s="1"/>
  <c r="U2068" i="6" s="1"/>
  <c r="V2068" i="6" s="1"/>
  <c r="U1596" i="6"/>
  <c r="M213" i="14"/>
  <c r="R213" i="14" s="1"/>
  <c r="U1947" i="6"/>
  <c r="M278" i="14"/>
  <c r="R278" i="14" s="1"/>
  <c r="U4707" i="6"/>
  <c r="M652" i="14"/>
  <c r="R652" i="14" s="1"/>
  <c r="U2087" i="6"/>
  <c r="M299" i="14"/>
  <c r="R299" i="14" s="1"/>
  <c r="P2064" i="6"/>
  <c r="U2064" i="6" s="1"/>
  <c r="V2064" i="6" s="1"/>
  <c r="U340" i="6"/>
  <c r="M32" i="14"/>
  <c r="R32" i="14" s="1"/>
  <c r="U234" i="6"/>
  <c r="M23" i="14"/>
  <c r="R23" i="14" s="1"/>
  <c r="U504" i="6"/>
  <c r="M57" i="14"/>
  <c r="R57" i="14" s="1"/>
  <c r="U794" i="6"/>
  <c r="M91" i="14"/>
  <c r="R91" i="14" s="1"/>
  <c r="U810" i="6"/>
  <c r="M93" i="14"/>
  <c r="R93" i="14" s="1"/>
  <c r="U987" i="6"/>
  <c r="M124" i="14"/>
  <c r="R124" i="14" s="1"/>
  <c r="U701" i="6"/>
  <c r="M84" i="14"/>
  <c r="R84" i="14" s="1"/>
  <c r="U628" i="6"/>
  <c r="M72" i="14"/>
  <c r="R72" i="14" s="1"/>
  <c r="U1155" i="6"/>
  <c r="O149" i="14" s="1"/>
  <c r="M149" i="14"/>
  <c r="R149" i="14" s="1"/>
  <c r="U1649" i="6"/>
  <c r="M222" i="14"/>
  <c r="R222" i="14" s="1"/>
  <c r="U1060" i="6"/>
  <c r="M131" i="14"/>
  <c r="R131" i="14" s="1"/>
  <c r="U1112" i="6"/>
  <c r="M141" i="14"/>
  <c r="R141" i="14" s="1"/>
  <c r="F33" i="48"/>
  <c r="V1342" i="6"/>
  <c r="U905" i="6"/>
  <c r="M104" i="14"/>
  <c r="R104" i="14" s="1"/>
  <c r="U1499" i="6"/>
  <c r="M200" i="14"/>
  <c r="R200" i="14" s="1"/>
  <c r="U1785" i="6"/>
  <c r="M240" i="14"/>
  <c r="R240" i="14" s="1"/>
  <c r="U1855" i="6"/>
  <c r="M255" i="14"/>
  <c r="R255" i="14" s="1"/>
  <c r="U1891" i="6"/>
  <c r="M266" i="14"/>
  <c r="R266" i="14" s="1"/>
  <c r="U2445" i="6"/>
  <c r="M367" i="14"/>
  <c r="R367" i="14" s="1"/>
  <c r="U2230" i="6"/>
  <c r="M326" i="14"/>
  <c r="R326" i="14" s="1"/>
  <c r="U2336" i="6"/>
  <c r="M351" i="14"/>
  <c r="R351" i="14" s="1"/>
  <c r="U2194" i="6"/>
  <c r="M319" i="14"/>
  <c r="R319" i="14" s="1"/>
  <c r="P2609" i="6"/>
  <c r="U2609" i="6" s="1"/>
  <c r="V2609" i="6" s="1"/>
  <c r="O2747" i="6"/>
  <c r="P2747" i="6" s="1"/>
  <c r="U2747" i="6" s="1"/>
  <c r="V2747" i="6" s="1"/>
  <c r="O2754" i="6"/>
  <c r="P2754" i="6" s="1"/>
  <c r="U2754" i="6" s="1"/>
  <c r="V2754" i="6" s="1"/>
  <c r="O2761" i="6"/>
  <c r="P2761" i="6" s="1"/>
  <c r="U2761" i="6" s="1"/>
  <c r="V2761" i="6" s="1"/>
  <c r="O2751" i="6"/>
  <c r="O2758" i="6"/>
  <c r="P2758" i="6" s="1"/>
  <c r="O2769" i="6"/>
  <c r="O2748" i="6"/>
  <c r="O2755" i="6"/>
  <c r="O2766" i="6"/>
  <c r="P2766" i="6" s="1"/>
  <c r="U2766" i="6" s="1"/>
  <c r="V2766" i="6" s="1"/>
  <c r="O2745" i="6"/>
  <c r="P2745" i="6" s="1"/>
  <c r="U2745" i="6" s="1"/>
  <c r="V2745" i="6" s="1"/>
  <c r="O2752" i="6"/>
  <c r="O2763" i="6"/>
  <c r="O2749" i="6"/>
  <c r="P2749" i="6" s="1"/>
  <c r="U2749" i="6" s="1"/>
  <c r="V2749" i="6" s="1"/>
  <c r="O2760" i="6"/>
  <c r="P2760" i="6" s="1"/>
  <c r="U2760" i="6" s="1"/>
  <c r="V2760" i="6" s="1"/>
  <c r="O2767" i="6"/>
  <c r="P2767" i="6" s="1"/>
  <c r="U2767" i="6" s="1"/>
  <c r="V2767" i="6" s="1"/>
  <c r="O2746" i="6"/>
  <c r="O2757" i="6"/>
  <c r="O2764" i="6"/>
  <c r="U2804" i="6"/>
  <c r="O403" i="14" s="1"/>
  <c r="M403" i="14"/>
  <c r="R403" i="14" s="1"/>
  <c r="U2590" i="6"/>
  <c r="O383" i="14" s="1"/>
  <c r="M383" i="14"/>
  <c r="R383" i="14" s="1"/>
  <c r="U2799" i="6"/>
  <c r="M401" i="14"/>
  <c r="R401" i="14" s="1"/>
  <c r="U3166" i="6"/>
  <c r="M447" i="14"/>
  <c r="R447" i="14" s="1"/>
  <c r="U3073" i="6"/>
  <c r="M436" i="14"/>
  <c r="R436" i="14" s="1"/>
  <c r="U3161" i="6"/>
  <c r="O444" i="14" s="1"/>
  <c r="M444" i="14"/>
  <c r="R444" i="14" s="1"/>
  <c r="U3221" i="6"/>
  <c r="M456" i="14"/>
  <c r="R456" i="14" s="1"/>
  <c r="U3609" i="6"/>
  <c r="M506" i="14"/>
  <c r="R506" i="14" s="1"/>
  <c r="U3945" i="6"/>
  <c r="M552" i="14"/>
  <c r="R552" i="14" s="1"/>
  <c r="U4372" i="6"/>
  <c r="M610" i="14"/>
  <c r="R610" i="14" s="1"/>
  <c r="O4156" i="6"/>
  <c r="P4156" i="6" s="1"/>
  <c r="U4156" i="6" s="1"/>
  <c r="V4156" i="6" s="1"/>
  <c r="O4157" i="6"/>
  <c r="O4166" i="6"/>
  <c r="P4166" i="6" s="1"/>
  <c r="U4166" i="6" s="1"/>
  <c r="V4166" i="6" s="1"/>
  <c r="O4160" i="6"/>
  <c r="P4160" i="6" s="1"/>
  <c r="U4160" i="6" s="1"/>
  <c r="O4154" i="6"/>
  <c r="O4163" i="6"/>
  <c r="O3581" i="6"/>
  <c r="O3580" i="6"/>
  <c r="P3580" i="6" s="1"/>
  <c r="U3580" i="6" s="1"/>
  <c r="V3580" i="6" s="1"/>
  <c r="O3589" i="6"/>
  <c r="O3583" i="6"/>
  <c r="O3592" i="6"/>
  <c r="O3586" i="6"/>
  <c r="O3591" i="6"/>
  <c r="P3591" i="6" s="1"/>
  <c r="U3591" i="6" s="1"/>
  <c r="V3591" i="6" s="1"/>
  <c r="P3764" i="6"/>
  <c r="U3764" i="6" s="1"/>
  <c r="V3764" i="6" s="1"/>
  <c r="U3934" i="6"/>
  <c r="M550" i="14"/>
  <c r="R550" i="14" s="1"/>
  <c r="O4434" i="6"/>
  <c r="P4434" i="6" s="1"/>
  <c r="U4434" i="6" s="1"/>
  <c r="O4438" i="6"/>
  <c r="P4438" i="6" s="1"/>
  <c r="U4438" i="6" s="1"/>
  <c r="V4438" i="6" s="1"/>
  <c r="O4435" i="6"/>
  <c r="P4435" i="6" s="1"/>
  <c r="U4435" i="6" s="1"/>
  <c r="O4432" i="6"/>
  <c r="P4432" i="6" s="1"/>
  <c r="U4432" i="6" s="1"/>
  <c r="V4432" i="6" s="1"/>
  <c r="F36" i="48"/>
  <c r="V3575" i="6"/>
  <c r="O3693" i="6"/>
  <c r="P3693" i="6" s="1"/>
  <c r="O3692" i="6"/>
  <c r="O3701" i="6"/>
  <c r="P3701" i="6" s="1"/>
  <c r="U3701" i="6" s="1"/>
  <c r="V3701" i="6" s="1"/>
  <c r="O3698" i="6"/>
  <c r="P3698" i="6" s="1"/>
  <c r="U3698" i="6" s="1"/>
  <c r="V3698" i="6" s="1"/>
  <c r="O3695" i="6"/>
  <c r="P3695" i="6" s="1"/>
  <c r="U3695" i="6" s="1"/>
  <c r="V3695" i="6" s="1"/>
  <c r="U3967" i="6"/>
  <c r="M558" i="14"/>
  <c r="R558" i="14" s="1"/>
  <c r="U4640" i="6"/>
  <c r="O644" i="14" s="1"/>
  <c r="M644" i="14"/>
  <c r="R644" i="14" s="1"/>
  <c r="U4878" i="6"/>
  <c r="M673" i="14"/>
  <c r="R673" i="14" s="1"/>
  <c r="U4679" i="6"/>
  <c r="M648" i="14"/>
  <c r="R648" i="14" s="1"/>
  <c r="U5246" i="6"/>
  <c r="O718" i="14" s="1"/>
  <c r="M718" i="14"/>
  <c r="R718" i="14" s="1"/>
  <c r="U5174" i="6"/>
  <c r="M708" i="14"/>
  <c r="R708" i="14" s="1"/>
  <c r="U5257" i="6"/>
  <c r="O720" i="14" s="1"/>
  <c r="M720" i="14"/>
  <c r="R720" i="14" s="1"/>
  <c r="P1615" i="6"/>
  <c r="U1615" i="6" s="1"/>
  <c r="V1615" i="6" s="1"/>
  <c r="P3581" i="6"/>
  <c r="P3488" i="6"/>
  <c r="U3488" i="6" s="1"/>
  <c r="V3488" i="6" s="1"/>
  <c r="P4079" i="6"/>
  <c r="U4079" i="6" s="1"/>
  <c r="U290" i="6"/>
  <c r="M26" i="14"/>
  <c r="R26" i="14" s="1"/>
  <c r="U465" i="6"/>
  <c r="O47" i="14" s="1"/>
  <c r="M47" i="14"/>
  <c r="R47" i="14" s="1"/>
  <c r="U235" i="6"/>
  <c r="M24" i="14"/>
  <c r="R24" i="14" s="1"/>
  <c r="U512" i="6"/>
  <c r="M62" i="14"/>
  <c r="R62" i="14" s="1"/>
  <c r="U438" i="6"/>
  <c r="M42" i="14"/>
  <c r="R42" i="14" s="1"/>
  <c r="U1654" i="6"/>
  <c r="M224" i="14"/>
  <c r="R224" i="14" s="1"/>
  <c r="U1876" i="6"/>
  <c r="M261" i="14"/>
  <c r="R261" i="14" s="1"/>
  <c r="U2157" i="6"/>
  <c r="M311" i="14"/>
  <c r="R311" i="14" s="1"/>
  <c r="U1230" i="6"/>
  <c r="M164" i="14"/>
  <c r="R164" i="14" s="1"/>
  <c r="U1890" i="6"/>
  <c r="M265" i="14"/>
  <c r="R265" i="14" s="1"/>
  <c r="U1149" i="6"/>
  <c r="M146" i="14"/>
  <c r="R146" i="14" s="1"/>
  <c r="U1180" i="6"/>
  <c r="M154" i="14"/>
  <c r="R154" i="14" s="1"/>
  <c r="U1339" i="6"/>
  <c r="M180" i="14"/>
  <c r="R180" i="14" s="1"/>
  <c r="U1864" i="6"/>
  <c r="M256" i="14"/>
  <c r="R256" i="14" s="1"/>
  <c r="U1056" i="6"/>
  <c r="M130" i="14"/>
  <c r="R130" i="14" s="1"/>
  <c r="U2027" i="6"/>
  <c r="M285" i="14"/>
  <c r="R285" i="14" s="1"/>
  <c r="F26" i="48"/>
  <c r="V2127" i="6"/>
  <c r="U2310" i="6"/>
  <c r="M347" i="14"/>
  <c r="R347" i="14" s="1"/>
  <c r="U2179" i="6"/>
  <c r="M317" i="14"/>
  <c r="R317" i="14" s="1"/>
  <c r="O2563" i="6"/>
  <c r="O2570" i="6"/>
  <c r="P2570" i="6" s="1"/>
  <c r="U2570" i="6" s="1"/>
  <c r="V2570" i="6" s="1"/>
  <c r="O2566" i="6"/>
  <c r="P2566" i="6" s="1"/>
  <c r="U2566" i="6" s="1"/>
  <c r="V2566" i="6" s="1"/>
  <c r="O2567" i="6"/>
  <c r="O2571" i="6"/>
  <c r="P2571" i="6" s="1"/>
  <c r="U2571" i="6" s="1"/>
  <c r="V2571" i="6" s="1"/>
  <c r="O2558" i="6"/>
  <c r="P2558" i="6" s="1"/>
  <c r="U2558" i="6" s="1"/>
  <c r="V2558" i="6" s="1"/>
  <c r="O2560" i="6"/>
  <c r="P2560" i="6" s="1"/>
  <c r="U2560" i="6" s="1"/>
  <c r="V2560" i="6" s="1"/>
  <c r="O2569" i="6"/>
  <c r="P2569" i="6" s="1"/>
  <c r="U2569" i="6" s="1"/>
  <c r="V2569" i="6" s="1"/>
  <c r="O2615" i="6"/>
  <c r="P2615" i="6" s="1"/>
  <c r="U2615" i="6" s="1"/>
  <c r="V2615" i="6" s="1"/>
  <c r="O2616" i="6"/>
  <c r="P2616" i="6" s="1"/>
  <c r="U2616" i="6" s="1"/>
  <c r="V2616" i="6" s="1"/>
  <c r="O2620" i="6"/>
  <c r="O2624" i="6"/>
  <c r="O2631" i="6"/>
  <c r="P2631" i="6" s="1"/>
  <c r="U2631" i="6" s="1"/>
  <c r="V2631" i="6" s="1"/>
  <c r="O2621" i="6"/>
  <c r="O2628" i="6"/>
  <c r="P2628" i="6" s="1"/>
  <c r="U2628" i="6" s="1"/>
  <c r="V2628" i="6" s="1"/>
  <c r="O2635" i="6"/>
  <c r="O2638" i="6"/>
  <c r="O2618" i="6"/>
  <c r="P2618" i="6" s="1"/>
  <c r="O2625" i="6"/>
  <c r="P2625" i="6" s="1"/>
  <c r="U2625" i="6" s="1"/>
  <c r="V2625" i="6" s="1"/>
  <c r="O2632" i="6"/>
  <c r="P2632" i="6" s="1"/>
  <c r="U2632" i="6" s="1"/>
  <c r="V2632" i="6" s="1"/>
  <c r="O2613" i="6"/>
  <c r="O2622" i="6"/>
  <c r="P2622" i="6" s="1"/>
  <c r="U2622" i="6" s="1"/>
  <c r="V2622" i="6" s="1"/>
  <c r="O2629" i="6"/>
  <c r="P2629" i="6" s="1"/>
  <c r="U2629" i="6" s="1"/>
  <c r="V2629" i="6" s="1"/>
  <c r="O2633" i="6"/>
  <c r="P2633" i="6" s="1"/>
  <c r="U2633" i="6" s="1"/>
  <c r="O2636" i="6"/>
  <c r="P2636" i="6" s="1"/>
  <c r="U2636" i="6" s="1"/>
  <c r="V2636" i="6" s="1"/>
  <c r="O2639" i="6"/>
  <c r="P2639" i="6" s="1"/>
  <c r="U2639" i="6" s="1"/>
  <c r="V2639" i="6" s="1"/>
  <c r="O2619" i="6"/>
  <c r="P2619" i="6" s="1"/>
  <c r="U2619" i="6" s="1"/>
  <c r="V2619" i="6" s="1"/>
  <c r="O2626" i="6"/>
  <c r="P2626" i="6" s="1"/>
  <c r="U2626" i="6" s="1"/>
  <c r="V2626" i="6" s="1"/>
  <c r="O2630" i="6"/>
  <c r="O2623" i="6"/>
  <c r="O2627" i="6"/>
  <c r="O2634" i="6"/>
  <c r="P2634" i="6" s="1"/>
  <c r="U2634" i="6" s="1"/>
  <c r="O2637" i="6"/>
  <c r="P2637" i="6" s="1"/>
  <c r="U2637" i="6" s="1"/>
  <c r="V2637" i="6" s="1"/>
  <c r="U2813" i="6"/>
  <c r="M405" i="14"/>
  <c r="R405" i="14" s="1"/>
  <c r="U3168" i="6"/>
  <c r="M448" i="14"/>
  <c r="R448" i="14" s="1"/>
  <c r="P2752" i="6"/>
  <c r="U2752" i="6" s="1"/>
  <c r="V2752" i="6" s="1"/>
  <c r="U2815" i="6"/>
  <c r="M406" i="14"/>
  <c r="R406" i="14" s="1"/>
  <c r="U2467" i="6"/>
  <c r="M371" i="14"/>
  <c r="R371" i="14" s="1"/>
  <c r="V2681" i="6"/>
  <c r="G28" i="48"/>
  <c r="U2855" i="6"/>
  <c r="M413" i="14"/>
  <c r="R413" i="14" s="1"/>
  <c r="U3089" i="6"/>
  <c r="M438" i="14"/>
  <c r="R438" i="14" s="1"/>
  <c r="O3553" i="6"/>
  <c r="O3556" i="6"/>
  <c r="P3556" i="6" s="1"/>
  <c r="O3559" i="6"/>
  <c r="O3555" i="6"/>
  <c r="O3552" i="6"/>
  <c r="O3549" i="6"/>
  <c r="P3549" i="6" s="1"/>
  <c r="U3549" i="6" s="1"/>
  <c r="V3549" i="6" s="1"/>
  <c r="O3550" i="6"/>
  <c r="P3550" i="6" s="1"/>
  <c r="U3550" i="6" s="1"/>
  <c r="V3550" i="6" s="1"/>
  <c r="O3558" i="6"/>
  <c r="O3738" i="6"/>
  <c r="O3743" i="6"/>
  <c r="P3743" i="6" s="1"/>
  <c r="U3743" i="6" s="1"/>
  <c r="V3743" i="6" s="1"/>
  <c r="O3740" i="6"/>
  <c r="P3740" i="6" s="1"/>
  <c r="U3740" i="6" s="1"/>
  <c r="V3740" i="6" s="1"/>
  <c r="O3737" i="6"/>
  <c r="P3737" i="6" s="1"/>
  <c r="U3737" i="6" s="1"/>
  <c r="V3737" i="6" s="1"/>
  <c r="P4163" i="6"/>
  <c r="U4163" i="6" s="1"/>
  <c r="V4163" i="6" s="1"/>
  <c r="O4378" i="6"/>
  <c r="P4378" i="6" s="1"/>
  <c r="U4378" i="6" s="1"/>
  <c r="V4378" i="6" s="1"/>
  <c r="O4383" i="6"/>
  <c r="P4383" i="6" s="1"/>
  <c r="U4383" i="6" s="1"/>
  <c r="V4383" i="6" s="1"/>
  <c r="O4380" i="6"/>
  <c r="P4380" i="6" s="1"/>
  <c r="U4380" i="6" s="1"/>
  <c r="V4380" i="6" s="1"/>
  <c r="U4431" i="6"/>
  <c r="M619" i="14"/>
  <c r="R619" i="14" s="1"/>
  <c r="O3596" i="6"/>
  <c r="P3596" i="6" s="1"/>
  <c r="O3601" i="6"/>
  <c r="P3601" i="6" s="1"/>
  <c r="O3598" i="6"/>
  <c r="P3598" i="6" s="1"/>
  <c r="U3598" i="6" s="1"/>
  <c r="V3598" i="6" s="1"/>
  <c r="O3595" i="6"/>
  <c r="P3595" i="6" s="1"/>
  <c r="U3595" i="6" s="1"/>
  <c r="V3595" i="6" s="1"/>
  <c r="O3600" i="6"/>
  <c r="P3600" i="6" s="1"/>
  <c r="U3600" i="6" s="1"/>
  <c r="V3600" i="6" s="1"/>
  <c r="O3597" i="6"/>
  <c r="P3597" i="6" s="1"/>
  <c r="U3597" i="6" s="1"/>
  <c r="V3597" i="6" s="1"/>
  <c r="O3594" i="6"/>
  <c r="P3594" i="6" s="1"/>
  <c r="U3594" i="6" s="1"/>
  <c r="V3594" i="6" s="1"/>
  <c r="P3842" i="6"/>
  <c r="U3842" i="6" s="1"/>
  <c r="V3842" i="6" s="1"/>
  <c r="O4241" i="6"/>
  <c r="P4241" i="6" s="1"/>
  <c r="U4241" i="6" s="1"/>
  <c r="V4241" i="6" s="1"/>
  <c r="O4247" i="6"/>
  <c r="P4247" i="6" s="1"/>
  <c r="U4247" i="6" s="1"/>
  <c r="V4247" i="6" s="1"/>
  <c r="O4238" i="6"/>
  <c r="P4238" i="6" s="1"/>
  <c r="U4238" i="6" s="1"/>
  <c r="V4238" i="6" s="1"/>
  <c r="U3515" i="6"/>
  <c r="M484" i="14"/>
  <c r="R484" i="14" s="1"/>
  <c r="P3583" i="6"/>
  <c r="U3583" i="6" s="1"/>
  <c r="V3583" i="6" s="1"/>
  <c r="O3647" i="6"/>
  <c r="P3647" i="6" s="1"/>
  <c r="O3646" i="6"/>
  <c r="P3646" i="6" s="1"/>
  <c r="U3646" i="6" s="1"/>
  <c r="V3646" i="6" s="1"/>
  <c r="O3652" i="6"/>
  <c r="P3652" i="6" s="1"/>
  <c r="U3652" i="6" s="1"/>
  <c r="V3652" i="6" s="1"/>
  <c r="O3649" i="6"/>
  <c r="P3649" i="6" s="1"/>
  <c r="U3649" i="6" s="1"/>
  <c r="V3649" i="6" s="1"/>
  <c r="P3738" i="6"/>
  <c r="U3738" i="6" s="1"/>
  <c r="V3738" i="6" s="1"/>
  <c r="O4397" i="6"/>
  <c r="P4397" i="6" s="1"/>
  <c r="U4397" i="6" s="1"/>
  <c r="V4397" i="6" s="1"/>
  <c r="O4395" i="6"/>
  <c r="P4395" i="6" s="1"/>
  <c r="U4395" i="6" s="1"/>
  <c r="V4395" i="6" s="1"/>
  <c r="O4404" i="6"/>
  <c r="P4404" i="6" s="1"/>
  <c r="U4404" i="6" s="1"/>
  <c r="O4401" i="6"/>
  <c r="P4401" i="6" s="1"/>
  <c r="U4401" i="6" s="1"/>
  <c r="V4401" i="6" s="1"/>
  <c r="O4398" i="6"/>
  <c r="P4398" i="6" s="1"/>
  <c r="U4398" i="6" s="1"/>
  <c r="V4398" i="6" s="1"/>
  <c r="U4493" i="6"/>
  <c r="M628" i="14"/>
  <c r="R628" i="14" s="1"/>
  <c r="U5331" i="6"/>
  <c r="O728" i="14" s="1"/>
  <c r="M728" i="14"/>
  <c r="R728" i="14" s="1"/>
  <c r="U4753" i="6"/>
  <c r="M657" i="14"/>
  <c r="R657" i="14" s="1"/>
  <c r="U5139" i="6"/>
  <c r="M704" i="14"/>
  <c r="R704" i="14" s="1"/>
  <c r="U5224" i="6"/>
  <c r="O714" i="14" s="1"/>
  <c r="M714" i="14"/>
  <c r="R714" i="14" s="1"/>
  <c r="U376" i="6"/>
  <c r="M38" i="14"/>
  <c r="R38" i="14" s="1"/>
  <c r="U110" i="6"/>
  <c r="M14" i="14"/>
  <c r="R14" i="14" s="1"/>
  <c r="U344" i="6"/>
  <c r="M33" i="14"/>
  <c r="R33" i="14" s="1"/>
  <c r="U514" i="6"/>
  <c r="M63" i="14"/>
  <c r="R63" i="14" s="1"/>
  <c r="U476" i="6"/>
  <c r="M51" i="14"/>
  <c r="R51" i="14" s="1"/>
  <c r="U474" i="6"/>
  <c r="M50" i="14"/>
  <c r="R50" i="14" s="1"/>
  <c r="U1172" i="6"/>
  <c r="M152" i="14"/>
  <c r="R152" i="14" s="1"/>
  <c r="U1232" i="6"/>
  <c r="M165" i="14"/>
  <c r="R165" i="14" s="1"/>
  <c r="U1238" i="6"/>
  <c r="O166" i="14" s="1"/>
  <c r="M166" i="14"/>
  <c r="R166" i="14" s="1"/>
  <c r="U1718" i="6"/>
  <c r="M231" i="14"/>
  <c r="R231" i="14" s="1"/>
  <c r="U1151" i="6"/>
  <c r="O147" i="14" s="1"/>
  <c r="M147" i="14"/>
  <c r="R147" i="14" s="1"/>
  <c r="U1345" i="6"/>
  <c r="M183" i="14"/>
  <c r="R183" i="14" s="1"/>
  <c r="U1867" i="6"/>
  <c r="M257" i="14"/>
  <c r="R257" i="14" s="1"/>
  <c r="U1916" i="6"/>
  <c r="M274" i="14"/>
  <c r="R274" i="14" s="1"/>
  <c r="U2333" i="6"/>
  <c r="M349" i="14"/>
  <c r="R349" i="14" s="1"/>
  <c r="U2045" i="6"/>
  <c r="M291" i="14"/>
  <c r="R291" i="14" s="1"/>
  <c r="U2234" i="6"/>
  <c r="M330" i="14"/>
  <c r="R330" i="14" s="1"/>
  <c r="U2244" i="6"/>
  <c r="M334" i="14"/>
  <c r="R334" i="14" s="1"/>
  <c r="U2083" i="6"/>
  <c r="M297" i="14"/>
  <c r="R297" i="14" s="1"/>
  <c r="U2227" i="6"/>
  <c r="M323" i="14"/>
  <c r="R323" i="14" s="1"/>
  <c r="P2769" i="6"/>
  <c r="U2769" i="6" s="1"/>
  <c r="V2769" i="6" s="1"/>
  <c r="P2563" i="6"/>
  <c r="U2563" i="6" s="1"/>
  <c r="V2563" i="6" s="1"/>
  <c r="P2630" i="6"/>
  <c r="U2630" i="6" s="1"/>
  <c r="V2630" i="6" s="1"/>
  <c r="P2613" i="6"/>
  <c r="U2613" i="6" s="1"/>
  <c r="V2613" i="6" s="1"/>
  <c r="U2819" i="6"/>
  <c r="M408" i="14"/>
  <c r="R408" i="14" s="1"/>
  <c r="U2817" i="6"/>
  <c r="M407" i="14"/>
  <c r="R407" i="14" s="1"/>
  <c r="U2989" i="6"/>
  <c r="M423" i="14"/>
  <c r="R423" i="14" s="1"/>
  <c r="P2567" i="6"/>
  <c r="U2567" i="6" s="1"/>
  <c r="V2567" i="6" s="1"/>
  <c r="U2679" i="6"/>
  <c r="M391" i="14"/>
  <c r="R391" i="14" s="1"/>
  <c r="P2746" i="6"/>
  <c r="U2746" i="6" s="1"/>
  <c r="V2746" i="6" s="1"/>
  <c r="V2807" i="6"/>
  <c r="G40" i="48"/>
  <c r="U2986" i="6"/>
  <c r="O421" i="14" s="1"/>
  <c r="M421" i="14"/>
  <c r="R421" i="14" s="1"/>
  <c r="U3008" i="6"/>
  <c r="O425" i="14" s="1"/>
  <c r="M425" i="14"/>
  <c r="R425" i="14" s="1"/>
  <c r="O3459" i="6"/>
  <c r="O3462" i="6"/>
  <c r="P3462" i="6" s="1"/>
  <c r="U3462" i="6" s="1"/>
  <c r="V3462" i="6" s="1"/>
  <c r="O3465" i="6"/>
  <c r="P3465" i="6" s="1"/>
  <c r="U3465" i="6" s="1"/>
  <c r="V3465" i="6" s="1"/>
  <c r="O3456" i="6"/>
  <c r="P3456" i="6" s="1"/>
  <c r="U3456" i="6" s="1"/>
  <c r="V3456" i="6" s="1"/>
  <c r="U3412" i="6"/>
  <c r="M476" i="14"/>
  <c r="R476" i="14" s="1"/>
  <c r="U4429" i="6"/>
  <c r="M618" i="14"/>
  <c r="R618" i="14" s="1"/>
  <c r="P3553" i="6"/>
  <c r="U3553" i="6" s="1"/>
  <c r="V3553" i="6" s="1"/>
  <c r="O3869" i="6"/>
  <c r="O3872" i="6"/>
  <c r="U3519" i="6"/>
  <c r="M486" i="14"/>
  <c r="R486" i="14" s="1"/>
  <c r="P3592" i="6"/>
  <c r="U3592" i="6" s="1"/>
  <c r="V3592" i="6" s="1"/>
  <c r="O4456" i="6"/>
  <c r="P4456" i="6" s="1"/>
  <c r="U4456" i="6" s="1"/>
  <c r="V4456" i="6" s="1"/>
  <c r="O4460" i="6"/>
  <c r="P4460" i="6" s="1"/>
  <c r="U4460" i="6" s="1"/>
  <c r="V4460" i="6" s="1"/>
  <c r="O4457" i="6"/>
  <c r="P4457" i="6" s="1"/>
  <c r="U4457" i="6" s="1"/>
  <c r="V4457" i="6" s="1"/>
  <c r="O4454" i="6"/>
  <c r="P4454" i="6" s="1"/>
  <c r="U4454" i="6" s="1"/>
  <c r="V4454" i="6" s="1"/>
  <c r="U4838" i="6"/>
  <c r="M669" i="14"/>
  <c r="R669" i="14" s="1"/>
  <c r="U5194" i="6"/>
  <c r="O710" i="14" s="1"/>
  <c r="M710" i="14"/>
  <c r="R710" i="14" s="1"/>
  <c r="U5166" i="6"/>
  <c r="M706" i="14"/>
  <c r="R706" i="14" s="1"/>
  <c r="P2635" i="6"/>
  <c r="U2635" i="6" s="1"/>
  <c r="V2635" i="6" s="1"/>
  <c r="U370" i="6"/>
  <c r="M37" i="14"/>
  <c r="R37" i="14" s="1"/>
  <c r="F12" i="48"/>
  <c r="V46" i="6"/>
  <c r="U172" i="6"/>
  <c r="M19" i="14"/>
  <c r="R19" i="14" s="1"/>
  <c r="V161" i="6"/>
  <c r="E15" i="48"/>
  <c r="U939" i="6"/>
  <c r="M115" i="14"/>
  <c r="R115" i="14" s="1"/>
  <c r="U911" i="6"/>
  <c r="M107" i="14"/>
  <c r="R107" i="14" s="1"/>
  <c r="U849" i="6"/>
  <c r="M99" i="14"/>
  <c r="R99" i="14" s="1"/>
  <c r="U980" i="6"/>
  <c r="M122" i="14"/>
  <c r="R122" i="14" s="1"/>
  <c r="U1502" i="6"/>
  <c r="M201" i="14"/>
  <c r="R201" i="14" s="1"/>
  <c r="O1761" i="6"/>
  <c r="P1761" i="6" s="1"/>
  <c r="U1761" i="6" s="1"/>
  <c r="V1761" i="6" s="1"/>
  <c r="O1758" i="6"/>
  <c r="P1758" i="6" s="1"/>
  <c r="U1758" i="6" s="1"/>
  <c r="V1758" i="6" s="1"/>
  <c r="O1764" i="6"/>
  <c r="P1764" i="6" s="1"/>
  <c r="U1764" i="6" s="1"/>
  <c r="V1764" i="6" s="1"/>
  <c r="O1755" i="6"/>
  <c r="P1755" i="6" s="1"/>
  <c r="U1755" i="6" s="1"/>
  <c r="V1755" i="6" s="1"/>
  <c r="U1814" i="6"/>
  <c r="M248" i="14"/>
  <c r="R248" i="14" s="1"/>
  <c r="U1442" i="6"/>
  <c r="M198" i="14"/>
  <c r="R198" i="14" s="1"/>
  <c r="U1511" i="6"/>
  <c r="M203" i="14"/>
  <c r="R203" i="14" s="1"/>
  <c r="O1567" i="6"/>
  <c r="P1567" i="6" s="1"/>
  <c r="U1567" i="6" s="1"/>
  <c r="V1567" i="6" s="1"/>
  <c r="O1564" i="6"/>
  <c r="P1564" i="6" s="1"/>
  <c r="U1194" i="6"/>
  <c r="M157" i="14"/>
  <c r="R157" i="14" s="1"/>
  <c r="U1590" i="6"/>
  <c r="M210" i="14"/>
  <c r="R210" i="14" s="1"/>
  <c r="U1805" i="6"/>
  <c r="M244" i="14"/>
  <c r="R244" i="14" s="1"/>
  <c r="U1870" i="6"/>
  <c r="M258" i="14"/>
  <c r="R258" i="14" s="1"/>
  <c r="U941" i="6"/>
  <c r="M116" i="14"/>
  <c r="R116" i="14" s="1"/>
  <c r="U2362" i="6"/>
  <c r="O354" i="14" s="1"/>
  <c r="M354" i="14"/>
  <c r="R354" i="14" s="1"/>
  <c r="U2159" i="6"/>
  <c r="M312" i="14"/>
  <c r="R312" i="14" s="1"/>
  <c r="U2248" i="6"/>
  <c r="M337" i="14"/>
  <c r="R337" i="14" s="1"/>
  <c r="U2174" i="6"/>
  <c r="M316" i="14"/>
  <c r="R316" i="14" s="1"/>
  <c r="U2240" i="6"/>
  <c r="M332" i="14"/>
  <c r="R332" i="14" s="1"/>
  <c r="U2338" i="6"/>
  <c r="M352" i="14"/>
  <c r="R352" i="14" s="1"/>
  <c r="V2682" i="6"/>
  <c r="U2595" i="6"/>
  <c r="M385" i="14"/>
  <c r="R385" i="14" s="1"/>
  <c r="P2627" i="6"/>
  <c r="U2627" i="6" s="1"/>
  <c r="V2627" i="6" s="1"/>
  <c r="P2748" i="6"/>
  <c r="U2748" i="6" s="1"/>
  <c r="V2748" i="6" s="1"/>
  <c r="O2657" i="6"/>
  <c r="P2657" i="6" s="1"/>
  <c r="U2657" i="6" s="1"/>
  <c r="V2657" i="6" s="1"/>
  <c r="O2670" i="6"/>
  <c r="P2670" i="6" s="1"/>
  <c r="U2670" i="6" s="1"/>
  <c r="V2670" i="6" s="1"/>
  <c r="P2763" i="6"/>
  <c r="U2763" i="6" s="1"/>
  <c r="V2763" i="6" s="1"/>
  <c r="U2829" i="6"/>
  <c r="M410" i="14"/>
  <c r="R410" i="14" s="1"/>
  <c r="P3459" i="6"/>
  <c r="U3459" i="6" s="1"/>
  <c r="U3518" i="6"/>
  <c r="M485" i="14"/>
  <c r="R485" i="14" s="1"/>
  <c r="P3552" i="6"/>
  <c r="U3552" i="6" s="1"/>
  <c r="V3552" i="6" s="1"/>
  <c r="U3792" i="6"/>
  <c r="M534" i="14"/>
  <c r="R534" i="14" s="1"/>
  <c r="U4450" i="6"/>
  <c r="M622" i="14"/>
  <c r="R622" i="14" s="1"/>
  <c r="U3669" i="6"/>
  <c r="M514" i="14"/>
  <c r="R514" i="14" s="1"/>
  <c r="O3824" i="6"/>
  <c r="P3824" i="6" s="1"/>
  <c r="U3824" i="6" s="1"/>
  <c r="V3824" i="6" s="1"/>
  <c r="O3821" i="6"/>
  <c r="P3821" i="6" s="1"/>
  <c r="O3818" i="6"/>
  <c r="P3818" i="6" s="1"/>
  <c r="U3818" i="6" s="1"/>
  <c r="V3818" i="6" s="1"/>
  <c r="U4697" i="6"/>
  <c r="M650" i="14"/>
  <c r="R650" i="14" s="1"/>
  <c r="U3522" i="6"/>
  <c r="M488" i="14"/>
  <c r="R488" i="14" s="1"/>
  <c r="U3800" i="6"/>
  <c r="M535" i="14"/>
  <c r="R535" i="14" s="1"/>
  <c r="P3872" i="6"/>
  <c r="U3872" i="6" s="1"/>
  <c r="V3872" i="6" s="1"/>
  <c r="U4489" i="6"/>
  <c r="M627" i="14"/>
  <c r="R627" i="14" s="1"/>
  <c r="U4040" i="6"/>
  <c r="O566" i="14" s="1"/>
  <c r="M566" i="14"/>
  <c r="R566" i="14" s="1"/>
  <c r="U4806" i="6"/>
  <c r="M659" i="14"/>
  <c r="R659" i="14" s="1"/>
  <c r="U4860" i="6"/>
  <c r="M671" i="14"/>
  <c r="R671" i="14" s="1"/>
  <c r="V4709" i="6"/>
  <c r="E46" i="48"/>
  <c r="U4661" i="6"/>
  <c r="M646" i="14"/>
  <c r="R646" i="14" s="1"/>
  <c r="P3619" i="6"/>
  <c r="U3619" i="6" s="1"/>
  <c r="V3619" i="6" s="1"/>
  <c r="U5278" i="6"/>
  <c r="M722" i="14"/>
  <c r="R722" i="14" s="1"/>
  <c r="U5353" i="6"/>
  <c r="M732" i="14"/>
  <c r="R732" i="14" s="1"/>
  <c r="O4510" i="6"/>
  <c r="P4510" i="6" s="1"/>
  <c r="O4514" i="6"/>
  <c r="P4514" i="6" s="1"/>
  <c r="U4514" i="6" s="1"/>
  <c r="V4514" i="6" s="1"/>
  <c r="O4511" i="6"/>
  <c r="P4511" i="6" s="1"/>
  <c r="U4511" i="6" s="1"/>
  <c r="V4511" i="6" s="1"/>
  <c r="P2620" i="6"/>
  <c r="U2620" i="6" s="1"/>
  <c r="V2620" i="6" s="1"/>
  <c r="P2638" i="6"/>
  <c r="U2638" i="6" s="1"/>
  <c r="V2638" i="6" s="1"/>
  <c r="P4154" i="6"/>
  <c r="U500" i="6"/>
  <c r="O55" i="14" s="1"/>
  <c r="M55" i="14"/>
  <c r="R55" i="14" s="1"/>
  <c r="U12" i="6"/>
  <c r="M4" i="14"/>
  <c r="R4" i="14" s="1"/>
  <c r="V49" i="6"/>
  <c r="F14" i="48"/>
  <c r="U468" i="6"/>
  <c r="M48" i="14"/>
  <c r="R48" i="14" s="1"/>
  <c r="U678" i="6"/>
  <c r="M79" i="14"/>
  <c r="R79" i="14" s="1"/>
  <c r="U913" i="6"/>
  <c r="M109" i="14"/>
  <c r="R109" i="14" s="1"/>
  <c r="U471" i="6"/>
  <c r="M49" i="14"/>
  <c r="R49" i="14" s="1"/>
  <c r="U1146" i="6"/>
  <c r="M144" i="14"/>
  <c r="R144" i="14" s="1"/>
  <c r="U2241" i="6"/>
  <c r="M333" i="14"/>
  <c r="R333" i="14" s="1"/>
  <c r="U2156" i="6"/>
  <c r="M310" i="14"/>
  <c r="R310" i="14" s="1"/>
  <c r="U1874" i="6"/>
  <c r="M260" i="14"/>
  <c r="R260" i="14" s="1"/>
  <c r="U2366" i="6"/>
  <c r="M356" i="14"/>
  <c r="R356" i="14" s="1"/>
  <c r="U2533" i="6"/>
  <c r="M376" i="14"/>
  <c r="R376" i="14" s="1"/>
  <c r="P2624" i="6"/>
  <c r="U2624" i="6" s="1"/>
  <c r="V2624" i="6" s="1"/>
  <c r="U2722" i="6"/>
  <c r="M394" i="14"/>
  <c r="R394" i="14" s="1"/>
  <c r="P2755" i="6"/>
  <c r="U2755" i="6" s="1"/>
  <c r="V2755" i="6" s="1"/>
  <c r="U2586" i="6"/>
  <c r="M381" i="14"/>
  <c r="R381" i="14" s="1"/>
  <c r="P2757" i="6"/>
  <c r="U2757" i="6" s="1"/>
  <c r="V2757" i="6" s="1"/>
  <c r="U2836" i="6"/>
  <c r="M411" i="14"/>
  <c r="R411" i="14" s="1"/>
  <c r="U3190" i="6"/>
  <c r="O453" i="14" s="1"/>
  <c r="M453" i="14"/>
  <c r="R453" i="14" s="1"/>
  <c r="U3289" i="6"/>
  <c r="M462" i="14"/>
  <c r="U3242" i="6"/>
  <c r="M458" i="14"/>
  <c r="R458" i="14" s="1"/>
  <c r="P3559" i="6"/>
  <c r="U3559" i="6" s="1"/>
  <c r="V3559" i="6" s="1"/>
  <c r="U3618" i="6"/>
  <c r="O510" i="14" s="1"/>
  <c r="M510" i="14"/>
  <c r="R510" i="14" s="1"/>
  <c r="U3526" i="6"/>
  <c r="M490" i="14"/>
  <c r="R490" i="14" s="1"/>
  <c r="P3589" i="6"/>
  <c r="U3589" i="6" s="1"/>
  <c r="V3589" i="6" s="1"/>
  <c r="U3678" i="6"/>
  <c r="M517" i="14"/>
  <c r="R517" i="14" s="1"/>
  <c r="U4751" i="6"/>
  <c r="M656" i="14"/>
  <c r="R656" i="14" s="1"/>
  <c r="O3630" i="6"/>
  <c r="P3630" i="6" s="1"/>
  <c r="U3630" i="6" s="1"/>
  <c r="O3632" i="6"/>
  <c r="P3632" i="6" s="1"/>
  <c r="U3632" i="6" s="1"/>
  <c r="V3632" i="6" s="1"/>
  <c r="O3638" i="6"/>
  <c r="P3638" i="6" s="1"/>
  <c r="U3638" i="6" s="1"/>
  <c r="V3638" i="6" s="1"/>
  <c r="O3644" i="6"/>
  <c r="P3644" i="6" s="1"/>
  <c r="U3644" i="6" s="1"/>
  <c r="O3634" i="6"/>
  <c r="P3634" i="6" s="1"/>
  <c r="U3634" i="6" s="1"/>
  <c r="V3634" i="6" s="1"/>
  <c r="O3640" i="6"/>
  <c r="P3640" i="6" s="1"/>
  <c r="U3640" i="6" s="1"/>
  <c r="O3635" i="6"/>
  <c r="P3635" i="6" s="1"/>
  <c r="U3635" i="6" s="1"/>
  <c r="V3635" i="6" s="1"/>
  <c r="O3641" i="6"/>
  <c r="P3641" i="6" s="1"/>
  <c r="U3641" i="6" s="1"/>
  <c r="V3641" i="6" s="1"/>
  <c r="O3629" i="6"/>
  <c r="P3629" i="6" s="1"/>
  <c r="U3629" i="6" s="1"/>
  <c r="V3629" i="6" s="1"/>
  <c r="O3637" i="6"/>
  <c r="P3637" i="6" s="1"/>
  <c r="U3637" i="6" s="1"/>
  <c r="V3637" i="6" s="1"/>
  <c r="O3643" i="6"/>
  <c r="P3643" i="6" s="1"/>
  <c r="U3643" i="6" s="1"/>
  <c r="V3643" i="6" s="1"/>
  <c r="O4192" i="6"/>
  <c r="P4192" i="6" s="1"/>
  <c r="U4192" i="6" s="1"/>
  <c r="V4192" i="6" s="1"/>
  <c r="O4198" i="6"/>
  <c r="P4198" i="6" s="1"/>
  <c r="U4198" i="6" s="1"/>
  <c r="V4198" i="6" s="1"/>
  <c r="O4195" i="6"/>
  <c r="P4195" i="6" s="1"/>
  <c r="U4195" i="6" s="1"/>
  <c r="V4195" i="6" s="1"/>
  <c r="O4265" i="6"/>
  <c r="P4265" i="6" s="1"/>
  <c r="O4274" i="6"/>
  <c r="P4274" i="6" s="1"/>
  <c r="U4274" i="6" s="1"/>
  <c r="V4274" i="6" s="1"/>
  <c r="O4268" i="6"/>
  <c r="P4268" i="6" s="1"/>
  <c r="U4268" i="6" s="1"/>
  <c r="V4268" i="6" s="1"/>
  <c r="U3617" i="6"/>
  <c r="M509" i="14"/>
  <c r="R509" i="14" s="1"/>
  <c r="U3679" i="6"/>
  <c r="M518" i="14"/>
  <c r="R518" i="14" s="1"/>
  <c r="O3717" i="6"/>
  <c r="P3717" i="6" s="1"/>
  <c r="O3716" i="6"/>
  <c r="P3716" i="6" s="1"/>
  <c r="O3725" i="6"/>
  <c r="P3725" i="6" s="1"/>
  <c r="U3725" i="6" s="1"/>
  <c r="V3725" i="6" s="1"/>
  <c r="O3722" i="6"/>
  <c r="P3722" i="6" s="1"/>
  <c r="U3722" i="6" s="1"/>
  <c r="V3722" i="6" s="1"/>
  <c r="O3719" i="6"/>
  <c r="P3719" i="6" s="1"/>
  <c r="U3719" i="6" s="1"/>
  <c r="V3719" i="6" s="1"/>
  <c r="G51" i="48"/>
  <c r="V4816" i="6"/>
  <c r="U5230" i="6"/>
  <c r="O716" i="14" s="1"/>
  <c r="M716" i="14"/>
  <c r="R716" i="14" s="1"/>
  <c r="U4543" i="6"/>
  <c r="M636" i="14"/>
  <c r="R636" i="14" s="1"/>
  <c r="P5295" i="6"/>
  <c r="N2" i="6"/>
  <c r="P2623" i="6"/>
  <c r="U2623" i="6" s="1"/>
  <c r="V2623" i="6" s="1"/>
  <c r="P2654" i="6"/>
  <c r="U2654" i="6" s="1"/>
  <c r="U502" i="6"/>
  <c r="M56" i="14"/>
  <c r="R56" i="14" s="1"/>
  <c r="U321" i="6"/>
  <c r="M31" i="14"/>
  <c r="R31" i="14" s="1"/>
  <c r="U41" i="6"/>
  <c r="M7" i="14"/>
  <c r="R7" i="14" s="1"/>
  <c r="U683" i="6"/>
  <c r="F17" i="48" s="1"/>
  <c r="M82" i="14"/>
  <c r="R82" i="14" s="1"/>
  <c r="U680" i="6"/>
  <c r="M80" i="14"/>
  <c r="R80" i="14" s="1"/>
  <c r="U1152" i="6"/>
  <c r="M148" i="14"/>
  <c r="R148" i="14" s="1"/>
  <c r="U1607" i="6"/>
  <c r="M217" i="14"/>
  <c r="R217" i="14" s="1"/>
  <c r="U1915" i="6"/>
  <c r="M273" i="14"/>
  <c r="R273" i="14" s="1"/>
  <c r="U1069" i="6"/>
  <c r="M132" i="14"/>
  <c r="R132" i="14" s="1"/>
  <c r="U1983" i="6"/>
  <c r="M281" i="14"/>
  <c r="R281" i="14" s="1"/>
  <c r="U1086" i="6"/>
  <c r="M135" i="14"/>
  <c r="R135" i="14" s="1"/>
  <c r="U1417" i="6"/>
  <c r="M193" i="14"/>
  <c r="R193" i="14" s="1"/>
  <c r="O1609" i="6"/>
  <c r="P1609" i="6" s="1"/>
  <c r="U1609" i="6" s="1"/>
  <c r="V1609" i="6" s="1"/>
  <c r="O1613" i="6"/>
  <c r="P1613" i="6" s="1"/>
  <c r="U1613" i="6" s="1"/>
  <c r="O1622" i="6"/>
  <c r="P1622" i="6" s="1"/>
  <c r="U1622" i="6" s="1"/>
  <c r="V1622" i="6" s="1"/>
  <c r="O1616" i="6"/>
  <c r="P1616" i="6" s="1"/>
  <c r="U1616" i="6" s="1"/>
  <c r="V1616" i="6" s="1"/>
  <c r="O1625" i="6"/>
  <c r="P1625" i="6" s="1"/>
  <c r="U1625" i="6" s="1"/>
  <c r="V1625" i="6" s="1"/>
  <c r="O1610" i="6"/>
  <c r="P1610" i="6" s="1"/>
  <c r="U1610" i="6" s="1"/>
  <c r="V1610" i="6" s="1"/>
  <c r="O1619" i="6"/>
  <c r="P1619" i="6" s="1"/>
  <c r="U1619" i="6" s="1"/>
  <c r="V1619" i="6" s="1"/>
  <c r="U985" i="6"/>
  <c r="M125" i="14"/>
  <c r="R125" i="14" s="1"/>
  <c r="U1203" i="6"/>
  <c r="M159" i="14"/>
  <c r="R159" i="14" s="1"/>
  <c r="U983" i="6"/>
  <c r="M123" i="14"/>
  <c r="R123" i="14" s="1"/>
  <c r="U1404" i="6"/>
  <c r="M187" i="14"/>
  <c r="R187" i="14" s="1"/>
  <c r="U2037" i="6"/>
  <c r="M288" i="14"/>
  <c r="R288" i="14" s="1"/>
  <c r="U2249" i="6"/>
  <c r="M338" i="14"/>
  <c r="R338" i="14" s="1"/>
  <c r="U2290" i="6"/>
  <c r="M345" i="14"/>
  <c r="R345" i="14" s="1"/>
  <c r="P2751" i="6"/>
  <c r="U2751" i="6" s="1"/>
  <c r="V2751" i="6" s="1"/>
  <c r="P2621" i="6"/>
  <c r="U2621" i="6" s="1"/>
  <c r="V2621" i="6" s="1"/>
  <c r="U2792" i="6"/>
  <c r="M400" i="14"/>
  <c r="R400" i="14" s="1"/>
  <c r="U3070" i="6"/>
  <c r="M435" i="14"/>
  <c r="R435" i="14" s="1"/>
  <c r="U2783" i="6"/>
  <c r="M399" i="14"/>
  <c r="R399" i="14" s="1"/>
  <c r="U2495" i="6"/>
  <c r="M373" i="14"/>
  <c r="R373" i="14" s="1"/>
  <c r="U2588" i="6"/>
  <c r="M382" i="14"/>
  <c r="R382" i="14" s="1"/>
  <c r="P2764" i="6"/>
  <c r="U2764" i="6" s="1"/>
  <c r="U2844" i="6"/>
  <c r="O412" i="14" s="1"/>
  <c r="M412" i="14"/>
  <c r="R412" i="14" s="1"/>
  <c r="U3160" i="6"/>
  <c r="O443" i="14" s="1"/>
  <c r="M443" i="14"/>
  <c r="R443" i="14" s="1"/>
  <c r="U3358" i="6"/>
  <c r="M470" i="14"/>
  <c r="R470" i="14" s="1"/>
  <c r="P3586" i="6"/>
  <c r="U3586" i="6" s="1"/>
  <c r="V3586" i="6" s="1"/>
  <c r="P3692" i="6"/>
  <c r="U3692" i="6" s="1"/>
  <c r="V3692" i="6" s="1"/>
  <c r="O3909" i="6"/>
  <c r="P3909" i="6" s="1"/>
  <c r="O3903" i="6"/>
  <c r="P3903" i="6" s="1"/>
  <c r="U3903" i="6" s="1"/>
  <c r="V3903" i="6" s="1"/>
  <c r="O3912" i="6"/>
  <c r="P3912" i="6" s="1"/>
  <c r="U3912" i="6" s="1"/>
  <c r="V3912" i="6" s="1"/>
  <c r="P3558" i="6"/>
  <c r="U3558" i="6" s="1"/>
  <c r="V3558" i="6" s="1"/>
  <c r="O4222" i="6"/>
  <c r="P4222" i="6" s="1"/>
  <c r="U4222" i="6" s="1"/>
  <c r="O4223" i="6"/>
  <c r="P4223" i="6" s="1"/>
  <c r="U4223" i="6" s="1"/>
  <c r="O4229" i="6"/>
  <c r="P4229" i="6" s="1"/>
  <c r="U4229" i="6" s="1"/>
  <c r="V4229" i="6" s="1"/>
  <c r="O4233" i="6"/>
  <c r="P4233" i="6" s="1"/>
  <c r="U4233" i="6" s="1"/>
  <c r="O4224" i="6"/>
  <c r="P4224" i="6" s="1"/>
  <c r="U4224" i="6" s="1"/>
  <c r="V4224" i="6" s="1"/>
  <c r="O4230" i="6"/>
  <c r="P4230" i="6" s="1"/>
  <c r="U4230" i="6" s="1"/>
  <c r="O4226" i="6"/>
  <c r="P4226" i="6" s="1"/>
  <c r="U4226" i="6" s="1"/>
  <c r="V4226" i="6" s="1"/>
  <c r="O4231" i="6"/>
  <c r="P4231" i="6" s="1"/>
  <c r="U4231" i="6" s="1"/>
  <c r="O4232" i="6"/>
  <c r="P4232" i="6" s="1"/>
  <c r="U4232" i="6" s="1"/>
  <c r="O4221" i="6"/>
  <c r="P4221" i="6" s="1"/>
  <c r="U4221" i="6" s="1"/>
  <c r="O4228" i="6"/>
  <c r="P4228" i="6" s="1"/>
  <c r="U4228" i="6" s="1"/>
  <c r="V4228" i="6" s="1"/>
  <c r="P3555" i="6"/>
  <c r="U3555" i="6" s="1"/>
  <c r="V3555" i="6" s="1"/>
  <c r="P3869" i="6"/>
  <c r="U3869" i="6" s="1"/>
  <c r="V3869" i="6" s="1"/>
  <c r="P4157" i="6"/>
  <c r="U4157" i="6" s="1"/>
  <c r="V4157" i="6" s="1"/>
  <c r="U4821" i="6"/>
  <c r="O666" i="14" s="1"/>
  <c r="M666" i="14"/>
  <c r="R666" i="14" s="1"/>
  <c r="U4554" i="6"/>
  <c r="M635" i="14"/>
  <c r="R635" i="14" s="1"/>
  <c r="U4728" i="6"/>
  <c r="M654" i="14"/>
  <c r="R654" i="14" s="1"/>
  <c r="P3625" i="6"/>
  <c r="U3625" i="6" s="1"/>
  <c r="V3625" i="6" s="1"/>
  <c r="U1382" i="6"/>
  <c r="M186" i="14"/>
  <c r="R186" i="14" s="1"/>
  <c r="U1608" i="6"/>
  <c r="V1266" i="6"/>
  <c r="U2559" i="6"/>
  <c r="M379" i="14"/>
  <c r="R379" i="14" s="1"/>
  <c r="U2655" i="6"/>
  <c r="U3276" i="6"/>
  <c r="U4234" i="6"/>
  <c r="M596" i="14"/>
  <c r="R596" i="14" s="1"/>
  <c r="U4422" i="6"/>
  <c r="M617" i="14"/>
  <c r="R617" i="14" s="1"/>
  <c r="V1162" i="6"/>
  <c r="U1753" i="6"/>
  <c r="U3481" i="6"/>
  <c r="U3868" i="6"/>
  <c r="U4062" i="6"/>
  <c r="M570" i="14"/>
  <c r="R570" i="14" s="1"/>
  <c r="U4112" i="6"/>
  <c r="M584" i="14"/>
  <c r="R584" i="14" s="1"/>
  <c r="U4332" i="6"/>
  <c r="M604" i="14"/>
  <c r="R604" i="14" s="1"/>
  <c r="U4441" i="6"/>
  <c r="M621" i="14"/>
  <c r="R621" i="14" s="1"/>
  <c r="U4496" i="6"/>
  <c r="F45" i="48" s="1"/>
  <c r="M630" i="14"/>
  <c r="R630" i="14" s="1"/>
  <c r="F48" i="48"/>
  <c r="V3437" i="6"/>
  <c r="U3454" i="6"/>
  <c r="U4263" i="6"/>
  <c r="V153" i="6"/>
  <c r="U32" i="6"/>
  <c r="M6" i="14"/>
  <c r="R6" i="14" s="1"/>
  <c r="U73" i="6"/>
  <c r="M10" i="14"/>
  <c r="R10" i="14" s="1"/>
  <c r="V83" i="6"/>
  <c r="U150" i="6"/>
  <c r="O18" i="14" s="1"/>
  <c r="M18" i="14"/>
  <c r="R18" i="14" s="1"/>
  <c r="U128" i="6"/>
  <c r="M17" i="14"/>
  <c r="R17" i="14" s="1"/>
  <c r="V406" i="6"/>
  <c r="U464" i="6"/>
  <c r="M46" i="14"/>
  <c r="R46" i="14" s="1"/>
  <c r="V497" i="6"/>
  <c r="U540" i="6"/>
  <c r="M68" i="14"/>
  <c r="R68" i="14" s="1"/>
  <c r="U945" i="6"/>
  <c r="M118" i="14"/>
  <c r="R118" i="14" s="1"/>
  <c r="U875" i="6"/>
  <c r="M101" i="14"/>
  <c r="R101" i="14" s="1"/>
  <c r="P970" i="6"/>
  <c r="U970" i="6" s="1"/>
  <c r="V970" i="6" s="1"/>
  <c r="U1188" i="6"/>
  <c r="M155" i="14"/>
  <c r="R155" i="14" s="1"/>
  <c r="U1115" i="6"/>
  <c r="M142" i="14"/>
  <c r="R142" i="14" s="1"/>
  <c r="U1199" i="6"/>
  <c r="M158" i="14"/>
  <c r="R158" i="14" s="1"/>
  <c r="V1105" i="6"/>
  <c r="U1328" i="6"/>
  <c r="M177" i="14"/>
  <c r="R177" i="14" s="1"/>
  <c r="U1307" i="6"/>
  <c r="M172" i="14"/>
  <c r="R172" i="14" s="1"/>
  <c r="U1343" i="6"/>
  <c r="M181" i="14"/>
  <c r="R181" i="14" s="1"/>
  <c r="U1426" i="6"/>
  <c r="M196" i="14"/>
  <c r="R196" i="14" s="1"/>
  <c r="U1287" i="6"/>
  <c r="M171" i="14"/>
  <c r="R171" i="14" s="1"/>
  <c r="U1406" i="6"/>
  <c r="M188" i="14"/>
  <c r="R188" i="14" s="1"/>
  <c r="U1320" i="6"/>
  <c r="M176" i="14"/>
  <c r="R176" i="14" s="1"/>
  <c r="P1612" i="6"/>
  <c r="U1612" i="6" s="1"/>
  <c r="V1612" i="6" s="1"/>
  <c r="U1826" i="6"/>
  <c r="M253" i="14"/>
  <c r="R253" i="14" s="1"/>
  <c r="U1885" i="6"/>
  <c r="M264" i="14"/>
  <c r="R264" i="14" s="1"/>
  <c r="O1745" i="6"/>
  <c r="O1747" i="6"/>
  <c r="P1747" i="6" s="1"/>
  <c r="U1747" i="6" s="1"/>
  <c r="V1747" i="6" s="1"/>
  <c r="O1743" i="6"/>
  <c r="P1743" i="6" s="1"/>
  <c r="O1752" i="6"/>
  <c r="O1748" i="6"/>
  <c r="O1750" i="6"/>
  <c r="P1750" i="6" s="1"/>
  <c r="U1750" i="6" s="1"/>
  <c r="V1750" i="6" s="1"/>
  <c r="O1746" i="6"/>
  <c r="O1744" i="6"/>
  <c r="P1744" i="6" s="1"/>
  <c r="U1744" i="6" s="1"/>
  <c r="V1744" i="6" s="1"/>
  <c r="O1751" i="6"/>
  <c r="O1749" i="6"/>
  <c r="U1880" i="6"/>
  <c r="M262" i="14"/>
  <c r="R262" i="14" s="1"/>
  <c r="U1699" i="6"/>
  <c r="M228" i="14"/>
  <c r="R228" i="14" s="1"/>
  <c r="U1732" i="6"/>
  <c r="M234" i="14"/>
  <c r="R234" i="14" s="1"/>
  <c r="U1810" i="6"/>
  <c r="M246" i="14"/>
  <c r="R246" i="14" s="1"/>
  <c r="U1932" i="6"/>
  <c r="M277" i="14"/>
  <c r="R277" i="14" s="1"/>
  <c r="U2292" i="6"/>
  <c r="M346" i="14"/>
  <c r="R346" i="14" s="1"/>
  <c r="U2075" i="6"/>
  <c r="M294" i="14"/>
  <c r="R294" i="14" s="1"/>
  <c r="U2151" i="6"/>
  <c r="M308" i="14"/>
  <c r="R308" i="14" s="1"/>
  <c r="U2254" i="6"/>
  <c r="O341" i="14" s="1"/>
  <c r="M341" i="14"/>
  <c r="R341" i="14" s="1"/>
  <c r="U2288" i="6"/>
  <c r="M344" i="14"/>
  <c r="R344" i="14" s="1"/>
  <c r="U2106" i="6"/>
  <c r="M302" i="14"/>
  <c r="R302" i="14" s="1"/>
  <c r="P2668" i="6"/>
  <c r="U2668" i="6" s="1"/>
  <c r="V2668" i="6" s="1"/>
  <c r="U2750" i="6"/>
  <c r="V2648" i="6"/>
  <c r="P2647" i="6"/>
  <c r="U2647" i="6" s="1"/>
  <c r="V2647" i="6" s="1"/>
  <c r="V2973" i="6"/>
  <c r="U3183" i="6"/>
  <c r="O452" i="14" s="1"/>
  <c r="M452" i="14"/>
  <c r="R452" i="14" s="1"/>
  <c r="P3283" i="6"/>
  <c r="U3283" i="6" s="1"/>
  <c r="V3283" i="6" s="1"/>
  <c r="U3051" i="6"/>
  <c r="M430" i="14"/>
  <c r="R430" i="14" s="1"/>
  <c r="U3132" i="6"/>
  <c r="M441" i="14"/>
  <c r="R441" i="14" s="1"/>
  <c r="U3018" i="6"/>
  <c r="O427" i="14" s="1"/>
  <c r="M427" i="14"/>
  <c r="R427" i="14" s="1"/>
  <c r="U3151" i="6"/>
  <c r="M442" i="14"/>
  <c r="R442" i="14" s="1"/>
  <c r="U3265" i="6"/>
  <c r="M460" i="14"/>
  <c r="R460" i="14" s="1"/>
  <c r="P3284" i="6"/>
  <c r="U3284" i="6" s="1"/>
  <c r="V3284" i="6" s="1"/>
  <c r="U3303" i="6"/>
  <c r="M464" i="14"/>
  <c r="R464" i="14" s="1"/>
  <c r="G33" i="48"/>
  <c r="V3346" i="6"/>
  <c r="U3579" i="6"/>
  <c r="M499" i="14"/>
  <c r="R499" i="14" s="1"/>
  <c r="U3361" i="6"/>
  <c r="M472" i="14"/>
  <c r="R472" i="14" s="1"/>
  <c r="U3442" i="6"/>
  <c r="M479" i="14"/>
  <c r="R479" i="14" s="1"/>
  <c r="O3474" i="6"/>
  <c r="O3470" i="6"/>
  <c r="O3472" i="6"/>
  <c r="O3479" i="6"/>
  <c r="O3468" i="6"/>
  <c r="P3468" i="6" s="1"/>
  <c r="U3468" i="6" s="1"/>
  <c r="O3477" i="6"/>
  <c r="O3473" i="6"/>
  <c r="O3475" i="6"/>
  <c r="P3475" i="6" s="1"/>
  <c r="U3475" i="6" s="1"/>
  <c r="O3471" i="6"/>
  <c r="O3480" i="6"/>
  <c r="O3467" i="6"/>
  <c r="O3469" i="6"/>
  <c r="P3469" i="6" s="1"/>
  <c r="U3469" i="6" s="1"/>
  <c r="V3469" i="6" s="1"/>
  <c r="O3476" i="6"/>
  <c r="O3478" i="6"/>
  <c r="P3499" i="6"/>
  <c r="U3499" i="6" s="1"/>
  <c r="U3339" i="6"/>
  <c r="O466" i="14" s="1"/>
  <c r="M466" i="14"/>
  <c r="R466" i="14" s="1"/>
  <c r="E40" i="48"/>
  <c r="V3677" i="6"/>
  <c r="U4012" i="6"/>
  <c r="M563" i="14"/>
  <c r="R563" i="14" s="1"/>
  <c r="P4162" i="6"/>
  <c r="U4162" i="6" s="1"/>
  <c r="V4162" i="6" s="1"/>
  <c r="U3426" i="6"/>
  <c r="M478" i="14"/>
  <c r="R478" i="14" s="1"/>
  <c r="O4126" i="6"/>
  <c r="P4126" i="6" s="1"/>
  <c r="U4126" i="6" s="1"/>
  <c r="V4126" i="6" s="1"/>
  <c r="O4129" i="6"/>
  <c r="O4132" i="6"/>
  <c r="O4135" i="6"/>
  <c r="O4138" i="6"/>
  <c r="O4125" i="6"/>
  <c r="P4125" i="6" s="1"/>
  <c r="O4128" i="6"/>
  <c r="O4131" i="6"/>
  <c r="O4134" i="6"/>
  <c r="O4137" i="6"/>
  <c r="O4127" i="6"/>
  <c r="O4130" i="6"/>
  <c r="O4133" i="6"/>
  <c r="O4136" i="6"/>
  <c r="O4139" i="6"/>
  <c r="P4155" i="6"/>
  <c r="U4155" i="6" s="1"/>
  <c r="U3895" i="6"/>
  <c r="M547" i="14"/>
  <c r="R547" i="14" s="1"/>
  <c r="U4099" i="6"/>
  <c r="M577" i="14"/>
  <c r="R577" i="14" s="1"/>
  <c r="U3790" i="6"/>
  <c r="M533" i="14"/>
  <c r="R533" i="14" s="1"/>
  <c r="U4580" i="6"/>
  <c r="M638" i="14"/>
  <c r="R638" i="14" s="1"/>
  <c r="P4410" i="6"/>
  <c r="U4410" i="6" s="1"/>
  <c r="V4410" i="6" s="1"/>
  <c r="U4323" i="6"/>
  <c r="M603" i="14"/>
  <c r="R603" i="14" s="1"/>
  <c r="V4370" i="6"/>
  <c r="O4276" i="6"/>
  <c r="O4278" i="6"/>
  <c r="P4278" i="6" s="1"/>
  <c r="U4278" i="6" s="1"/>
  <c r="V4278" i="6" s="1"/>
  <c r="O4285" i="6"/>
  <c r="O4287" i="6"/>
  <c r="P4287" i="6" s="1"/>
  <c r="U4287" i="6" s="1"/>
  <c r="O4283" i="6"/>
  <c r="O4279" i="6"/>
  <c r="O4281" i="6"/>
  <c r="P4281" i="6" s="1"/>
  <c r="U4281" i="6" s="1"/>
  <c r="V4281" i="6" s="1"/>
  <c r="O4277" i="6"/>
  <c r="O4286" i="6"/>
  <c r="P4286" i="6" s="1"/>
  <c r="U4286" i="6" s="1"/>
  <c r="V4286" i="6" s="1"/>
  <c r="O4282" i="6"/>
  <c r="O4284" i="6"/>
  <c r="P4284" i="6" s="1"/>
  <c r="U4284" i="6" s="1"/>
  <c r="V4284" i="6" s="1"/>
  <c r="O4280" i="6"/>
  <c r="O4387" i="6"/>
  <c r="P4387" i="6" s="1"/>
  <c r="U4387" i="6" s="1"/>
  <c r="O4390" i="6"/>
  <c r="P4390" i="6" s="1"/>
  <c r="U4390" i="6" s="1"/>
  <c r="V4390" i="6" s="1"/>
  <c r="O4393" i="6"/>
  <c r="P4393" i="6" s="1"/>
  <c r="U4393" i="6" s="1"/>
  <c r="V4393" i="6" s="1"/>
  <c r="O4386" i="6"/>
  <c r="O4389" i="6"/>
  <c r="O4392" i="6"/>
  <c r="O4385" i="6"/>
  <c r="P4385" i="6" s="1"/>
  <c r="O4388" i="6"/>
  <c r="O4391" i="6"/>
  <c r="O4394" i="6"/>
  <c r="U4455" i="6"/>
  <c r="M623" i="14"/>
  <c r="R623" i="14" s="1"/>
  <c r="U4473" i="6"/>
  <c r="M625" i="14"/>
  <c r="R625" i="14" s="1"/>
  <c r="O4518" i="6"/>
  <c r="P4518" i="6" s="1"/>
  <c r="U4518" i="6" s="1"/>
  <c r="V4518" i="6" s="1"/>
  <c r="O4521" i="6"/>
  <c r="P4521" i="6" s="1"/>
  <c r="U4521" i="6" s="1"/>
  <c r="V4521" i="6" s="1"/>
  <c r="O4517" i="6"/>
  <c r="O4520" i="6"/>
  <c r="O4516" i="6"/>
  <c r="P4516" i="6" s="1"/>
  <c r="O4519" i="6"/>
  <c r="P4519" i="6" s="1"/>
  <c r="U4519" i="6" s="1"/>
  <c r="V4519" i="6" s="1"/>
  <c r="O4522" i="6"/>
  <c r="U4533" i="6"/>
  <c r="M637" i="14"/>
  <c r="R637" i="14" s="1"/>
  <c r="U4619" i="6"/>
  <c r="M642" i="14"/>
  <c r="R642" i="14" s="1"/>
  <c r="U4756" i="6"/>
  <c r="M664" i="14"/>
  <c r="R664" i="14" s="1"/>
  <c r="U4799" i="6"/>
  <c r="M660" i="14"/>
  <c r="R660" i="14" s="1"/>
  <c r="U5022" i="6"/>
  <c r="M689" i="14"/>
  <c r="R689" i="14" s="1"/>
  <c r="U4376" i="6"/>
  <c r="M612" i="14"/>
  <c r="R612" i="14" s="1"/>
  <c r="U4900" i="6"/>
  <c r="M675" i="14"/>
  <c r="R675" i="14" s="1"/>
  <c r="U5047" i="6"/>
  <c r="M692" i="14"/>
  <c r="R692" i="14" s="1"/>
  <c r="U5168" i="6"/>
  <c r="M707" i="14"/>
  <c r="R707" i="14" s="1"/>
  <c r="U5237" i="6"/>
  <c r="O717" i="14" s="1"/>
  <c r="M717" i="14"/>
  <c r="R717" i="14" s="1"/>
  <c r="U5063" i="6"/>
  <c r="M694" i="14"/>
  <c r="R694" i="14" s="1"/>
  <c r="U5341" i="6"/>
  <c r="O731" i="14" s="1"/>
  <c r="M731" i="14"/>
  <c r="R731" i="14" s="1"/>
  <c r="U63" i="6"/>
  <c r="M9" i="14"/>
  <c r="R9" i="14" s="1"/>
  <c r="U112" i="6"/>
  <c r="M16" i="14"/>
  <c r="R16" i="14" s="1"/>
  <c r="U362" i="6"/>
  <c r="M35" i="14"/>
  <c r="R35" i="14" s="1"/>
  <c r="U484" i="6"/>
  <c r="M53" i="14"/>
  <c r="R53" i="14" s="1"/>
  <c r="V551" i="6"/>
  <c r="U483" i="6"/>
  <c r="M52" i="14"/>
  <c r="R52" i="14" s="1"/>
  <c r="U449" i="6"/>
  <c r="M44" i="14"/>
  <c r="R44" i="14" s="1"/>
  <c r="U518" i="6"/>
  <c r="M65" i="14"/>
  <c r="R65" i="14" s="1"/>
  <c r="U556" i="6"/>
  <c r="M69" i="14"/>
  <c r="R69" i="14" s="1"/>
  <c r="V695" i="6"/>
  <c r="U592" i="6"/>
  <c r="M71" i="14"/>
  <c r="R71" i="14" s="1"/>
  <c r="V903" i="6"/>
  <c r="U933" i="6"/>
  <c r="M112" i="14"/>
  <c r="R112" i="14" s="1"/>
  <c r="O1240" i="6"/>
  <c r="O1243" i="6"/>
  <c r="O1246" i="6"/>
  <c r="O1247" i="6"/>
  <c r="O1250" i="6"/>
  <c r="O1253" i="6"/>
  <c r="O1256" i="6"/>
  <c r="O1244" i="6"/>
  <c r="P1244" i="6" s="1"/>
  <c r="U1244" i="6" s="1"/>
  <c r="O1248" i="6"/>
  <c r="O1251" i="6"/>
  <c r="O1254" i="6"/>
  <c r="O1245" i="6"/>
  <c r="P1245" i="6" s="1"/>
  <c r="U1245" i="6" s="1"/>
  <c r="O1241" i="6"/>
  <c r="P1241" i="6" s="1"/>
  <c r="U1241" i="6" s="1"/>
  <c r="V1241" i="6" s="1"/>
  <c r="O1249" i="6"/>
  <c r="O1252" i="6"/>
  <c r="O1255" i="6"/>
  <c r="P1255" i="6" s="1"/>
  <c r="U1255" i="6" s="1"/>
  <c r="O1242" i="6"/>
  <c r="P1242" i="6" s="1"/>
  <c r="U1242" i="6" s="1"/>
  <c r="V1242" i="6" s="1"/>
  <c r="V1102" i="6"/>
  <c r="U1217" i="6"/>
  <c r="O160" i="14" s="1"/>
  <c r="M160" i="14"/>
  <c r="R160" i="14" s="1"/>
  <c r="V1661" i="6"/>
  <c r="F24" i="48"/>
  <c r="V1578" i="6"/>
  <c r="U1655" i="6"/>
  <c r="M225" i="14"/>
  <c r="R225" i="14" s="1"/>
  <c r="U1985" i="6"/>
  <c r="M282" i="14"/>
  <c r="R282" i="14" s="1"/>
  <c r="U1683" i="6"/>
  <c r="M227" i="14"/>
  <c r="R227" i="14" s="1"/>
  <c r="U1905" i="6"/>
  <c r="M272" i="14"/>
  <c r="R272" i="14" s="1"/>
  <c r="P1751" i="6"/>
  <c r="U1751" i="6" s="1"/>
  <c r="V1751" i="6" s="1"/>
  <c r="U1815" i="6"/>
  <c r="M249" i="14"/>
  <c r="R249" i="14" s="1"/>
  <c r="U1884" i="6"/>
  <c r="M263" i="14"/>
  <c r="R263" i="14" s="1"/>
  <c r="U1721" i="6"/>
  <c r="M233" i="14"/>
  <c r="R233" i="14" s="1"/>
  <c r="U1813" i="6"/>
  <c r="M247" i="14"/>
  <c r="R247" i="14" s="1"/>
  <c r="U2016" i="6"/>
  <c r="M284" i="14"/>
  <c r="R284" i="14" s="1"/>
  <c r="U2121" i="6"/>
  <c r="M304" i="14"/>
  <c r="R304" i="14" s="1"/>
  <c r="U2092" i="6"/>
  <c r="M301" i="14"/>
  <c r="R301" i="14" s="1"/>
  <c r="U2133" i="6"/>
  <c r="O305" i="14" s="1"/>
  <c r="M305" i="14"/>
  <c r="R305" i="14" s="1"/>
  <c r="U2152" i="6"/>
  <c r="M309" i="14"/>
  <c r="R309" i="14" s="1"/>
  <c r="U2238" i="6"/>
  <c r="M331" i="14"/>
  <c r="R331" i="14" s="1"/>
  <c r="V2464" i="6"/>
  <c r="U2050" i="6"/>
  <c r="M292" i="14"/>
  <c r="R292" i="14" s="1"/>
  <c r="U2210" i="6"/>
  <c r="M320" i="14"/>
  <c r="R320" i="14" s="1"/>
  <c r="U2329" i="6"/>
  <c r="M348" i="14"/>
  <c r="R348" i="14" s="1"/>
  <c r="V2170" i="6"/>
  <c r="E45" i="48"/>
  <c r="V2168" i="6"/>
  <c r="U2775" i="6"/>
  <c r="M397" i="14"/>
  <c r="R397" i="14" s="1"/>
  <c r="U2951" i="6"/>
  <c r="M418" i="14"/>
  <c r="R418" i="14" s="1"/>
  <c r="U2601" i="6"/>
  <c r="M386" i="14"/>
  <c r="R386" i="14" s="1"/>
  <c r="U3000" i="6"/>
  <c r="M426" i="14"/>
  <c r="R426" i="14" s="1"/>
  <c r="V3186" i="6"/>
  <c r="F41" i="48"/>
  <c r="U2703" i="6"/>
  <c r="M393" i="14"/>
  <c r="R393" i="14" s="1"/>
  <c r="U3162" i="6"/>
  <c r="M445" i="14"/>
  <c r="R445" i="14" s="1"/>
  <c r="U2924" i="6"/>
  <c r="M417" i="14"/>
  <c r="R417" i="14" s="1"/>
  <c r="U3023" i="6"/>
  <c r="M428" i="14"/>
  <c r="R428" i="14" s="1"/>
  <c r="U3291" i="6"/>
  <c r="M463" i="14"/>
  <c r="R463" i="14" s="1"/>
  <c r="U3581" i="6"/>
  <c r="U3393" i="6"/>
  <c r="M474" i="14"/>
  <c r="R474" i="14" s="1"/>
  <c r="U3400" i="6"/>
  <c r="M475" i="14"/>
  <c r="R475" i="14" s="1"/>
  <c r="U3317" i="6"/>
  <c r="P3467" i="6"/>
  <c r="P3478" i="6"/>
  <c r="U3478" i="6" s="1"/>
  <c r="V3478" i="6" s="1"/>
  <c r="O3748" i="6"/>
  <c r="P3748" i="6" s="1"/>
  <c r="U3748" i="6" s="1"/>
  <c r="V3748" i="6" s="1"/>
  <c r="O3751" i="6"/>
  <c r="O3754" i="6"/>
  <c r="P3754" i="6" s="1"/>
  <c r="U3754" i="6" s="1"/>
  <c r="V3754" i="6" s="1"/>
  <c r="O3757" i="6"/>
  <c r="P3757" i="6" s="1"/>
  <c r="U3757" i="6" s="1"/>
  <c r="O3747" i="6"/>
  <c r="P3747" i="6" s="1"/>
  <c r="U3747" i="6" s="1"/>
  <c r="V3747" i="6" s="1"/>
  <c r="O3750" i="6"/>
  <c r="P3750" i="6" s="1"/>
  <c r="U3750" i="6" s="1"/>
  <c r="V3750" i="6" s="1"/>
  <c r="O3753" i="6"/>
  <c r="P3753" i="6" s="1"/>
  <c r="U3753" i="6" s="1"/>
  <c r="V3753" i="6" s="1"/>
  <c r="O3756" i="6"/>
  <c r="P3756" i="6" s="1"/>
  <c r="U3756" i="6" s="1"/>
  <c r="V3756" i="6" s="1"/>
  <c r="O3746" i="6"/>
  <c r="P3746" i="6" s="1"/>
  <c r="O3749" i="6"/>
  <c r="O3752" i="6"/>
  <c r="O3755" i="6"/>
  <c r="O3829" i="6"/>
  <c r="P3829" i="6" s="1"/>
  <c r="U3829" i="6" s="1"/>
  <c r="V3829" i="6" s="1"/>
  <c r="O3832" i="6"/>
  <c r="O3827" i="6"/>
  <c r="P3827" i="6" s="1"/>
  <c r="O3830" i="6"/>
  <c r="O3828" i="6"/>
  <c r="P3828" i="6" s="1"/>
  <c r="U3828" i="6" s="1"/>
  <c r="V3828" i="6" s="1"/>
  <c r="O3831" i="6"/>
  <c r="P3831" i="6" s="1"/>
  <c r="U3831" i="6" s="1"/>
  <c r="V3831" i="6" s="1"/>
  <c r="U3596" i="6"/>
  <c r="P4129" i="6"/>
  <c r="U4129" i="6" s="1"/>
  <c r="V4129" i="6" s="1"/>
  <c r="O3970" i="6"/>
  <c r="P3970" i="6" s="1"/>
  <c r="U3970" i="6" s="1"/>
  <c r="V3970" i="6" s="1"/>
  <c r="O3979" i="6"/>
  <c r="O3975" i="6"/>
  <c r="O3977" i="6"/>
  <c r="P3977" i="6" s="1"/>
  <c r="U3977" i="6" s="1"/>
  <c r="V3977" i="6" s="1"/>
  <c r="O3973" i="6"/>
  <c r="P3973" i="6" s="1"/>
  <c r="U3973" i="6" s="1"/>
  <c r="V3973" i="6" s="1"/>
  <c r="O3969" i="6"/>
  <c r="O3971" i="6"/>
  <c r="P3971" i="6" s="1"/>
  <c r="U3971" i="6" s="1"/>
  <c r="V3971" i="6" s="1"/>
  <c r="O3978" i="6"/>
  <c r="O3980" i="6"/>
  <c r="O3976" i="6"/>
  <c r="O3972" i="6"/>
  <c r="P3972" i="6" s="1"/>
  <c r="U3972" i="6" s="1"/>
  <c r="V3972" i="6" s="1"/>
  <c r="O3974" i="6"/>
  <c r="P3974" i="6" s="1"/>
  <c r="U3974" i="6" s="1"/>
  <c r="V3974" i="6" s="1"/>
  <c r="O3981" i="6"/>
  <c r="V4000" i="6"/>
  <c r="F42" i="48"/>
  <c r="U4032" i="6"/>
  <c r="M565" i="14"/>
  <c r="R565" i="14" s="1"/>
  <c r="P4128" i="6"/>
  <c r="U4128" i="6" s="1"/>
  <c r="V4128" i="6" s="1"/>
  <c r="P4127" i="6"/>
  <c r="U4127" i="6" s="1"/>
  <c r="V4127" i="6" s="1"/>
  <c r="U4784" i="6"/>
  <c r="M661" i="14"/>
  <c r="R661" i="14" s="1"/>
  <c r="P4386" i="6"/>
  <c r="U4386" i="6" s="1"/>
  <c r="V4386" i="6" s="1"/>
  <c r="U4652" i="6"/>
  <c r="M645" i="14"/>
  <c r="R645" i="14" s="1"/>
  <c r="U4851" i="6"/>
  <c r="M670" i="14"/>
  <c r="R670" i="14" s="1"/>
  <c r="P4388" i="6"/>
  <c r="U4388" i="6" s="1"/>
  <c r="V4388" i="6" s="1"/>
  <c r="U4405" i="6"/>
  <c r="M615" i="14"/>
  <c r="R615" i="14" s="1"/>
  <c r="U4433" i="6"/>
  <c r="M620" i="14"/>
  <c r="R620" i="14" s="1"/>
  <c r="U4672" i="6"/>
  <c r="M647" i="14"/>
  <c r="R647" i="14" s="1"/>
  <c r="U4928" i="6"/>
  <c r="M679" i="14"/>
  <c r="R679" i="14" s="1"/>
  <c r="U4369" i="6"/>
  <c r="M608" i="14"/>
  <c r="R608" i="14" s="1"/>
  <c r="U4909" i="6"/>
  <c r="M676" i="14"/>
  <c r="R676" i="14" s="1"/>
  <c r="U5056" i="6"/>
  <c r="M693" i="14"/>
  <c r="R693" i="14" s="1"/>
  <c r="V5138" i="6"/>
  <c r="F51" i="48"/>
  <c r="U84" i="6"/>
  <c r="M12" i="14"/>
  <c r="R12" i="14" s="1"/>
  <c r="V435" i="6"/>
  <c r="U521" i="6"/>
  <c r="M66" i="14"/>
  <c r="R66" i="14" s="1"/>
  <c r="U677" i="6"/>
  <c r="M78" i="14"/>
  <c r="R78" i="14" s="1"/>
  <c r="U776" i="6"/>
  <c r="O85" i="14" s="1"/>
  <c r="M85" i="14"/>
  <c r="R85" i="14" s="1"/>
  <c r="U662" i="6"/>
  <c r="M76" i="14"/>
  <c r="R76" i="14" s="1"/>
  <c r="V648" i="6"/>
  <c r="U685" i="6"/>
  <c r="M83" i="14"/>
  <c r="R83" i="14" s="1"/>
  <c r="U846" i="6"/>
  <c r="M98" i="14"/>
  <c r="R98" i="14" s="1"/>
  <c r="U908" i="6"/>
  <c r="M106" i="14"/>
  <c r="R106" i="14" s="1"/>
  <c r="U938" i="6"/>
  <c r="M114" i="14"/>
  <c r="R114" i="14" s="1"/>
  <c r="U989" i="6"/>
  <c r="M126" i="14"/>
  <c r="R126" i="14" s="1"/>
  <c r="O1036" i="6"/>
  <c r="P1036" i="6" s="1"/>
  <c r="U1036" i="6" s="1"/>
  <c r="V1036" i="6" s="1"/>
  <c r="O1039" i="6"/>
  <c r="P1039" i="6" s="1"/>
  <c r="U1039" i="6" s="1"/>
  <c r="V1039" i="6" s="1"/>
  <c r="O1042" i="6"/>
  <c r="P1042" i="6" s="1"/>
  <c r="U1042" i="6" s="1"/>
  <c r="O1045" i="6"/>
  <c r="O1048" i="6"/>
  <c r="O1051" i="6"/>
  <c r="O1054" i="6"/>
  <c r="P1054" i="6" s="1"/>
  <c r="U1054" i="6" s="1"/>
  <c r="O1035" i="6"/>
  <c r="P1035" i="6" s="1"/>
  <c r="U1035" i="6" s="1"/>
  <c r="V1035" i="6" s="1"/>
  <c r="O1037" i="6"/>
  <c r="O1040" i="6"/>
  <c r="O1043" i="6"/>
  <c r="O1046" i="6"/>
  <c r="P1046" i="6" s="1"/>
  <c r="U1046" i="6" s="1"/>
  <c r="O1049" i="6"/>
  <c r="P1049" i="6" s="1"/>
  <c r="U1049" i="6" s="1"/>
  <c r="V1049" i="6" s="1"/>
  <c r="O1052" i="6"/>
  <c r="P1052" i="6" s="1"/>
  <c r="U1052" i="6" s="1"/>
  <c r="V1052" i="6" s="1"/>
  <c r="O1055" i="6"/>
  <c r="O1034" i="6"/>
  <c r="P1034" i="6" s="1"/>
  <c r="O1038" i="6"/>
  <c r="P1038" i="6" s="1"/>
  <c r="U1038" i="6" s="1"/>
  <c r="V1038" i="6" s="1"/>
  <c r="O1041" i="6"/>
  <c r="P1041" i="6" s="1"/>
  <c r="U1041" i="6" s="1"/>
  <c r="V1041" i="6" s="1"/>
  <c r="O1044" i="6"/>
  <c r="P1044" i="6" s="1"/>
  <c r="U1044" i="6" s="1"/>
  <c r="V1044" i="6" s="1"/>
  <c r="O1047" i="6"/>
  <c r="P1047" i="6" s="1"/>
  <c r="U1047" i="6" s="1"/>
  <c r="V1047" i="6" s="1"/>
  <c r="O1050" i="6"/>
  <c r="P1050" i="6" s="1"/>
  <c r="U1050" i="6" s="1"/>
  <c r="O1053" i="6"/>
  <c r="P1053" i="6" s="1"/>
  <c r="U1053" i="6" s="1"/>
  <c r="V1053" i="6" s="1"/>
  <c r="V1092" i="6"/>
  <c r="P1248" i="6"/>
  <c r="U1248" i="6" s="1"/>
  <c r="V1248" i="6" s="1"/>
  <c r="U1089" i="6"/>
  <c r="M136" i="14"/>
  <c r="R136" i="14" s="1"/>
  <c r="P1247" i="6"/>
  <c r="U1247" i="6" s="1"/>
  <c r="P1243" i="6"/>
  <c r="U1243" i="6" s="1"/>
  <c r="V1243" i="6" s="1"/>
  <c r="U1224" i="6"/>
  <c r="M162" i="14"/>
  <c r="R162" i="14" s="1"/>
  <c r="V1434" i="6"/>
  <c r="V1329" i="6"/>
  <c r="E22" i="48"/>
  <c r="O1269" i="6"/>
  <c r="P1269" i="6" s="1"/>
  <c r="O1272" i="6"/>
  <c r="P1272" i="6" s="1"/>
  <c r="U1272" i="6" s="1"/>
  <c r="V1272" i="6" s="1"/>
  <c r="O1275" i="6"/>
  <c r="P1275" i="6" s="1"/>
  <c r="U1275" i="6" s="1"/>
  <c r="V1275" i="6" s="1"/>
  <c r="O1278" i="6"/>
  <c r="O1281" i="6"/>
  <c r="O1284" i="6"/>
  <c r="O1270" i="6"/>
  <c r="P1270" i="6" s="1"/>
  <c r="U1270" i="6" s="1"/>
  <c r="V1270" i="6" s="1"/>
  <c r="O1273" i="6"/>
  <c r="P1273" i="6" s="1"/>
  <c r="U1273" i="6" s="1"/>
  <c r="V1273" i="6" s="1"/>
  <c r="O1276" i="6"/>
  <c r="O1279" i="6"/>
  <c r="O1282" i="6"/>
  <c r="O1285" i="6"/>
  <c r="P1285" i="6" s="1"/>
  <c r="U1285" i="6" s="1"/>
  <c r="V1285" i="6" s="1"/>
  <c r="O1271" i="6"/>
  <c r="P1271" i="6" s="1"/>
  <c r="U1271" i="6" s="1"/>
  <c r="V1271" i="6" s="1"/>
  <c r="O1274" i="6"/>
  <c r="P1274" i="6" s="1"/>
  <c r="U1274" i="6" s="1"/>
  <c r="V1274" i="6" s="1"/>
  <c r="O1277" i="6"/>
  <c r="P1277" i="6" s="1"/>
  <c r="U1277" i="6" s="1"/>
  <c r="V1277" i="6" s="1"/>
  <c r="O1280" i="6"/>
  <c r="O1283" i="6"/>
  <c r="O1286" i="6"/>
  <c r="V1267" i="6"/>
  <c r="O1514" i="6"/>
  <c r="P1514" i="6" s="1"/>
  <c r="U1514" i="6" s="1"/>
  <c r="V1514" i="6" s="1"/>
  <c r="O1517" i="6"/>
  <c r="P1517" i="6" s="1"/>
  <c r="U1517" i="6" s="1"/>
  <c r="V1517" i="6" s="1"/>
  <c r="O1520" i="6"/>
  <c r="P1520" i="6" s="1"/>
  <c r="U1520" i="6" s="1"/>
  <c r="V1520" i="6" s="1"/>
  <c r="O1523" i="6"/>
  <c r="O1526" i="6"/>
  <c r="O1512" i="6"/>
  <c r="O1515" i="6"/>
  <c r="P1515" i="6" s="1"/>
  <c r="U1515" i="6" s="1"/>
  <c r="V1515" i="6" s="1"/>
  <c r="O1518" i="6"/>
  <c r="P1518" i="6" s="1"/>
  <c r="U1518" i="6" s="1"/>
  <c r="V1518" i="6" s="1"/>
  <c r="O1521" i="6"/>
  <c r="O1524" i="6"/>
  <c r="O1527" i="6"/>
  <c r="O1513" i="6"/>
  <c r="P1513" i="6" s="1"/>
  <c r="U1513" i="6" s="1"/>
  <c r="V1513" i="6" s="1"/>
  <c r="O1516" i="6"/>
  <c r="P1516" i="6" s="1"/>
  <c r="U1516" i="6" s="1"/>
  <c r="V1516" i="6" s="1"/>
  <c r="O1519" i="6"/>
  <c r="P1519" i="6" s="1"/>
  <c r="U1519" i="6" s="1"/>
  <c r="V1519" i="6" s="1"/>
  <c r="O1522" i="6"/>
  <c r="O1525" i="6"/>
  <c r="O1528" i="6"/>
  <c r="U1584" i="6"/>
  <c r="M208" i="14"/>
  <c r="R208" i="14" s="1"/>
  <c r="U1507" i="6"/>
  <c r="M202" i="14"/>
  <c r="R202" i="14" s="1"/>
  <c r="U1588" i="6"/>
  <c r="M209" i="14"/>
  <c r="R209" i="14" s="1"/>
  <c r="U1780" i="6"/>
  <c r="M239" i="14"/>
  <c r="R239" i="14" s="1"/>
  <c r="O1770" i="6"/>
  <c r="P1770" i="6" s="1"/>
  <c r="U1770" i="6" s="1"/>
  <c r="O1768" i="6"/>
  <c r="P1768" i="6" s="1"/>
  <c r="U1768" i="6" s="1"/>
  <c r="V1768" i="6" s="1"/>
  <c r="O1775" i="6"/>
  <c r="O1777" i="6"/>
  <c r="P1777" i="6" s="1"/>
  <c r="U1777" i="6" s="1"/>
  <c r="V1777" i="6" s="1"/>
  <c r="O1773" i="6"/>
  <c r="P1773" i="6" s="1"/>
  <c r="U1773" i="6" s="1"/>
  <c r="V1773" i="6" s="1"/>
  <c r="O1769" i="6"/>
  <c r="P1769" i="6" s="1"/>
  <c r="U1769" i="6" s="1"/>
  <c r="V1769" i="6" s="1"/>
  <c r="O1771" i="6"/>
  <c r="P1771" i="6" s="1"/>
  <c r="U1771" i="6" s="1"/>
  <c r="O1778" i="6"/>
  <c r="P1778" i="6" s="1"/>
  <c r="U1778" i="6" s="1"/>
  <c r="V1778" i="6" s="1"/>
  <c r="O1767" i="6"/>
  <c r="P1767" i="6" s="1"/>
  <c r="O1776" i="6"/>
  <c r="O1772" i="6"/>
  <c r="O1774" i="6"/>
  <c r="P1774" i="6" s="1"/>
  <c r="U1774" i="6" s="1"/>
  <c r="P1748" i="6"/>
  <c r="U1748" i="6" s="1"/>
  <c r="V1748" i="6" s="1"/>
  <c r="U1843" i="6"/>
  <c r="M254" i="14"/>
  <c r="R254" i="14" s="1"/>
  <c r="U1994" i="6"/>
  <c r="M283" i="14"/>
  <c r="R283" i="14" s="1"/>
  <c r="U2059" i="6"/>
  <c r="V2025" i="6"/>
  <c r="U2160" i="6"/>
  <c r="M313" i="14"/>
  <c r="R313" i="14" s="1"/>
  <c r="U2429" i="6"/>
  <c r="M361" i="14"/>
  <c r="R361" i="14" s="1"/>
  <c r="U2342" i="6"/>
  <c r="M353" i="14"/>
  <c r="R353" i="14" s="1"/>
  <c r="U2167" i="6"/>
  <c r="M315" i="14"/>
  <c r="R315" i="14" s="1"/>
  <c r="V1946" i="6"/>
  <c r="E31" i="48"/>
  <c r="U2030" i="6"/>
  <c r="M286" i="14"/>
  <c r="R286" i="14" s="1"/>
  <c r="P2061" i="6"/>
  <c r="U2061" i="6" s="1"/>
  <c r="U2363" i="6"/>
  <c r="M355" i="14"/>
  <c r="R355" i="14" s="1"/>
  <c r="U2422" i="6"/>
  <c r="M360" i="14"/>
  <c r="R360" i="14" s="1"/>
  <c r="U2690" i="6"/>
  <c r="M392" i="14"/>
  <c r="R392" i="14" s="1"/>
  <c r="U2508" i="6"/>
  <c r="M374" i="14"/>
  <c r="R374" i="14" s="1"/>
  <c r="O2574" i="6"/>
  <c r="O2577" i="6"/>
  <c r="O2580" i="6"/>
  <c r="P2580" i="6" s="1"/>
  <c r="U2580" i="6" s="1"/>
  <c r="O2583" i="6"/>
  <c r="P2583" i="6" s="1"/>
  <c r="U2583" i="6" s="1"/>
  <c r="V2583" i="6" s="1"/>
  <c r="O2573" i="6"/>
  <c r="P2573" i="6" s="1"/>
  <c r="U2573" i="6" s="1"/>
  <c r="V2573" i="6" s="1"/>
  <c r="O2576" i="6"/>
  <c r="P2576" i="6" s="1"/>
  <c r="U2576" i="6" s="1"/>
  <c r="O2579" i="6"/>
  <c r="P2579" i="6" s="1"/>
  <c r="U2579" i="6" s="1"/>
  <c r="V2579" i="6" s="1"/>
  <c r="O2582" i="6"/>
  <c r="O2585" i="6"/>
  <c r="O2572" i="6"/>
  <c r="P2572" i="6" s="1"/>
  <c r="O2575" i="6"/>
  <c r="P2575" i="6" s="1"/>
  <c r="U2575" i="6" s="1"/>
  <c r="O2578" i="6"/>
  <c r="O2581" i="6"/>
  <c r="O2584" i="6"/>
  <c r="P2584" i="6" s="1"/>
  <c r="U2584" i="6" s="1"/>
  <c r="V2584" i="6" s="1"/>
  <c r="U2440" i="6"/>
  <c r="M366" i="14"/>
  <c r="R366" i="14" s="1"/>
  <c r="U2591" i="6"/>
  <c r="M384" i="14"/>
  <c r="R384" i="14" s="1"/>
  <c r="P2653" i="6"/>
  <c r="U2653" i="6" s="1"/>
  <c r="V2653" i="6" s="1"/>
  <c r="U2673" i="6"/>
  <c r="M390" i="14"/>
  <c r="R390" i="14" s="1"/>
  <c r="U2967" i="6"/>
  <c r="M419" i="14"/>
  <c r="R419" i="14" s="1"/>
  <c r="V3318" i="6"/>
  <c r="F37" i="48"/>
  <c r="U3064" i="6"/>
  <c r="M431" i="14"/>
  <c r="R431" i="14" s="1"/>
  <c r="U3208" i="6"/>
  <c r="O454" i="14" s="1"/>
  <c r="M454" i="14"/>
  <c r="R454" i="14" s="1"/>
  <c r="V3108" i="6"/>
  <c r="U3378" i="6"/>
  <c r="M473" i="14"/>
  <c r="R473" i="14" s="1"/>
  <c r="U3415" i="6"/>
  <c r="M477" i="14"/>
  <c r="R477" i="14" s="1"/>
  <c r="P3480" i="6"/>
  <c r="U3480" i="6" s="1"/>
  <c r="V3480" i="6" s="1"/>
  <c r="P3479" i="6"/>
  <c r="U3479" i="6" s="1"/>
  <c r="V3479" i="6" s="1"/>
  <c r="U3527" i="6"/>
  <c r="M491" i="14"/>
  <c r="R491" i="14" s="1"/>
  <c r="U3551" i="6"/>
  <c r="U3671" i="6"/>
  <c r="M515" i="14"/>
  <c r="R515" i="14" s="1"/>
  <c r="U3730" i="6"/>
  <c r="M523" i="14"/>
  <c r="R523" i="14" s="1"/>
  <c r="P3749" i="6"/>
  <c r="U3749" i="6" s="1"/>
  <c r="V3749" i="6" s="1"/>
  <c r="O3805" i="6"/>
  <c r="P3805" i="6" s="1"/>
  <c r="U3805" i="6" s="1"/>
  <c r="V3805" i="6" s="1"/>
  <c r="O3808" i="6"/>
  <c r="P3808" i="6" s="1"/>
  <c r="U3808" i="6" s="1"/>
  <c r="V3808" i="6" s="1"/>
  <c r="O3811" i="6"/>
  <c r="O3814" i="6"/>
  <c r="O3804" i="6"/>
  <c r="P3804" i="6" s="1"/>
  <c r="U3804" i="6" s="1"/>
  <c r="V3804" i="6" s="1"/>
  <c r="O3807" i="6"/>
  <c r="P3807" i="6" s="1"/>
  <c r="U3807" i="6" s="1"/>
  <c r="V3807" i="6" s="1"/>
  <c r="O3810" i="6"/>
  <c r="P3810" i="6" s="1"/>
  <c r="U3810" i="6" s="1"/>
  <c r="V3810" i="6" s="1"/>
  <c r="O3813" i="6"/>
  <c r="P3813" i="6" s="1"/>
  <c r="U3813" i="6" s="1"/>
  <c r="V3813" i="6" s="1"/>
  <c r="O3816" i="6"/>
  <c r="P3816" i="6" s="1"/>
  <c r="U3816" i="6" s="1"/>
  <c r="V3816" i="6" s="1"/>
  <c r="O3803" i="6"/>
  <c r="P3803" i="6" s="1"/>
  <c r="O3806" i="6"/>
  <c r="P3806" i="6" s="1"/>
  <c r="U3806" i="6" s="1"/>
  <c r="V3806" i="6" s="1"/>
  <c r="O3809" i="6"/>
  <c r="O3812" i="6"/>
  <c r="O3815" i="6"/>
  <c r="P3815" i="6" s="1"/>
  <c r="U3815" i="6" s="1"/>
  <c r="V3815" i="6" s="1"/>
  <c r="P3830" i="6"/>
  <c r="U3830" i="6" s="1"/>
  <c r="V3830" i="6" s="1"/>
  <c r="P3461" i="6"/>
  <c r="U3461" i="6" s="1"/>
  <c r="V3461" i="6" s="1"/>
  <c r="U3693" i="6"/>
  <c r="M520" i="14"/>
  <c r="R520" i="14" s="1"/>
  <c r="U3817" i="6"/>
  <c r="O3845" i="6"/>
  <c r="O3843" i="6"/>
  <c r="O3850" i="6"/>
  <c r="P3850" i="6" s="1"/>
  <c r="U3850" i="6" s="1"/>
  <c r="V3850" i="6" s="1"/>
  <c r="O3852" i="6"/>
  <c r="O3848" i="6"/>
  <c r="O3844" i="6"/>
  <c r="P3844" i="6" s="1"/>
  <c r="U3844" i="6" s="1"/>
  <c r="V3844" i="6" s="1"/>
  <c r="O3846" i="6"/>
  <c r="O3853" i="6"/>
  <c r="O3851" i="6"/>
  <c r="P3851" i="6" s="1"/>
  <c r="U3851" i="6" s="1"/>
  <c r="V3851" i="6" s="1"/>
  <c r="O3847" i="6"/>
  <c r="P3847" i="6" s="1"/>
  <c r="U3847" i="6" s="1"/>
  <c r="V3847" i="6" s="1"/>
  <c r="O3849" i="6"/>
  <c r="P3849" i="6" s="1"/>
  <c r="U3849" i="6" s="1"/>
  <c r="U3989" i="6"/>
  <c r="M561" i="14"/>
  <c r="R561" i="14" s="1"/>
  <c r="P4132" i="6"/>
  <c r="U4132" i="6" s="1"/>
  <c r="V4132" i="6" s="1"/>
  <c r="P3969" i="6"/>
  <c r="U3947" i="6"/>
  <c r="M553" i="14"/>
  <c r="R553" i="14" s="1"/>
  <c r="O4001" i="6"/>
  <c r="P4001" i="6" s="1"/>
  <c r="O4004" i="6"/>
  <c r="O4007" i="6"/>
  <c r="P4007" i="6" s="1"/>
  <c r="U4007" i="6" s="1"/>
  <c r="V4007" i="6" s="1"/>
  <c r="O4010" i="6"/>
  <c r="O4002" i="6"/>
  <c r="P4002" i="6" s="1"/>
  <c r="U4002" i="6" s="1"/>
  <c r="V4002" i="6" s="1"/>
  <c r="O4006" i="6"/>
  <c r="O4008" i="6"/>
  <c r="P4008" i="6" s="1"/>
  <c r="U4008" i="6" s="1"/>
  <c r="V4008" i="6" s="1"/>
  <c r="O4003" i="6"/>
  <c r="O4005" i="6"/>
  <c r="O4009" i="6"/>
  <c r="P4009" i="6" s="1"/>
  <c r="U4009" i="6" s="1"/>
  <c r="V4009" i="6" s="1"/>
  <c r="U4074" i="6"/>
  <c r="P4131" i="6"/>
  <c r="U4131" i="6" s="1"/>
  <c r="V4131" i="6" s="1"/>
  <c r="U4049" i="6"/>
  <c r="M568" i="14"/>
  <c r="R568" i="14" s="1"/>
  <c r="P4130" i="6"/>
  <c r="U4130" i="6" s="1"/>
  <c r="V4130" i="6" s="1"/>
  <c r="O4253" i="6"/>
  <c r="P4253" i="6" s="1"/>
  <c r="U4253" i="6" s="1"/>
  <c r="V4253" i="6" s="1"/>
  <c r="O4262" i="6"/>
  <c r="O4251" i="6"/>
  <c r="P4251" i="6" s="1"/>
  <c r="U4251" i="6" s="1"/>
  <c r="V4251" i="6" s="1"/>
  <c r="O4258" i="6"/>
  <c r="P4258" i="6" s="1"/>
  <c r="U4258" i="6" s="1"/>
  <c r="V4258" i="6" s="1"/>
  <c r="O4260" i="6"/>
  <c r="P4260" i="6" s="1"/>
  <c r="U4260" i="6" s="1"/>
  <c r="O4256" i="6"/>
  <c r="P4256" i="6" s="1"/>
  <c r="U4256" i="6" s="1"/>
  <c r="V4256" i="6" s="1"/>
  <c r="O4252" i="6"/>
  <c r="O4254" i="6"/>
  <c r="O4261" i="6"/>
  <c r="P4261" i="6" s="1"/>
  <c r="U4261" i="6" s="1"/>
  <c r="V4261" i="6" s="1"/>
  <c r="O4250" i="6"/>
  <c r="P4250" i="6" s="1"/>
  <c r="O4259" i="6"/>
  <c r="O4255" i="6"/>
  <c r="P4255" i="6" s="1"/>
  <c r="U4255" i="6" s="1"/>
  <c r="V4255" i="6" s="1"/>
  <c r="O4257" i="6"/>
  <c r="P4389" i="6"/>
  <c r="U4389" i="6" s="1"/>
  <c r="V4389" i="6" s="1"/>
  <c r="P4283" i="6"/>
  <c r="U4283" i="6" s="1"/>
  <c r="V4283" i="6" s="1"/>
  <c r="P4391" i="6"/>
  <c r="U4391" i="6" s="1"/>
  <c r="V4391" i="6" s="1"/>
  <c r="P4522" i="6"/>
  <c r="U4522" i="6" s="1"/>
  <c r="V4522" i="6" s="1"/>
  <c r="U5001" i="6"/>
  <c r="O687" i="14" s="1"/>
  <c r="M687" i="14"/>
  <c r="R687" i="14" s="1"/>
  <c r="U4288" i="6"/>
  <c r="M600" i="14"/>
  <c r="R600" i="14" s="1"/>
  <c r="U4375" i="6"/>
  <c r="O611" i="14" s="1"/>
  <c r="M611" i="14"/>
  <c r="R611" i="14" s="1"/>
  <c r="U5068" i="6"/>
  <c r="M695" i="14"/>
  <c r="R695" i="14" s="1"/>
  <c r="U4312" i="6"/>
  <c r="M602" i="14"/>
  <c r="R602" i="14" s="1"/>
  <c r="U5227" i="6"/>
  <c r="M715" i="14"/>
  <c r="R715" i="14" s="1"/>
  <c r="U5084" i="6"/>
  <c r="M699" i="14"/>
  <c r="R699" i="14" s="1"/>
  <c r="U5181" i="6"/>
  <c r="M709" i="14"/>
  <c r="R709" i="14" s="1"/>
  <c r="U5336" i="6"/>
  <c r="M729" i="14"/>
  <c r="R729" i="14" s="1"/>
  <c r="U5012" i="6"/>
  <c r="M688" i="14"/>
  <c r="R688" i="14" s="1"/>
  <c r="U5153" i="6"/>
  <c r="M705" i="14"/>
  <c r="R705" i="14" s="1"/>
  <c r="V76" i="6"/>
  <c r="V6" i="6"/>
  <c r="D12" i="48"/>
  <c r="V74" i="6"/>
  <c r="V54" i="6"/>
  <c r="F13" i="48"/>
  <c r="F20" i="48"/>
  <c r="V152" i="6"/>
  <c r="U175" i="6"/>
  <c r="M20" i="14"/>
  <c r="R20" i="14" s="1"/>
  <c r="U185" i="6"/>
  <c r="M21" i="14"/>
  <c r="R21" i="14" s="1"/>
  <c r="U299" i="6"/>
  <c r="M29" i="14"/>
  <c r="R29" i="14" s="1"/>
  <c r="U94" i="6"/>
  <c r="O13" i="14" s="1"/>
  <c r="M13" i="14"/>
  <c r="R13" i="14" s="1"/>
  <c r="U291" i="6"/>
  <c r="M27" i="14"/>
  <c r="R27" i="14" s="1"/>
  <c r="U397" i="6"/>
  <c r="M40" i="14"/>
  <c r="R40" i="14" s="1"/>
  <c r="V415" i="6"/>
  <c r="U352" i="6"/>
  <c r="M34" i="14"/>
  <c r="R34" i="14" s="1"/>
  <c r="V576" i="6"/>
  <c r="V525" i="6"/>
  <c r="U524" i="6"/>
  <c r="M67" i="14"/>
  <c r="R67" i="14" s="1"/>
  <c r="U644" i="6"/>
  <c r="M75" i="14"/>
  <c r="R75" i="14" s="1"/>
  <c r="U797" i="6"/>
  <c r="M92" i="14"/>
  <c r="R92" i="14" s="1"/>
  <c r="V688" i="6"/>
  <c r="U842" i="6"/>
  <c r="M97" i="14"/>
  <c r="R97" i="14" s="1"/>
  <c r="U853" i="6"/>
  <c r="M100" i="14"/>
  <c r="R100" i="14" s="1"/>
  <c r="P1045" i="6"/>
  <c r="U1045" i="6" s="1"/>
  <c r="V1045" i="6" s="1"/>
  <c r="V878" i="6"/>
  <c r="U912" i="6"/>
  <c r="M108" i="14"/>
  <c r="R108" i="14" s="1"/>
  <c r="U915" i="6"/>
  <c r="M111" i="14"/>
  <c r="R111" i="14" s="1"/>
  <c r="U993" i="6"/>
  <c r="M127" i="14"/>
  <c r="R127" i="14" s="1"/>
  <c r="P1037" i="6"/>
  <c r="U1037" i="6" s="1"/>
  <c r="V1037" i="6" s="1"/>
  <c r="P1055" i="6"/>
  <c r="U1055" i="6" s="1"/>
  <c r="V1055" i="6" s="1"/>
  <c r="U1099" i="6"/>
  <c r="M140" i="14"/>
  <c r="R140" i="14" s="1"/>
  <c r="P1251" i="6"/>
  <c r="U1251" i="6" s="1"/>
  <c r="V1251" i="6" s="1"/>
  <c r="P1250" i="6"/>
  <c r="U1250" i="6" s="1"/>
  <c r="V1250" i="6" s="1"/>
  <c r="U1017" i="6"/>
  <c r="M129" i="14"/>
  <c r="R129" i="14" s="1"/>
  <c r="U1085" i="6"/>
  <c r="M134" i="14"/>
  <c r="R134" i="14" s="1"/>
  <c r="U1175" i="6"/>
  <c r="M153" i="14"/>
  <c r="R153" i="14" s="1"/>
  <c r="P1246" i="6"/>
  <c r="U1246" i="6" s="1"/>
  <c r="V1246" i="6" s="1"/>
  <c r="U1335" i="6"/>
  <c r="M178" i="14"/>
  <c r="R178" i="14" s="1"/>
  <c r="U1158" i="6"/>
  <c r="M151" i="14"/>
  <c r="R151" i="14" s="1"/>
  <c r="U1348" i="6"/>
  <c r="M184" i="14"/>
  <c r="R184" i="14" s="1"/>
  <c r="V1436" i="6"/>
  <c r="E27" i="48"/>
  <c r="P1282" i="6"/>
  <c r="U1282" i="6" s="1"/>
  <c r="V1282" i="6" s="1"/>
  <c r="P1286" i="6"/>
  <c r="U1286" i="6" s="1"/>
  <c r="V1286" i="6" s="1"/>
  <c r="P1284" i="6"/>
  <c r="U1284" i="6" s="1"/>
  <c r="V1284" i="6" s="1"/>
  <c r="P1528" i="6"/>
  <c r="U1528" i="6" s="1"/>
  <c r="V1528" i="6" s="1"/>
  <c r="P1512" i="6"/>
  <c r="P1527" i="6"/>
  <c r="U1527" i="6" s="1"/>
  <c r="U1592" i="6"/>
  <c r="O211" i="14" s="1"/>
  <c r="M211" i="14"/>
  <c r="R211" i="14" s="1"/>
  <c r="U1669" i="6"/>
  <c r="M226" i="14"/>
  <c r="R226" i="14" s="1"/>
  <c r="U1971" i="6"/>
  <c r="M280" i="14"/>
  <c r="R280" i="14" s="1"/>
  <c r="P1752" i="6"/>
  <c r="U1752" i="6" s="1"/>
  <c r="V1752" i="6" s="1"/>
  <c r="P1745" i="6"/>
  <c r="U1745" i="6" s="1"/>
  <c r="V1745" i="6" s="1"/>
  <c r="U1899" i="6"/>
  <c r="O269" i="14" s="1"/>
  <c r="M269" i="14"/>
  <c r="R269" i="14" s="1"/>
  <c r="U1715" i="6"/>
  <c r="M229" i="14"/>
  <c r="R229" i="14" s="1"/>
  <c r="U2275" i="6"/>
  <c r="M342" i="14"/>
  <c r="R342" i="14" s="1"/>
  <c r="U2034" i="6"/>
  <c r="M287" i="14"/>
  <c r="R287" i="14" s="1"/>
  <c r="U2452" i="6"/>
  <c r="M370" i="14"/>
  <c r="R370" i="14" s="1"/>
  <c r="U2392" i="6"/>
  <c r="M358" i="14"/>
  <c r="R358" i="14" s="1"/>
  <c r="U2403" i="6"/>
  <c r="M359" i="14"/>
  <c r="R359" i="14" s="1"/>
  <c r="U2890" i="6"/>
  <c r="M415" i="14"/>
  <c r="R415" i="14" s="1"/>
  <c r="V2060" i="6"/>
  <c r="U2912" i="6"/>
  <c r="M416" i="14"/>
  <c r="R416" i="14" s="1"/>
  <c r="U2481" i="6"/>
  <c r="M372" i="14"/>
  <c r="R372" i="14" s="1"/>
  <c r="U2640" i="6"/>
  <c r="V3022" i="6"/>
  <c r="G31" i="48"/>
  <c r="V3138" i="6"/>
  <c r="F32" i="48"/>
  <c r="U3035" i="6"/>
  <c r="M429" i="14"/>
  <c r="R429" i="14" s="1"/>
  <c r="U3077" i="6"/>
  <c r="O437" i="14" s="1"/>
  <c r="M437" i="14"/>
  <c r="R437" i="14" s="1"/>
  <c r="U2991" i="6"/>
  <c r="M424" i="14"/>
  <c r="R424" i="14" s="1"/>
  <c r="U3067" i="6"/>
  <c r="M433" i="14"/>
  <c r="R433" i="14" s="1"/>
  <c r="G32" i="48"/>
  <c r="V3211" i="6"/>
  <c r="U3165" i="6"/>
  <c r="M446" i="14"/>
  <c r="R446" i="14" s="1"/>
  <c r="U3215" i="6"/>
  <c r="M455" i="14"/>
  <c r="R455" i="14" s="1"/>
  <c r="P3811" i="6"/>
  <c r="U3811" i="6" s="1"/>
  <c r="V3811" i="6" s="1"/>
  <c r="O3563" i="6"/>
  <c r="P3563" i="6" s="1"/>
  <c r="U3563" i="6" s="1"/>
  <c r="V3563" i="6" s="1"/>
  <c r="O3570" i="6"/>
  <c r="P3570" i="6" s="1"/>
  <c r="U3570" i="6" s="1"/>
  <c r="O3573" i="6"/>
  <c r="P3573" i="6" s="1"/>
  <c r="U3573" i="6" s="1"/>
  <c r="V3573" i="6" s="1"/>
  <c r="O3565" i="6"/>
  <c r="P3565" i="6" s="1"/>
  <c r="U3565" i="6" s="1"/>
  <c r="V3565" i="6" s="1"/>
  <c r="O3567" i="6"/>
  <c r="O3560" i="6"/>
  <c r="P3560" i="6" s="1"/>
  <c r="O3569" i="6"/>
  <c r="O3572" i="6"/>
  <c r="O3562" i="6"/>
  <c r="P3562" i="6" s="1"/>
  <c r="U3562" i="6" s="1"/>
  <c r="V3562" i="6" s="1"/>
  <c r="O3564" i="6"/>
  <c r="O3566" i="6"/>
  <c r="P3566" i="6" s="1"/>
  <c r="U3566" i="6" s="1"/>
  <c r="V3566" i="6" s="1"/>
  <c r="O3571" i="6"/>
  <c r="P3571" i="6" s="1"/>
  <c r="U3571" i="6" s="1"/>
  <c r="V3571" i="6" s="1"/>
  <c r="O3561" i="6"/>
  <c r="P3561" i="6" s="1"/>
  <c r="U3561" i="6" s="1"/>
  <c r="V3561" i="6" s="1"/>
  <c r="O3568" i="6"/>
  <c r="P3568" i="6" s="1"/>
  <c r="U3568" i="6" s="1"/>
  <c r="V3568" i="6" s="1"/>
  <c r="P3477" i="6"/>
  <c r="U3477" i="6" s="1"/>
  <c r="V3477" i="6" s="1"/>
  <c r="P3476" i="6"/>
  <c r="U3476" i="6" s="1"/>
  <c r="V3476" i="6" s="1"/>
  <c r="U3675" i="6"/>
  <c r="M516" i="14"/>
  <c r="R516" i="14" s="1"/>
  <c r="U3530" i="6"/>
  <c r="M489" i="14"/>
  <c r="R489" i="14" s="1"/>
  <c r="O3657" i="6"/>
  <c r="P3657" i="6" s="1"/>
  <c r="U3657" i="6" s="1"/>
  <c r="V3657" i="6" s="1"/>
  <c r="O3660" i="6"/>
  <c r="P3660" i="6" s="1"/>
  <c r="U3660" i="6" s="1"/>
  <c r="V3660" i="6" s="1"/>
  <c r="O3663" i="6"/>
  <c r="P3663" i="6" s="1"/>
  <c r="U3663" i="6" s="1"/>
  <c r="V3663" i="6" s="1"/>
  <c r="O3666" i="6"/>
  <c r="O3656" i="6"/>
  <c r="P3656" i="6" s="1"/>
  <c r="U3656" i="6" s="1"/>
  <c r="V3656" i="6" s="1"/>
  <c r="O3659" i="6"/>
  <c r="P3659" i="6" s="1"/>
  <c r="U3659" i="6" s="1"/>
  <c r="V3659" i="6" s="1"/>
  <c r="O3662" i="6"/>
  <c r="P3662" i="6" s="1"/>
  <c r="U3662" i="6" s="1"/>
  <c r="V3662" i="6" s="1"/>
  <c r="O3665" i="6"/>
  <c r="P3665" i="6" s="1"/>
  <c r="U3665" i="6" s="1"/>
  <c r="V3665" i="6" s="1"/>
  <c r="O3668" i="6"/>
  <c r="P3668" i="6" s="1"/>
  <c r="U3668" i="6" s="1"/>
  <c r="V3668" i="6" s="1"/>
  <c r="O3655" i="6"/>
  <c r="P3655" i="6" s="1"/>
  <c r="O3658" i="6"/>
  <c r="O3661" i="6"/>
  <c r="O3664" i="6"/>
  <c r="P3664" i="6" s="1"/>
  <c r="U3664" i="6" s="1"/>
  <c r="V3664" i="6" s="1"/>
  <c r="O3667" i="6"/>
  <c r="P3667" i="6" s="1"/>
  <c r="U3667" i="6" s="1"/>
  <c r="V3667" i="6" s="1"/>
  <c r="U3734" i="6"/>
  <c r="M524" i="14"/>
  <c r="R524" i="14" s="1"/>
  <c r="P3752" i="6"/>
  <c r="U3752" i="6" s="1"/>
  <c r="V3752" i="6" s="1"/>
  <c r="V3369" i="6"/>
  <c r="P3484" i="6"/>
  <c r="U3484" i="6" s="1"/>
  <c r="U3506" i="6"/>
  <c r="M483" i="14"/>
  <c r="R483" i="14" s="1"/>
  <c r="U3533" i="6"/>
  <c r="M495" i="14"/>
  <c r="R495" i="14" s="1"/>
  <c r="P3852" i="6"/>
  <c r="U3852" i="6" s="1"/>
  <c r="V3852" i="6" s="1"/>
  <c r="O3876" i="6"/>
  <c r="P3876" i="6" s="1"/>
  <c r="U3876" i="6" s="1"/>
  <c r="O3883" i="6"/>
  <c r="O3885" i="6"/>
  <c r="P3885" i="6" s="1"/>
  <c r="U3885" i="6" s="1"/>
  <c r="V3885" i="6" s="1"/>
  <c r="O3881" i="6"/>
  <c r="P3881" i="6" s="1"/>
  <c r="U3881" i="6" s="1"/>
  <c r="V3881" i="6" s="1"/>
  <c r="O3877" i="6"/>
  <c r="P3877" i="6" s="1"/>
  <c r="U3877" i="6" s="1"/>
  <c r="O3879" i="6"/>
  <c r="P3879" i="6" s="1"/>
  <c r="U3879" i="6" s="1"/>
  <c r="V3879" i="6" s="1"/>
  <c r="O3886" i="6"/>
  <c r="O3888" i="6"/>
  <c r="P3888" i="6" s="1"/>
  <c r="U3888" i="6" s="1"/>
  <c r="O3875" i="6"/>
  <c r="P3875" i="6" s="1"/>
  <c r="O3884" i="6"/>
  <c r="P3884" i="6" s="1"/>
  <c r="U3884" i="6" s="1"/>
  <c r="O3880" i="6"/>
  <c r="P3880" i="6" s="1"/>
  <c r="U3880" i="6" s="1"/>
  <c r="O3882" i="6"/>
  <c r="P3882" i="6" s="1"/>
  <c r="U3882" i="6" s="1"/>
  <c r="V3882" i="6" s="1"/>
  <c r="O3878" i="6"/>
  <c r="P3878" i="6" s="1"/>
  <c r="U3878" i="6" s="1"/>
  <c r="V3878" i="6" s="1"/>
  <c r="O3887" i="6"/>
  <c r="U3982" i="6"/>
  <c r="M560" i="14"/>
  <c r="R560" i="14" s="1"/>
  <c r="P4135" i="6"/>
  <c r="U4135" i="6" s="1"/>
  <c r="V4135" i="6" s="1"/>
  <c r="U3834" i="6"/>
  <c r="O541" i="14" s="1"/>
  <c r="M541" i="14"/>
  <c r="R541" i="14" s="1"/>
  <c r="P3981" i="6"/>
  <c r="U3981" i="6" s="1"/>
  <c r="V3981" i="6" s="1"/>
  <c r="U3780" i="6"/>
  <c r="M531" i="14"/>
  <c r="R531" i="14" s="1"/>
  <c r="P4003" i="6"/>
  <c r="U4003" i="6" s="1"/>
  <c r="V4003" i="6" s="1"/>
  <c r="U4106" i="6"/>
  <c r="M582" i="14"/>
  <c r="R582" i="14" s="1"/>
  <c r="P4134" i="6"/>
  <c r="U4134" i="6" s="1"/>
  <c r="V4134" i="6" s="1"/>
  <c r="U3955" i="6"/>
  <c r="M554" i="14"/>
  <c r="R554" i="14" s="1"/>
  <c r="P3848" i="6"/>
  <c r="U3848" i="6" s="1"/>
  <c r="V3848" i="6" s="1"/>
  <c r="P3843" i="6"/>
  <c r="U3943" i="6"/>
  <c r="M551" i="14"/>
  <c r="R551" i="14" s="1"/>
  <c r="U4082" i="6"/>
  <c r="M572" i="14"/>
  <c r="R572" i="14" s="1"/>
  <c r="P4133" i="6"/>
  <c r="U4133" i="6" s="1"/>
  <c r="V4133" i="6" s="1"/>
  <c r="P4252" i="6"/>
  <c r="U4252" i="6" s="1"/>
  <c r="V4252" i="6" s="1"/>
  <c r="U4297" i="6"/>
  <c r="M601" i="14"/>
  <c r="R601" i="14" s="1"/>
  <c r="U4607" i="6"/>
  <c r="M640" i="14"/>
  <c r="R640" i="14" s="1"/>
  <c r="U4766" i="6"/>
  <c r="M663" i="14"/>
  <c r="R663" i="14" s="1"/>
  <c r="O4180" i="6"/>
  <c r="P4180" i="6" s="1"/>
  <c r="U4180" i="6" s="1"/>
  <c r="V4180" i="6" s="1"/>
  <c r="O4183" i="6"/>
  <c r="P4183" i="6" s="1"/>
  <c r="U4183" i="6" s="1"/>
  <c r="V4183" i="6" s="1"/>
  <c r="O4186" i="6"/>
  <c r="O4189" i="6"/>
  <c r="O4179" i="6"/>
  <c r="P4179" i="6" s="1"/>
  <c r="O4182" i="6"/>
  <c r="P4182" i="6" s="1"/>
  <c r="U4182" i="6" s="1"/>
  <c r="V4182" i="6" s="1"/>
  <c r="O4185" i="6"/>
  <c r="P4185" i="6" s="1"/>
  <c r="U4185" i="6" s="1"/>
  <c r="V4185" i="6" s="1"/>
  <c r="O4188" i="6"/>
  <c r="P4188" i="6" s="1"/>
  <c r="U4188" i="6" s="1"/>
  <c r="O4181" i="6"/>
  <c r="P4181" i="6" s="1"/>
  <c r="U4181" i="6" s="1"/>
  <c r="V4181" i="6" s="1"/>
  <c r="O4190" i="6"/>
  <c r="P4190" i="6" s="1"/>
  <c r="U4190" i="6" s="1"/>
  <c r="V4190" i="6" s="1"/>
  <c r="O4187" i="6"/>
  <c r="P4187" i="6" s="1"/>
  <c r="U4187" i="6" s="1"/>
  <c r="O4184" i="6"/>
  <c r="P4184" i="6" s="1"/>
  <c r="U4184" i="6" s="1"/>
  <c r="V4184" i="6" s="1"/>
  <c r="P4392" i="6"/>
  <c r="U4392" i="6" s="1"/>
  <c r="V4392" i="6" s="1"/>
  <c r="P4517" i="6"/>
  <c r="U4517" i="6" s="1"/>
  <c r="V4517" i="6" s="1"/>
  <c r="U5041" i="6"/>
  <c r="M691" i="14"/>
  <c r="R691" i="14" s="1"/>
  <c r="O4350" i="6"/>
  <c r="O4352" i="6"/>
  <c r="P4352" i="6" s="1"/>
  <c r="U4352" i="6" s="1"/>
  <c r="V4352" i="6" s="1"/>
  <c r="O4345" i="6"/>
  <c r="P4345" i="6" s="1"/>
  <c r="U4345" i="6" s="1"/>
  <c r="V4345" i="6" s="1"/>
  <c r="O4354" i="6"/>
  <c r="P4354" i="6" s="1"/>
  <c r="U4354" i="6" s="1"/>
  <c r="V4354" i="6" s="1"/>
  <c r="O4347" i="6"/>
  <c r="O4349" i="6"/>
  <c r="P4349" i="6" s="1"/>
  <c r="U4349" i="6" s="1"/>
  <c r="V4349" i="6" s="1"/>
  <c r="O4351" i="6"/>
  <c r="P4351" i="6" s="1"/>
  <c r="U4351" i="6" s="1"/>
  <c r="V4351" i="6" s="1"/>
  <c r="O4344" i="6"/>
  <c r="P4344" i="6" s="1"/>
  <c r="O4346" i="6"/>
  <c r="O4353" i="6"/>
  <c r="O4355" i="6"/>
  <c r="P4355" i="6" s="1"/>
  <c r="U4355" i="6" s="1"/>
  <c r="V4355" i="6" s="1"/>
  <c r="O4348" i="6"/>
  <c r="P4348" i="6" s="1"/>
  <c r="U4348" i="6" s="1"/>
  <c r="V4348" i="6" s="1"/>
  <c r="P4285" i="6"/>
  <c r="U4285" i="6" s="1"/>
  <c r="V4285" i="6" s="1"/>
  <c r="P4280" i="6"/>
  <c r="U4280" i="6" s="1"/>
  <c r="V4280" i="6" s="1"/>
  <c r="P4394" i="6"/>
  <c r="U4394" i="6" s="1"/>
  <c r="V4394" i="6" s="1"/>
  <c r="O4464" i="6"/>
  <c r="P4464" i="6" s="1"/>
  <c r="U4464" i="6" s="1"/>
  <c r="V4464" i="6" s="1"/>
  <c r="O4467" i="6"/>
  <c r="P4467" i="6" s="1"/>
  <c r="U4467" i="6" s="1"/>
  <c r="V4467" i="6" s="1"/>
  <c r="O4470" i="6"/>
  <c r="P4470" i="6" s="1"/>
  <c r="U4470" i="6" s="1"/>
  <c r="V4470" i="6" s="1"/>
  <c r="O4463" i="6"/>
  <c r="P4463" i="6" s="1"/>
  <c r="U4463" i="6" s="1"/>
  <c r="V4463" i="6" s="1"/>
  <c r="O4466" i="6"/>
  <c r="O4469" i="6"/>
  <c r="O4462" i="6"/>
  <c r="P4462" i="6" s="1"/>
  <c r="O4465" i="6"/>
  <c r="O4468" i="6"/>
  <c r="U4482" i="6"/>
  <c r="M626" i="14"/>
  <c r="R626" i="14" s="1"/>
  <c r="U4524" i="6"/>
  <c r="M633" i="14"/>
  <c r="R633" i="14" s="1"/>
  <c r="U4712" i="6"/>
  <c r="O653" i="14" s="1"/>
  <c r="M653" i="14"/>
  <c r="R653" i="14" s="1"/>
  <c r="U4742" i="6"/>
  <c r="M655" i="14"/>
  <c r="R655" i="14" s="1"/>
  <c r="U4817" i="6"/>
  <c r="O665" i="14" s="1"/>
  <c r="M665" i="14"/>
  <c r="R665" i="14" s="1"/>
  <c r="U4965" i="6"/>
  <c r="M683" i="14"/>
  <c r="R683" i="14" s="1"/>
  <c r="U4191" i="6"/>
  <c r="M590" i="14"/>
  <c r="R590" i="14" s="1"/>
  <c r="O4201" i="6"/>
  <c r="P4201" i="6" s="1"/>
  <c r="U4201" i="6" s="1"/>
  <c r="V4201" i="6" s="1"/>
  <c r="O4204" i="6"/>
  <c r="P4204" i="6" s="1"/>
  <c r="U4204" i="6" s="1"/>
  <c r="V4204" i="6" s="1"/>
  <c r="O4200" i="6"/>
  <c r="P4200" i="6" s="1"/>
  <c r="O4203" i="6"/>
  <c r="P4203" i="6" s="1"/>
  <c r="U4203" i="6" s="1"/>
  <c r="V4203" i="6" s="1"/>
  <c r="O4206" i="6"/>
  <c r="P4206" i="6" s="1"/>
  <c r="U4206" i="6" s="1"/>
  <c r="O4207" i="6"/>
  <c r="O4205" i="6"/>
  <c r="P4205" i="6" s="1"/>
  <c r="U4205" i="6" s="1"/>
  <c r="V4205" i="6" s="1"/>
  <c r="O4210" i="6"/>
  <c r="P4210" i="6" s="1"/>
  <c r="U4210" i="6" s="1"/>
  <c r="V4210" i="6" s="1"/>
  <c r="O4208" i="6"/>
  <c r="O4202" i="6"/>
  <c r="P4202" i="6" s="1"/>
  <c r="U4202" i="6" s="1"/>
  <c r="V4202" i="6" s="1"/>
  <c r="O4209" i="6"/>
  <c r="P4209" i="6" s="1"/>
  <c r="U4209" i="6" s="1"/>
  <c r="V4209" i="6" s="1"/>
  <c r="U4216" i="6"/>
  <c r="O593" i="14" s="1"/>
  <c r="M593" i="14"/>
  <c r="R593" i="14" s="1"/>
  <c r="U4510" i="6"/>
  <c r="M631" i="14"/>
  <c r="R631" i="14" s="1"/>
  <c r="U4970" i="6"/>
  <c r="O684" i="14" s="1"/>
  <c r="M684" i="14"/>
  <c r="R684" i="14" s="1"/>
  <c r="U5030" i="6"/>
  <c r="M690" i="14"/>
  <c r="R690" i="14" s="1"/>
  <c r="O735" i="14"/>
  <c r="P735" i="14" s="1"/>
  <c r="V5371" i="6"/>
  <c r="U5" i="6"/>
  <c r="M3" i="14"/>
  <c r="V8" i="6"/>
  <c r="V82" i="6"/>
  <c r="V307" i="6"/>
  <c r="U22" i="6"/>
  <c r="M5" i="14"/>
  <c r="R5" i="14" s="1"/>
  <c r="U53" i="6"/>
  <c r="M8" i="14"/>
  <c r="R8" i="14" s="1"/>
  <c r="U79" i="6"/>
  <c r="M11" i="14"/>
  <c r="R11" i="14" s="1"/>
  <c r="V156" i="6"/>
  <c r="V99" i="6"/>
  <c r="U204" i="6"/>
  <c r="M22" i="14"/>
  <c r="R22" i="14" s="1"/>
  <c r="V418" i="6"/>
  <c r="V357" i="6"/>
  <c r="U313" i="6"/>
  <c r="M30" i="14"/>
  <c r="R30" i="14" s="1"/>
  <c r="U423" i="6"/>
  <c r="M41" i="14"/>
  <c r="R41" i="14" s="1"/>
  <c r="U308" i="6"/>
  <c r="M28" i="14"/>
  <c r="R28" i="14" s="1"/>
  <c r="U369" i="6"/>
  <c r="M36" i="14"/>
  <c r="R36" i="14" s="1"/>
  <c r="V552" i="6"/>
  <c r="U583" i="6"/>
  <c r="M70" i="14"/>
  <c r="R70" i="14" s="1"/>
  <c r="P1048" i="6"/>
  <c r="U1048" i="6" s="1"/>
  <c r="U884" i="6"/>
  <c r="M102" i="14"/>
  <c r="R102" i="14" s="1"/>
  <c r="U813" i="6"/>
  <c r="M94" i="14"/>
  <c r="R94" i="14" s="1"/>
  <c r="U834" i="6"/>
  <c r="M95" i="14"/>
  <c r="R95" i="14" s="1"/>
  <c r="P965" i="6"/>
  <c r="U1007" i="6"/>
  <c r="M128" i="14"/>
  <c r="R128" i="14" s="1"/>
  <c r="P1040" i="6"/>
  <c r="U1040" i="6" s="1"/>
  <c r="V1040" i="6" s="1"/>
  <c r="P1254" i="6"/>
  <c r="U1254" i="6" s="1"/>
  <c r="V1254" i="6" s="1"/>
  <c r="O1130" i="6"/>
  <c r="P1130" i="6" s="1"/>
  <c r="U1130" i="6" s="1"/>
  <c r="V1130" i="6" s="1"/>
  <c r="O1133" i="6"/>
  <c r="P1133" i="6" s="1"/>
  <c r="U1133" i="6" s="1"/>
  <c r="O1136" i="6"/>
  <c r="O1139" i="6"/>
  <c r="P1139" i="6" s="1"/>
  <c r="U1139" i="6" s="1"/>
  <c r="V1139" i="6" s="1"/>
  <c r="O1142" i="6"/>
  <c r="P1142" i="6" s="1"/>
  <c r="U1142" i="6" s="1"/>
  <c r="V1142" i="6" s="1"/>
  <c r="O1129" i="6"/>
  <c r="P1129" i="6" s="1"/>
  <c r="O1132" i="6"/>
  <c r="O1135" i="6"/>
  <c r="P1135" i="6" s="1"/>
  <c r="U1135" i="6" s="1"/>
  <c r="V1135" i="6" s="1"/>
  <c r="O1138" i="6"/>
  <c r="P1138" i="6" s="1"/>
  <c r="U1138" i="6" s="1"/>
  <c r="O1141" i="6"/>
  <c r="P1141" i="6" s="1"/>
  <c r="U1141" i="6" s="1"/>
  <c r="V1141" i="6" s="1"/>
  <c r="O1144" i="6"/>
  <c r="P1144" i="6" s="1"/>
  <c r="U1144" i="6" s="1"/>
  <c r="V1144" i="6" s="1"/>
  <c r="O1131" i="6"/>
  <c r="O1134" i="6"/>
  <c r="P1134" i="6" s="1"/>
  <c r="U1134" i="6" s="1"/>
  <c r="V1134" i="6" s="1"/>
  <c r="O1137" i="6"/>
  <c r="P1137" i="6" s="1"/>
  <c r="U1137" i="6" s="1"/>
  <c r="O1140" i="6"/>
  <c r="P1140" i="6" s="1"/>
  <c r="U1140" i="6" s="1"/>
  <c r="V1140" i="6" s="1"/>
  <c r="O1143" i="6"/>
  <c r="P1143" i="6" s="1"/>
  <c r="U1143" i="6" s="1"/>
  <c r="V1143" i="6" s="1"/>
  <c r="U1218" i="6"/>
  <c r="M161" i="14"/>
  <c r="R161" i="14" s="1"/>
  <c r="P1253" i="6"/>
  <c r="U1253" i="6" s="1"/>
  <c r="V1253" i="6" s="1"/>
  <c r="V1031" i="6"/>
  <c r="U1093" i="6"/>
  <c r="M137" i="14"/>
  <c r="R137" i="14" s="1"/>
  <c r="P1249" i="6"/>
  <c r="U1249" i="6" s="1"/>
  <c r="V1249" i="6" s="1"/>
  <c r="U1408" i="6"/>
  <c r="O189" i="14" s="1"/>
  <c r="M189" i="14"/>
  <c r="R189" i="14" s="1"/>
  <c r="U1416" i="6"/>
  <c r="O192" i="14" s="1"/>
  <c r="M192" i="14"/>
  <c r="R192" i="14" s="1"/>
  <c r="O1363" i="6"/>
  <c r="P1363" i="6" s="1"/>
  <c r="U1363" i="6" s="1"/>
  <c r="V1363" i="6" s="1"/>
  <c r="O1366" i="6"/>
  <c r="P1366" i="6" s="1"/>
  <c r="U1366" i="6" s="1"/>
  <c r="V1366" i="6" s="1"/>
  <c r="O1369" i="6"/>
  <c r="P1369" i="6" s="1"/>
  <c r="U1369" i="6" s="1"/>
  <c r="O1372" i="6"/>
  <c r="P1372" i="6" s="1"/>
  <c r="U1372" i="6" s="1"/>
  <c r="V1372" i="6" s="1"/>
  <c r="O1375" i="6"/>
  <c r="O1378" i="6"/>
  <c r="P1378" i="6" s="1"/>
  <c r="U1378" i="6" s="1"/>
  <c r="V1378" i="6" s="1"/>
  <c r="O1381" i="6"/>
  <c r="P1381" i="6" s="1"/>
  <c r="U1381" i="6" s="1"/>
  <c r="V1381" i="6" s="1"/>
  <c r="O1362" i="6"/>
  <c r="P1362" i="6" s="1"/>
  <c r="U1362" i="6" s="1"/>
  <c r="V1362" i="6" s="1"/>
  <c r="O1365" i="6"/>
  <c r="P1365" i="6" s="1"/>
  <c r="U1365" i="6" s="1"/>
  <c r="V1365" i="6" s="1"/>
  <c r="O1368" i="6"/>
  <c r="P1368" i="6" s="1"/>
  <c r="U1368" i="6" s="1"/>
  <c r="V1368" i="6" s="1"/>
  <c r="O1371" i="6"/>
  <c r="O1374" i="6"/>
  <c r="P1374" i="6" s="1"/>
  <c r="U1374" i="6" s="1"/>
  <c r="V1374" i="6" s="1"/>
  <c r="O1377" i="6"/>
  <c r="P1377" i="6" s="1"/>
  <c r="U1377" i="6" s="1"/>
  <c r="O1380" i="6"/>
  <c r="P1380" i="6" s="1"/>
  <c r="U1380" i="6" s="1"/>
  <c r="V1380" i="6" s="1"/>
  <c r="O1361" i="6"/>
  <c r="P1361" i="6" s="1"/>
  <c r="O1364" i="6"/>
  <c r="O1367" i="6"/>
  <c r="P1367" i="6" s="1"/>
  <c r="U1367" i="6" s="1"/>
  <c r="O1370" i="6"/>
  <c r="P1370" i="6" s="1"/>
  <c r="U1370" i="6" s="1"/>
  <c r="V1370" i="6" s="1"/>
  <c r="O1373" i="6"/>
  <c r="P1373" i="6" s="1"/>
  <c r="U1373" i="6" s="1"/>
  <c r="V1373" i="6" s="1"/>
  <c r="O1376" i="6"/>
  <c r="P1376" i="6" s="1"/>
  <c r="U1376" i="6" s="1"/>
  <c r="V1376" i="6" s="1"/>
  <c r="O1379" i="6"/>
  <c r="P1379" i="6" s="1"/>
  <c r="U1379" i="6" s="1"/>
  <c r="V1379" i="6" s="1"/>
  <c r="P1279" i="6"/>
  <c r="U1279" i="6" s="1"/>
  <c r="V1279" i="6" s="1"/>
  <c r="P1283" i="6"/>
  <c r="U1283" i="6" s="1"/>
  <c r="V1283" i="6" s="1"/>
  <c r="P1281" i="6"/>
  <c r="U1281" i="6" s="1"/>
  <c r="V1281" i="6" s="1"/>
  <c r="P1525" i="6"/>
  <c r="U1525" i="6" s="1"/>
  <c r="V1525" i="6" s="1"/>
  <c r="P1526" i="6"/>
  <c r="U1526" i="6" s="1"/>
  <c r="V1526" i="6" s="1"/>
  <c r="P1524" i="6"/>
  <c r="U1524" i="6" s="1"/>
  <c r="V1524" i="6" s="1"/>
  <c r="U1601" i="6"/>
  <c r="M216" i="14"/>
  <c r="R216" i="14" s="1"/>
  <c r="P1624" i="6"/>
  <c r="U1624" i="6" s="1"/>
  <c r="P1569" i="6"/>
  <c r="U1569" i="6" s="1"/>
  <c r="V1569" i="6" s="1"/>
  <c r="U1481" i="6"/>
  <c r="M199" i="14"/>
  <c r="R199" i="14" s="1"/>
  <c r="V1483" i="6"/>
  <c r="F31" i="48"/>
  <c r="U1598" i="6"/>
  <c r="M214" i="14"/>
  <c r="R214" i="14" s="1"/>
  <c r="P1775" i="6"/>
  <c r="U1775" i="6" s="1"/>
  <c r="U1820" i="6"/>
  <c r="M252" i="14"/>
  <c r="R252" i="14" s="1"/>
  <c r="P1749" i="6"/>
  <c r="U1749" i="6" s="1"/>
  <c r="V1749" i="6" s="1"/>
  <c r="P1759" i="6"/>
  <c r="U1759" i="6" s="1"/>
  <c r="U2040" i="6"/>
  <c r="O290" i="14" s="1"/>
  <c r="M290" i="14"/>
  <c r="R290" i="14" s="1"/>
  <c r="U2079" i="6"/>
  <c r="M295" i="14"/>
  <c r="R295" i="14" s="1"/>
  <c r="U2145" i="6"/>
  <c r="M307" i="14"/>
  <c r="R307" i="14" s="1"/>
  <c r="U2189" i="6"/>
  <c r="M318" i="14"/>
  <c r="R318" i="14" s="1"/>
  <c r="P2073" i="6"/>
  <c r="U2073" i="6" s="1"/>
  <c r="V2073" i="6" s="1"/>
  <c r="U2080" i="6"/>
  <c r="M296" i="14"/>
  <c r="R296" i="14" s="1"/>
  <c r="U2432" i="6"/>
  <c r="M362" i="14"/>
  <c r="R362" i="14" s="1"/>
  <c r="P2582" i="6"/>
  <c r="U2582" i="6" s="1"/>
  <c r="P2662" i="6"/>
  <c r="U2662" i="6" s="1"/>
  <c r="V2662" i="6" s="1"/>
  <c r="U2739" i="6"/>
  <c r="M395" i="14"/>
  <c r="R395" i="14" s="1"/>
  <c r="U2435" i="6"/>
  <c r="M363" i="14"/>
  <c r="R363" i="14" s="1"/>
  <c r="P2578" i="6"/>
  <c r="U2578" i="6" s="1"/>
  <c r="P2642" i="6"/>
  <c r="U2642" i="6" s="1"/>
  <c r="O2541" i="6"/>
  <c r="P2541" i="6" s="1"/>
  <c r="U2541" i="6" s="1"/>
  <c r="V2541" i="6" s="1"/>
  <c r="O2550" i="6"/>
  <c r="P2550" i="6" s="1"/>
  <c r="U2550" i="6" s="1"/>
  <c r="V2550" i="6" s="1"/>
  <c r="O2536" i="6"/>
  <c r="P2536" i="6" s="1"/>
  <c r="O2543" i="6"/>
  <c r="P2543" i="6" s="1"/>
  <c r="U2543" i="6" s="1"/>
  <c r="V2543" i="6" s="1"/>
  <c r="O2545" i="6"/>
  <c r="P2545" i="6" s="1"/>
  <c r="U2545" i="6" s="1"/>
  <c r="V2545" i="6" s="1"/>
  <c r="O2552" i="6"/>
  <c r="P2552" i="6" s="1"/>
  <c r="U2552" i="6" s="1"/>
  <c r="V2552" i="6" s="1"/>
  <c r="O2554" i="6"/>
  <c r="P2554" i="6" s="1"/>
  <c r="U2554" i="6" s="1"/>
  <c r="V2554" i="6" s="1"/>
  <c r="O2538" i="6"/>
  <c r="P2538" i="6" s="1"/>
  <c r="U2538" i="6" s="1"/>
  <c r="V2538" i="6" s="1"/>
  <c r="O2547" i="6"/>
  <c r="P2547" i="6" s="1"/>
  <c r="U2547" i="6" s="1"/>
  <c r="V2547" i="6" s="1"/>
  <c r="O2556" i="6"/>
  <c r="P2556" i="6" s="1"/>
  <c r="U2556" i="6" s="1"/>
  <c r="O2540" i="6"/>
  <c r="O2542" i="6"/>
  <c r="P2542" i="6" s="1"/>
  <c r="U2542" i="6" s="1"/>
  <c r="V2542" i="6" s="1"/>
  <c r="O2549" i="6"/>
  <c r="P2549" i="6" s="1"/>
  <c r="U2549" i="6" s="1"/>
  <c r="V2549" i="6" s="1"/>
  <c r="O2551" i="6"/>
  <c r="P2551" i="6" s="1"/>
  <c r="U2551" i="6" s="1"/>
  <c r="V2551" i="6" s="1"/>
  <c r="O2544" i="6"/>
  <c r="P2544" i="6" s="1"/>
  <c r="U2544" i="6" s="1"/>
  <c r="V2544" i="6" s="1"/>
  <c r="O2553" i="6"/>
  <c r="P2553" i="6" s="1"/>
  <c r="U2553" i="6" s="1"/>
  <c r="V2553" i="6" s="1"/>
  <c r="O2537" i="6"/>
  <c r="P2537" i="6" s="1"/>
  <c r="U2537" i="6" s="1"/>
  <c r="V2537" i="6" s="1"/>
  <c r="O2539" i="6"/>
  <c r="P2539" i="6" s="1"/>
  <c r="U2539" i="6" s="1"/>
  <c r="V2539" i="6" s="1"/>
  <c r="O2546" i="6"/>
  <c r="P2546" i="6" s="1"/>
  <c r="U2546" i="6" s="1"/>
  <c r="V2546" i="6" s="1"/>
  <c r="O2548" i="6"/>
  <c r="P2548" i="6" s="1"/>
  <c r="U2548" i="6" s="1"/>
  <c r="V2548" i="6" s="1"/>
  <c r="O2555" i="6"/>
  <c r="P2555" i="6" s="1"/>
  <c r="U2555" i="6" s="1"/>
  <c r="V2555" i="6" s="1"/>
  <c r="O2557" i="6"/>
  <c r="P2557" i="6" s="1"/>
  <c r="U2557" i="6" s="1"/>
  <c r="V2557" i="6" s="1"/>
  <c r="P2574" i="6"/>
  <c r="U2574" i="6" s="1"/>
  <c r="V2574" i="6" s="1"/>
  <c r="P2641" i="6"/>
  <c r="U2641" i="6" s="1"/>
  <c r="U2808" i="6"/>
  <c r="M404" i="14"/>
  <c r="R404" i="14" s="1"/>
  <c r="V3019" i="6"/>
  <c r="G38" i="48"/>
  <c r="E52" i="48"/>
  <c r="V3044" i="6"/>
  <c r="P3277" i="6"/>
  <c r="U3277" i="6" s="1"/>
  <c r="U3106" i="6"/>
  <c r="M439" i="14"/>
  <c r="R439" i="14" s="1"/>
  <c r="U3173" i="6"/>
  <c r="O450" i="14" s="1"/>
  <c r="M450" i="14"/>
  <c r="R450" i="14" s="1"/>
  <c r="P3590" i="6"/>
  <c r="U3590" i="6" s="1"/>
  <c r="V3590" i="6" s="1"/>
  <c r="P3642" i="6"/>
  <c r="U3642" i="6" s="1"/>
  <c r="V3642" i="6" s="1"/>
  <c r="P3666" i="6"/>
  <c r="U3666" i="6" s="1"/>
  <c r="V3666" i="6" s="1"/>
  <c r="P3814" i="6"/>
  <c r="U3814" i="6" s="1"/>
  <c r="V3814" i="6" s="1"/>
  <c r="P3569" i="6"/>
  <c r="U3569" i="6" s="1"/>
  <c r="V3569" i="6" s="1"/>
  <c r="U3350" i="6"/>
  <c r="M468" i="14"/>
  <c r="R468" i="14" s="1"/>
  <c r="P3474" i="6"/>
  <c r="U3474" i="6" s="1"/>
  <c r="V3474" i="6" s="1"/>
  <c r="P3473" i="6"/>
  <c r="U3473" i="6" s="1"/>
  <c r="V3473" i="6" s="1"/>
  <c r="U3574" i="6"/>
  <c r="M498" i="14"/>
  <c r="R498" i="14" s="1"/>
  <c r="P3658" i="6"/>
  <c r="U3658" i="6" s="1"/>
  <c r="V3658" i="6" s="1"/>
  <c r="O3682" i="6"/>
  <c r="P3682" i="6" s="1"/>
  <c r="U3682" i="6" s="1"/>
  <c r="V3682" i="6" s="1"/>
  <c r="O3685" i="6"/>
  <c r="P3685" i="6" s="1"/>
  <c r="U3685" i="6" s="1"/>
  <c r="V3685" i="6" s="1"/>
  <c r="O3688" i="6"/>
  <c r="P3688" i="6" s="1"/>
  <c r="U3688" i="6" s="1"/>
  <c r="V3688" i="6" s="1"/>
  <c r="O3691" i="6"/>
  <c r="P3691" i="6" s="1"/>
  <c r="U3691" i="6" s="1"/>
  <c r="V3691" i="6" s="1"/>
  <c r="O3681" i="6"/>
  <c r="P3681" i="6" s="1"/>
  <c r="U3681" i="6" s="1"/>
  <c r="V3681" i="6" s="1"/>
  <c r="O3684" i="6"/>
  <c r="P3684" i="6" s="1"/>
  <c r="U3684" i="6" s="1"/>
  <c r="V3684" i="6" s="1"/>
  <c r="O3687" i="6"/>
  <c r="P3687" i="6" s="1"/>
  <c r="U3687" i="6" s="1"/>
  <c r="V3687" i="6" s="1"/>
  <c r="O3690" i="6"/>
  <c r="P3690" i="6" s="1"/>
  <c r="U3690" i="6" s="1"/>
  <c r="V3690" i="6" s="1"/>
  <c r="O3680" i="6"/>
  <c r="P3680" i="6" s="1"/>
  <c r="O3683" i="6"/>
  <c r="P3683" i="6" s="1"/>
  <c r="U3683" i="6" s="1"/>
  <c r="V3683" i="6" s="1"/>
  <c r="O3686" i="6"/>
  <c r="P3686" i="6" s="1"/>
  <c r="U3686" i="6" s="1"/>
  <c r="V3686" i="6" s="1"/>
  <c r="O3689" i="6"/>
  <c r="P3689" i="6" s="1"/>
  <c r="U3689" i="6" s="1"/>
  <c r="U3739" i="6"/>
  <c r="M525" i="14"/>
  <c r="R525" i="14" s="1"/>
  <c r="P3755" i="6"/>
  <c r="U3755" i="6" s="1"/>
  <c r="V3755" i="6" s="1"/>
  <c r="U3775" i="6"/>
  <c r="M528" i="14"/>
  <c r="R528" i="14" s="1"/>
  <c r="P3809" i="6"/>
  <c r="U3809" i="6" s="1"/>
  <c r="V3809" i="6" s="1"/>
  <c r="P3493" i="6"/>
  <c r="U3493" i="6" s="1"/>
  <c r="V3493" i="6" s="1"/>
  <c r="P3567" i="6"/>
  <c r="U3567" i="6" s="1"/>
  <c r="V3567" i="6" s="1"/>
  <c r="U3621" i="6"/>
  <c r="M502" i="14"/>
  <c r="R502" i="14" s="1"/>
  <c r="U3779" i="6"/>
  <c r="M530" i="14"/>
  <c r="R530" i="14" s="1"/>
  <c r="O3860" i="6"/>
  <c r="P3860" i="6" s="1"/>
  <c r="U3860" i="6" s="1"/>
  <c r="V3860" i="6" s="1"/>
  <c r="O3858" i="6"/>
  <c r="O3865" i="6"/>
  <c r="P3865" i="6" s="1"/>
  <c r="U3865" i="6" s="1"/>
  <c r="V3865" i="6" s="1"/>
  <c r="O3867" i="6"/>
  <c r="P3867" i="6" s="1"/>
  <c r="U3867" i="6" s="1"/>
  <c r="V3867" i="6" s="1"/>
  <c r="O3863" i="6"/>
  <c r="P3863" i="6" s="1"/>
  <c r="U3863" i="6" s="1"/>
  <c r="V3863" i="6" s="1"/>
  <c r="O3859" i="6"/>
  <c r="P3859" i="6" s="1"/>
  <c r="U3859" i="6" s="1"/>
  <c r="V3859" i="6" s="1"/>
  <c r="O3861" i="6"/>
  <c r="P3861" i="6" s="1"/>
  <c r="U3861" i="6" s="1"/>
  <c r="V3861" i="6" s="1"/>
  <c r="O3866" i="6"/>
  <c r="P3866" i="6" s="1"/>
  <c r="U3866" i="6" s="1"/>
  <c r="V3866" i="6" s="1"/>
  <c r="O3862" i="6"/>
  <c r="P3862" i="6" s="1"/>
  <c r="U3862" i="6" s="1"/>
  <c r="V3862" i="6" s="1"/>
  <c r="O3864" i="6"/>
  <c r="P3864" i="6" s="1"/>
  <c r="U3864" i="6" s="1"/>
  <c r="V3864" i="6" s="1"/>
  <c r="P3886" i="6"/>
  <c r="U3886" i="6" s="1"/>
  <c r="P4004" i="6"/>
  <c r="U4004" i="6" s="1"/>
  <c r="V4004" i="6" s="1"/>
  <c r="P4138" i="6"/>
  <c r="U4138" i="6" s="1"/>
  <c r="V4138" i="6" s="1"/>
  <c r="O3921" i="6"/>
  <c r="P3921" i="6" s="1"/>
  <c r="U3921" i="6" s="1"/>
  <c r="V3921" i="6" s="1"/>
  <c r="O3919" i="6"/>
  <c r="P3919" i="6" s="1"/>
  <c r="U3919" i="6" s="1"/>
  <c r="V3919" i="6" s="1"/>
  <c r="O3926" i="6"/>
  <c r="P3926" i="6" s="1"/>
  <c r="U3926" i="6" s="1"/>
  <c r="V3926" i="6" s="1"/>
  <c r="O3928" i="6"/>
  <c r="P3928" i="6" s="1"/>
  <c r="U3928" i="6" s="1"/>
  <c r="V3928" i="6" s="1"/>
  <c r="O3924" i="6"/>
  <c r="P3924" i="6" s="1"/>
  <c r="U3924" i="6" s="1"/>
  <c r="V3924" i="6" s="1"/>
  <c r="O3920" i="6"/>
  <c r="P3920" i="6" s="1"/>
  <c r="U3920" i="6" s="1"/>
  <c r="V3920" i="6" s="1"/>
  <c r="O3922" i="6"/>
  <c r="P3922" i="6" s="1"/>
  <c r="U3922" i="6" s="1"/>
  <c r="V3922" i="6" s="1"/>
  <c r="O3929" i="6"/>
  <c r="P3929" i="6" s="1"/>
  <c r="U3929" i="6" s="1"/>
  <c r="V3929" i="6" s="1"/>
  <c r="O3918" i="6"/>
  <c r="P3918" i="6" s="1"/>
  <c r="O3927" i="6"/>
  <c r="P3927" i="6" s="1"/>
  <c r="U3927" i="6" s="1"/>
  <c r="V3927" i="6" s="1"/>
  <c r="O3923" i="6"/>
  <c r="P3923" i="6" s="1"/>
  <c r="U3923" i="6" s="1"/>
  <c r="V3923" i="6" s="1"/>
  <c r="O3925" i="6"/>
  <c r="P3925" i="6" s="1"/>
  <c r="U3925" i="6" s="1"/>
  <c r="V3925" i="6" s="1"/>
  <c r="P3979" i="6"/>
  <c r="U3979" i="6" s="1"/>
  <c r="V3979" i="6" s="1"/>
  <c r="P3978" i="6"/>
  <c r="U3978" i="6" s="1"/>
  <c r="V3978" i="6" s="1"/>
  <c r="P3980" i="6"/>
  <c r="U3980" i="6" s="1"/>
  <c r="P4010" i="6"/>
  <c r="U4010" i="6" s="1"/>
  <c r="V4010" i="6" s="1"/>
  <c r="U4046" i="6"/>
  <c r="M567" i="14"/>
  <c r="R567" i="14" s="1"/>
  <c r="P4078" i="6"/>
  <c r="U4078" i="6" s="1"/>
  <c r="V4078" i="6" s="1"/>
  <c r="P4137" i="6"/>
  <c r="U4137" i="6" s="1"/>
  <c r="V4137" i="6" s="1"/>
  <c r="U3904" i="6"/>
  <c r="P4005" i="6"/>
  <c r="U4005" i="6" s="1"/>
  <c r="V4005" i="6" s="1"/>
  <c r="P3845" i="6"/>
  <c r="U3845" i="6" s="1"/>
  <c r="V3845" i="6" s="1"/>
  <c r="P4136" i="6"/>
  <c r="U4136" i="6" s="1"/>
  <c r="U4140" i="6"/>
  <c r="M586" i="14"/>
  <c r="R586" i="14" s="1"/>
  <c r="P4346" i="6"/>
  <c r="U4346" i="6" s="1"/>
  <c r="V4346" i="6" s="1"/>
  <c r="P4262" i="6"/>
  <c r="U4262" i="6" s="1"/>
  <c r="V4262" i="6" s="1"/>
  <c r="P4347" i="6"/>
  <c r="U4347" i="6" s="1"/>
  <c r="V4347" i="6" s="1"/>
  <c r="P4189" i="6"/>
  <c r="U4189" i="6" s="1"/>
  <c r="P4208" i="6"/>
  <c r="U4208" i="6" s="1"/>
  <c r="V4208" i="6" s="1"/>
  <c r="U4357" i="6"/>
  <c r="M606" i="14"/>
  <c r="R606" i="14" s="1"/>
  <c r="P4466" i="6"/>
  <c r="U4466" i="6" s="1"/>
  <c r="V4466" i="6" s="1"/>
  <c r="P4520" i="6"/>
  <c r="U4520" i="6" s="1"/>
  <c r="V4520" i="6" s="1"/>
  <c r="P4353" i="6"/>
  <c r="U4353" i="6" s="1"/>
  <c r="V4353" i="6" s="1"/>
  <c r="P4282" i="6"/>
  <c r="U4282" i="6" s="1"/>
  <c r="V4282" i="6" s="1"/>
  <c r="P4277" i="6"/>
  <c r="U4277" i="6" s="1"/>
  <c r="V4277" i="6" s="1"/>
  <c r="U4396" i="6"/>
  <c r="M614" i="14"/>
  <c r="R614" i="14" s="1"/>
  <c r="P4465" i="6"/>
  <c r="U4465" i="6" s="1"/>
  <c r="U4571" i="6"/>
  <c r="M634" i="14"/>
  <c r="R634" i="14" s="1"/>
  <c r="U4686" i="6"/>
  <c r="M649" i="14"/>
  <c r="R649" i="14" s="1"/>
  <c r="U4778" i="6"/>
  <c r="O662" i="14" s="1"/>
  <c r="M662" i="14"/>
  <c r="R662" i="14" s="1"/>
  <c r="U4829" i="6"/>
  <c r="M668" i="14"/>
  <c r="R668" i="14" s="1"/>
  <c r="U4871" i="6"/>
  <c r="M672" i="14"/>
  <c r="R672" i="14" s="1"/>
  <c r="U4916" i="6"/>
  <c r="M677" i="14"/>
  <c r="R677" i="14" s="1"/>
  <c r="P4350" i="6"/>
  <c r="U4350" i="6" s="1"/>
  <c r="V4350" i="6" s="1"/>
  <c r="U4755" i="6"/>
  <c r="E47" i="48" s="1"/>
  <c r="M658" i="14"/>
  <c r="R658" i="14" s="1"/>
  <c r="U4937" i="6"/>
  <c r="M680" i="14"/>
  <c r="R680" i="14" s="1"/>
  <c r="U4993" i="6"/>
  <c r="O686" i="14" s="1"/>
  <c r="M686" i="14"/>
  <c r="R686" i="14" s="1"/>
  <c r="U5374" i="6"/>
  <c r="O736" i="14" s="1"/>
  <c r="M736" i="14"/>
  <c r="R736" i="14" s="1"/>
  <c r="U4960" i="6"/>
  <c r="M682" i="14"/>
  <c r="R682" i="14" s="1"/>
  <c r="U5132" i="6"/>
  <c r="M703" i="14"/>
  <c r="R703" i="14" s="1"/>
  <c r="U4922" i="6"/>
  <c r="M678" i="14"/>
  <c r="R678" i="14" s="1"/>
  <c r="U5211" i="6"/>
  <c r="M711" i="14"/>
  <c r="R711" i="14" s="1"/>
  <c r="U5355" i="6"/>
  <c r="O733" i="14" s="1"/>
  <c r="M733" i="14"/>
  <c r="R733" i="14" s="1"/>
  <c r="U5099" i="6"/>
  <c r="M700" i="14"/>
  <c r="R700" i="14" s="1"/>
  <c r="U5131" i="6"/>
  <c r="O702" i="14" s="1"/>
  <c r="M702" i="14"/>
  <c r="R702" i="14" s="1"/>
  <c r="U5269" i="6"/>
  <c r="M721" i="14"/>
  <c r="R721" i="14" s="1"/>
  <c r="U5287" i="6"/>
  <c r="O723" i="14" s="1"/>
  <c r="M723" i="14"/>
  <c r="R723" i="14" s="1"/>
  <c r="U5320" i="6"/>
  <c r="O727" i="14" s="1"/>
  <c r="M727" i="14"/>
  <c r="R727" i="14" s="1"/>
  <c r="V25" i="6"/>
  <c r="D15" i="48"/>
  <c r="U260" i="6"/>
  <c r="M25" i="14"/>
  <c r="R25" i="14" s="1"/>
  <c r="U384" i="6"/>
  <c r="M39" i="14"/>
  <c r="R39" i="14" s="1"/>
  <c r="U492" i="6"/>
  <c r="M54" i="14"/>
  <c r="R54" i="14" s="1"/>
  <c r="V545" i="6"/>
  <c r="U640" i="6"/>
  <c r="M74" i="14"/>
  <c r="R74" i="14" s="1"/>
  <c r="V694" i="6"/>
  <c r="E19" i="48"/>
  <c r="U955" i="6"/>
  <c r="M119" i="14"/>
  <c r="R119" i="14" s="1"/>
  <c r="P1051" i="6"/>
  <c r="U1051" i="6" s="1"/>
  <c r="V1051" i="6" s="1"/>
  <c r="U935" i="6"/>
  <c r="O113" i="14" s="1"/>
  <c r="M113" i="14"/>
  <c r="R113" i="14" s="1"/>
  <c r="U840" i="6"/>
  <c r="E18" i="48" s="1"/>
  <c r="M96" i="14"/>
  <c r="R96" i="14" s="1"/>
  <c r="P968" i="6"/>
  <c r="U968" i="6" s="1"/>
  <c r="V968" i="6" s="1"/>
  <c r="P1043" i="6"/>
  <c r="U1043" i="6" s="1"/>
  <c r="P1136" i="6"/>
  <c r="U1136" i="6" s="1"/>
  <c r="V1136" i="6" s="1"/>
  <c r="U1098" i="6"/>
  <c r="O139" i="14" s="1"/>
  <c r="M139" i="14"/>
  <c r="R139" i="14" s="1"/>
  <c r="P1132" i="6"/>
  <c r="U1132" i="6" s="1"/>
  <c r="V1132" i="6" s="1"/>
  <c r="P1240" i="6"/>
  <c r="P1256" i="6"/>
  <c r="U1256" i="6" s="1"/>
  <c r="P1131" i="6"/>
  <c r="U1131" i="6" s="1"/>
  <c r="V1131" i="6" s="1"/>
  <c r="U1193" i="6"/>
  <c r="M156" i="14"/>
  <c r="R156" i="14" s="1"/>
  <c r="P1252" i="6"/>
  <c r="U1252" i="6" s="1"/>
  <c r="V1252" i="6" s="1"/>
  <c r="P1375" i="6"/>
  <c r="U1375" i="6" s="1"/>
  <c r="V1375" i="6" s="1"/>
  <c r="P1371" i="6"/>
  <c r="U1371" i="6" s="1"/>
  <c r="V1371" i="6" s="1"/>
  <c r="U1427" i="6"/>
  <c r="E24" i="48" s="1"/>
  <c r="M197" i="14"/>
  <c r="R197" i="14" s="1"/>
  <c r="U1422" i="6"/>
  <c r="M195" i="14"/>
  <c r="R195" i="14" s="1"/>
  <c r="V1292" i="6"/>
  <c r="P1364" i="6"/>
  <c r="U1364" i="6" s="1"/>
  <c r="V1364" i="6" s="1"/>
  <c r="U1257" i="6"/>
  <c r="M169" i="14"/>
  <c r="R169" i="14" s="1"/>
  <c r="P1276" i="6"/>
  <c r="U1276" i="6" s="1"/>
  <c r="V1276" i="6" s="1"/>
  <c r="P1280" i="6"/>
  <c r="U1280" i="6" s="1"/>
  <c r="V1280" i="6" s="1"/>
  <c r="P1278" i="6"/>
  <c r="U1278" i="6" s="1"/>
  <c r="V1278" i="6" s="1"/>
  <c r="P1522" i="6"/>
  <c r="U1522" i="6" s="1"/>
  <c r="V1522" i="6" s="1"/>
  <c r="P1523" i="6"/>
  <c r="U1523" i="6" s="1"/>
  <c r="V1523" i="6" s="1"/>
  <c r="P1521" i="6"/>
  <c r="U1521" i="6" s="1"/>
  <c r="V1521" i="6" s="1"/>
  <c r="U1529" i="6"/>
  <c r="M206" i="14"/>
  <c r="R206" i="14" s="1"/>
  <c r="U1568" i="6"/>
  <c r="M204" i="14"/>
  <c r="R204" i="14" s="1"/>
  <c r="U1626" i="6"/>
  <c r="M219" i="14"/>
  <c r="R219" i="14" s="1"/>
  <c r="U1547" i="6"/>
  <c r="U1642" i="6"/>
  <c r="M220" i="14"/>
  <c r="R220" i="14" s="1"/>
  <c r="P1776" i="6"/>
  <c r="U1776" i="6" s="1"/>
  <c r="V1776" i="6" s="1"/>
  <c r="P1772" i="6"/>
  <c r="U1772" i="6" s="1"/>
  <c r="V1772" i="6" s="1"/>
  <c r="U1920" i="6"/>
  <c r="M276" i="14"/>
  <c r="R276" i="14" s="1"/>
  <c r="P1746" i="6"/>
  <c r="U1746" i="6" s="1"/>
  <c r="V1746" i="6" s="1"/>
  <c r="U1962" i="6"/>
  <c r="M279" i="14"/>
  <c r="R279" i="14" s="1"/>
  <c r="O1787" i="6"/>
  <c r="P1787" i="6" s="1"/>
  <c r="O1796" i="6"/>
  <c r="P1796" i="6" s="1"/>
  <c r="U1796" i="6" s="1"/>
  <c r="V1796" i="6" s="1"/>
  <c r="O1789" i="6"/>
  <c r="P1789" i="6" s="1"/>
  <c r="U1789" i="6" s="1"/>
  <c r="V1789" i="6" s="1"/>
  <c r="O1791" i="6"/>
  <c r="P1791" i="6" s="1"/>
  <c r="U1791" i="6" s="1"/>
  <c r="V1791" i="6" s="1"/>
  <c r="O1798" i="6"/>
  <c r="P1798" i="6" s="1"/>
  <c r="U1798" i="6" s="1"/>
  <c r="V1798" i="6" s="1"/>
  <c r="O1800" i="6"/>
  <c r="P1800" i="6" s="1"/>
  <c r="U1800" i="6" s="1"/>
  <c r="V1800" i="6" s="1"/>
  <c r="O1793" i="6"/>
  <c r="P1793" i="6" s="1"/>
  <c r="U1793" i="6" s="1"/>
  <c r="V1793" i="6" s="1"/>
  <c r="O1802" i="6"/>
  <c r="P1802" i="6" s="1"/>
  <c r="U1802" i="6" s="1"/>
  <c r="V1802" i="6" s="1"/>
  <c r="O1788" i="6"/>
  <c r="P1788" i="6" s="1"/>
  <c r="U1788" i="6" s="1"/>
  <c r="V1788" i="6" s="1"/>
  <c r="O1795" i="6"/>
  <c r="P1795" i="6" s="1"/>
  <c r="U1795" i="6" s="1"/>
  <c r="V1795" i="6" s="1"/>
  <c r="O1797" i="6"/>
  <c r="P1797" i="6" s="1"/>
  <c r="U1797" i="6" s="1"/>
  <c r="V1797" i="6" s="1"/>
  <c r="O1790" i="6"/>
  <c r="P1790" i="6" s="1"/>
  <c r="U1790" i="6" s="1"/>
  <c r="V1790" i="6" s="1"/>
  <c r="O1799" i="6"/>
  <c r="P1799" i="6" s="1"/>
  <c r="U1799" i="6" s="1"/>
  <c r="V1799" i="6" s="1"/>
  <c r="O1792" i="6"/>
  <c r="P1792" i="6" s="1"/>
  <c r="U1792" i="6" s="1"/>
  <c r="V1792" i="6" s="1"/>
  <c r="O1794" i="6"/>
  <c r="P1794" i="6" s="1"/>
  <c r="U1794" i="6" s="1"/>
  <c r="V1794" i="6" s="1"/>
  <c r="O1801" i="6"/>
  <c r="P1801" i="6" s="1"/>
  <c r="U1801" i="6" s="1"/>
  <c r="U2368" i="6"/>
  <c r="M357" i="14"/>
  <c r="R357" i="14" s="1"/>
  <c r="U2163" i="6"/>
  <c r="M314" i="14"/>
  <c r="R314" i="14" s="1"/>
  <c r="U2280" i="6"/>
  <c r="M343" i="14"/>
  <c r="R343" i="14" s="1"/>
  <c r="U2084" i="6"/>
  <c r="M298" i="14"/>
  <c r="R298" i="14" s="1"/>
  <c r="P2585" i="6"/>
  <c r="U2585" i="6" s="1"/>
  <c r="V2585" i="6" s="1"/>
  <c r="P2540" i="6"/>
  <c r="U2540" i="6" s="1"/>
  <c r="V2540" i="6" s="1"/>
  <c r="U2614" i="6"/>
  <c r="U2879" i="6"/>
  <c r="M414" i="14"/>
  <c r="R414" i="14" s="1"/>
  <c r="P2581" i="6"/>
  <c r="U2581" i="6" s="1"/>
  <c r="U2518" i="6"/>
  <c r="M375" i="14"/>
  <c r="R375" i="14" s="1"/>
  <c r="P2577" i="6"/>
  <c r="U2577" i="6" s="1"/>
  <c r="V2644" i="6"/>
  <c r="E51" i="48"/>
  <c r="U2822" i="6"/>
  <c r="M409" i="14"/>
  <c r="R409" i="14" s="1"/>
  <c r="U2976" i="6"/>
  <c r="M420" i="14"/>
  <c r="R420" i="14" s="1"/>
  <c r="U3124" i="6"/>
  <c r="M440" i="14"/>
  <c r="R440" i="14" s="1"/>
  <c r="U3256" i="6"/>
  <c r="M459" i="14"/>
  <c r="R459" i="14" s="1"/>
  <c r="U3232" i="6"/>
  <c r="M457" i="14"/>
  <c r="R457" i="14" s="1"/>
  <c r="P3281" i="6"/>
  <c r="U3281" i="6" s="1"/>
  <c r="V3281" i="6" s="1"/>
  <c r="U3343" i="6"/>
  <c r="O467" i="14" s="1"/>
  <c r="M467" i="14"/>
  <c r="R467" i="14" s="1"/>
  <c r="P3472" i="6"/>
  <c r="U3472" i="6" s="1"/>
  <c r="V3472" i="6" s="1"/>
  <c r="V3673" i="6"/>
  <c r="P3751" i="6"/>
  <c r="U3751" i="6" s="1"/>
  <c r="V3751" i="6" s="1"/>
  <c r="P3832" i="6"/>
  <c r="U3832" i="6" s="1"/>
  <c r="V3832" i="6" s="1"/>
  <c r="P3572" i="6"/>
  <c r="U3572" i="6" s="1"/>
  <c r="V3572" i="6" s="1"/>
  <c r="U3613" i="6"/>
  <c r="M507" i="14"/>
  <c r="R507" i="14" s="1"/>
  <c r="U3359" i="6"/>
  <c r="M471" i="14"/>
  <c r="R471" i="14" s="1"/>
  <c r="P3471" i="6"/>
  <c r="U3471" i="6" s="1"/>
  <c r="V3471" i="6" s="1"/>
  <c r="P3470" i="6"/>
  <c r="U3470" i="6" s="1"/>
  <c r="V3470" i="6" s="1"/>
  <c r="P3497" i="6"/>
  <c r="U3497" i="6" s="1"/>
  <c r="P3661" i="6"/>
  <c r="U3661" i="6" s="1"/>
  <c r="V3661" i="6" s="1"/>
  <c r="U3703" i="6"/>
  <c r="M521" i="14"/>
  <c r="R521" i="14" s="1"/>
  <c r="U3760" i="6"/>
  <c r="M527" i="14"/>
  <c r="R527" i="14" s="1"/>
  <c r="U3783" i="6"/>
  <c r="M532" i="14"/>
  <c r="R532" i="14" s="1"/>
  <c r="P3812" i="6"/>
  <c r="U3812" i="6" s="1"/>
  <c r="V3812" i="6" s="1"/>
  <c r="P3564" i="6"/>
  <c r="U3564" i="6" s="1"/>
  <c r="V3564" i="6" s="1"/>
  <c r="U3647" i="6"/>
  <c r="M512" i="14"/>
  <c r="R512" i="14" s="1"/>
  <c r="U3717" i="6"/>
  <c r="P3887" i="6"/>
  <c r="U3887" i="6" s="1"/>
  <c r="V3887" i="6" s="1"/>
  <c r="P3883" i="6"/>
  <c r="U3883" i="6" s="1"/>
  <c r="V3883" i="6" s="1"/>
  <c r="P4006" i="6"/>
  <c r="U4006" i="6" s="1"/>
  <c r="V4006" i="6" s="1"/>
  <c r="P4159" i="6"/>
  <c r="U4159" i="6" s="1"/>
  <c r="V4159" i="6" s="1"/>
  <c r="P3976" i="6"/>
  <c r="U3976" i="6" s="1"/>
  <c r="V3976" i="6" s="1"/>
  <c r="P3975" i="6"/>
  <c r="U3975" i="6" s="1"/>
  <c r="V3975" i="6" s="1"/>
  <c r="P3846" i="6"/>
  <c r="U3846" i="6" s="1"/>
  <c r="V3846" i="6" s="1"/>
  <c r="O4055" i="6"/>
  <c r="P4055" i="6" s="1"/>
  <c r="U4055" i="6" s="1"/>
  <c r="V4055" i="6" s="1"/>
  <c r="O4058" i="6"/>
  <c r="P4058" i="6" s="1"/>
  <c r="U4058" i="6" s="1"/>
  <c r="V4058" i="6" s="1"/>
  <c r="O4061" i="6"/>
  <c r="P4061" i="6" s="1"/>
  <c r="U4061" i="6" s="1"/>
  <c r="V4061" i="6" s="1"/>
  <c r="O4054" i="6"/>
  <c r="P4054" i="6" s="1"/>
  <c r="O4057" i="6"/>
  <c r="P4057" i="6" s="1"/>
  <c r="U4057" i="6" s="1"/>
  <c r="O4060" i="6"/>
  <c r="P4060" i="6" s="1"/>
  <c r="U4060" i="6" s="1"/>
  <c r="V4060" i="6" s="1"/>
  <c r="O4056" i="6"/>
  <c r="P4056" i="6" s="1"/>
  <c r="U4056" i="6" s="1"/>
  <c r="O4059" i="6"/>
  <c r="P4059" i="6" s="1"/>
  <c r="U4059" i="6" s="1"/>
  <c r="V4059" i="6" s="1"/>
  <c r="U4110" i="6"/>
  <c r="M583" i="14"/>
  <c r="R583" i="14" s="1"/>
  <c r="U4154" i="6"/>
  <c r="U4021" i="6"/>
  <c r="M564" i="14"/>
  <c r="R564" i="14" s="1"/>
  <c r="P3853" i="6"/>
  <c r="U3853" i="6" s="1"/>
  <c r="V3853" i="6" s="1"/>
  <c r="P3858" i="6"/>
  <c r="P4139" i="6"/>
  <c r="U4139" i="6" s="1"/>
  <c r="V4139" i="6" s="1"/>
  <c r="U4169" i="6"/>
  <c r="M588" i="14"/>
  <c r="R588" i="14" s="1"/>
  <c r="P4259" i="6"/>
  <c r="U4259" i="6" s="1"/>
  <c r="V4259" i="6" s="1"/>
  <c r="U4629" i="6"/>
  <c r="M643" i="14"/>
  <c r="R643" i="14" s="1"/>
  <c r="P4186" i="6"/>
  <c r="U4186" i="6" s="1"/>
  <c r="P4254" i="6"/>
  <c r="U4254" i="6" s="1"/>
  <c r="V4254" i="6" s="1"/>
  <c r="P4469" i="6"/>
  <c r="U4469" i="6" s="1"/>
  <c r="V4469" i="6" s="1"/>
  <c r="U4590" i="6"/>
  <c r="M639" i="14"/>
  <c r="R639" i="14" s="1"/>
  <c r="U4890" i="6"/>
  <c r="M674" i="14"/>
  <c r="R674" i="14" s="1"/>
  <c r="P4225" i="6"/>
  <c r="U4225" i="6" s="1"/>
  <c r="V4225" i="6" s="1"/>
  <c r="O4416" i="6"/>
  <c r="P4416" i="6" s="1"/>
  <c r="U4416" i="6" s="1"/>
  <c r="V4416" i="6" s="1"/>
  <c r="O4419" i="6"/>
  <c r="P4419" i="6" s="1"/>
  <c r="U4419" i="6" s="1"/>
  <c r="V4419" i="6" s="1"/>
  <c r="O4415" i="6"/>
  <c r="P4415" i="6" s="1"/>
  <c r="U4415" i="6" s="1"/>
  <c r="V4415" i="6" s="1"/>
  <c r="O4418" i="6"/>
  <c r="P4418" i="6" s="1"/>
  <c r="U4418" i="6" s="1"/>
  <c r="V4418" i="6" s="1"/>
  <c r="O4421" i="6"/>
  <c r="P4421" i="6" s="1"/>
  <c r="U4421" i="6" s="1"/>
  <c r="V4421" i="6" s="1"/>
  <c r="O4414" i="6"/>
  <c r="P4414" i="6" s="1"/>
  <c r="O4417" i="6"/>
  <c r="P4417" i="6" s="1"/>
  <c r="U4417" i="6" s="1"/>
  <c r="V4417" i="6" s="1"/>
  <c r="O4420" i="6"/>
  <c r="P4420" i="6" s="1"/>
  <c r="U4420" i="6" s="1"/>
  <c r="V4420" i="6" s="1"/>
  <c r="P4257" i="6"/>
  <c r="U4257" i="6" s="1"/>
  <c r="V4257" i="6" s="1"/>
  <c r="P4279" i="6"/>
  <c r="U4279" i="6" s="1"/>
  <c r="V4279" i="6" s="1"/>
  <c r="P4276" i="6"/>
  <c r="P4468" i="6"/>
  <c r="U4468" i="6" s="1"/>
  <c r="V4468" i="6" s="1"/>
  <c r="V4718" i="6"/>
  <c r="U4947" i="6"/>
  <c r="M681" i="14"/>
  <c r="R681" i="14" s="1"/>
  <c r="U4983" i="6"/>
  <c r="M685" i="14"/>
  <c r="R685" i="14" s="1"/>
  <c r="P4207" i="6"/>
  <c r="U4207" i="6" s="1"/>
  <c r="V4207" i="6" s="1"/>
  <c r="U4615" i="6"/>
  <c r="M641" i="14"/>
  <c r="R641" i="14" s="1"/>
  <c r="U5381" i="6"/>
  <c r="O737" i="14" s="1"/>
  <c r="M737" i="14"/>
  <c r="R737" i="14" s="1"/>
  <c r="F49" i="48"/>
  <c r="V5171" i="6"/>
  <c r="U5255" i="6"/>
  <c r="O719" i="14" s="1"/>
  <c r="M719" i="14"/>
  <c r="R719" i="14" s="1"/>
  <c r="U5072" i="6"/>
  <c r="M698" i="14"/>
  <c r="R698" i="14" s="1"/>
  <c r="U5306" i="6"/>
  <c r="O725" i="14" s="1"/>
  <c r="M725" i="14"/>
  <c r="R725" i="14" s="1"/>
  <c r="U5111" i="6"/>
  <c r="M701" i="14"/>
  <c r="R701" i="14" s="1"/>
  <c r="U5366" i="6"/>
  <c r="O734" i="14" s="1"/>
  <c r="M734" i="14"/>
  <c r="R734" i="14" s="1"/>
  <c r="V3529" i="6" l="1"/>
  <c r="O492" i="14"/>
  <c r="P492" i="14" s="1"/>
  <c r="V787" i="6"/>
  <c r="O87" i="14"/>
  <c r="P87" i="14" s="1"/>
  <c r="U3601" i="6"/>
  <c r="V3601" i="6" s="1"/>
  <c r="M500" i="14"/>
  <c r="R500" i="14" s="1"/>
  <c r="U3330" i="6"/>
  <c r="V3330" i="6" s="1"/>
  <c r="M465" i="14"/>
  <c r="R465" i="14" s="1"/>
  <c r="V4104" i="6"/>
  <c r="O580" i="14"/>
  <c r="P580" i="14" s="1"/>
  <c r="O2" i="6"/>
  <c r="O536" i="14"/>
  <c r="P536" i="14" s="1"/>
  <c r="V3802" i="6"/>
  <c r="V2144" i="6"/>
  <c r="O306" i="14"/>
  <c r="P306" i="14" s="1"/>
  <c r="V3778" i="6"/>
  <c r="O529" i="14"/>
  <c r="P529" i="14" s="1"/>
  <c r="V979" i="6"/>
  <c r="O121" i="14"/>
  <c r="P121" i="14" s="1"/>
  <c r="O487" i="14"/>
  <c r="P487" i="14" s="1"/>
  <c r="V3520" i="6"/>
  <c r="V3966" i="6"/>
  <c r="O557" i="14"/>
  <c r="P557" i="14" s="1"/>
  <c r="V1807" i="6"/>
  <c r="O245" i="14"/>
  <c r="P245" i="14" s="1"/>
  <c r="V1419" i="6"/>
  <c r="O194" i="14"/>
  <c r="P194" i="14" s="1"/>
  <c r="P684" i="14"/>
  <c r="V3355" i="6"/>
  <c r="O469" i="14"/>
  <c r="P469" i="14" s="1"/>
  <c r="V3963" i="6"/>
  <c r="O556" i="14"/>
  <c r="P556" i="14" s="1"/>
  <c r="V1918" i="6"/>
  <c r="O275" i="14"/>
  <c r="P275" i="14" s="1"/>
  <c r="O77" i="14"/>
  <c r="P77" i="14" s="1"/>
  <c r="V672" i="6"/>
  <c r="M587" i="14"/>
  <c r="R587" i="14" s="1"/>
  <c r="O578" i="14"/>
  <c r="P578" i="14" s="1"/>
  <c r="V4102" i="6"/>
  <c r="O251" i="14"/>
  <c r="P251" i="14" s="1"/>
  <c r="V1819" i="6"/>
  <c r="V5222" i="6"/>
  <c r="O713" i="14"/>
  <c r="P713" i="14" s="1"/>
  <c r="V3962" i="6"/>
  <c r="O555" i="14"/>
  <c r="P555" i="14" s="1"/>
  <c r="V4094" i="6"/>
  <c r="E48" i="48"/>
  <c r="O574" i="14"/>
  <c r="P574" i="14" s="1"/>
  <c r="V3065" i="6"/>
  <c r="O432" i="14"/>
  <c r="P432" i="14" s="1"/>
  <c r="V3531" i="6"/>
  <c r="O493" i="14"/>
  <c r="P493" i="14" s="1"/>
  <c r="P453" i="14"/>
  <c r="V4103" i="6"/>
  <c r="O579" i="14"/>
  <c r="P579" i="14" s="1"/>
  <c r="V3607" i="6"/>
  <c r="O505" i="14"/>
  <c r="P505" i="14" s="1"/>
  <c r="O335" i="14"/>
  <c r="P335" i="14" s="1"/>
  <c r="V2245" i="6"/>
  <c r="V4095" i="6"/>
  <c r="O575" i="14"/>
  <c r="P575" i="14" s="1"/>
  <c r="O243" i="14"/>
  <c r="P243" i="14" s="1"/>
  <c r="V1804" i="6"/>
  <c r="O365" i="14"/>
  <c r="P365" i="14" s="1"/>
  <c r="V2439" i="6"/>
  <c r="O350" i="14"/>
  <c r="P350" i="14" s="1"/>
  <c r="V2335" i="6"/>
  <c r="O573" i="14"/>
  <c r="P573" i="14" s="1"/>
  <c r="V4091" i="6"/>
  <c r="O607" i="14"/>
  <c r="P607" i="14" s="1"/>
  <c r="V4367" i="6"/>
  <c r="V3855" i="6"/>
  <c r="O543" i="14"/>
  <c r="P543" i="14" s="1"/>
  <c r="O503" i="14"/>
  <c r="P503" i="14" s="1"/>
  <c r="V3603" i="6"/>
  <c r="V2228" i="6"/>
  <c r="O324" i="14"/>
  <c r="P324" i="14" s="1"/>
  <c r="O89" i="14"/>
  <c r="P89" i="14" s="1"/>
  <c r="V790" i="6"/>
  <c r="V4495" i="6"/>
  <c r="O629" i="14"/>
  <c r="P629" i="14" s="1"/>
  <c r="O182" i="14"/>
  <c r="P182" i="14" s="1"/>
  <c r="V1344" i="6"/>
  <c r="O581" i="14"/>
  <c r="P581" i="14" s="1"/>
  <c r="V4105" i="6"/>
  <c r="V2987" i="6"/>
  <c r="O422" i="14"/>
  <c r="P422" i="14" s="1"/>
  <c r="V3801" i="6"/>
  <c r="O537" i="14"/>
  <c r="P537" i="14" s="1"/>
  <c r="V2535" i="6"/>
  <c r="O377" i="14"/>
  <c r="P377" i="14" s="1"/>
  <c r="O508" i="14"/>
  <c r="P508" i="14" s="1"/>
  <c r="V3616" i="6"/>
  <c r="V2252" i="6"/>
  <c r="O340" i="14"/>
  <c r="P340" i="14" s="1"/>
  <c r="O609" i="14"/>
  <c r="P609" i="14" s="1"/>
  <c r="V4371" i="6"/>
  <c r="V4220" i="6"/>
  <c r="O594" i="14"/>
  <c r="P594" i="14" s="1"/>
  <c r="V4096" i="6"/>
  <c r="O576" i="14"/>
  <c r="P576" i="14" s="1"/>
  <c r="V3532" i="6"/>
  <c r="O494" i="14"/>
  <c r="P494" i="14" s="1"/>
  <c r="O592" i="14"/>
  <c r="P592" i="14" s="1"/>
  <c r="V4211" i="6"/>
  <c r="P454" i="14"/>
  <c r="P412" i="14"/>
  <c r="P686" i="14"/>
  <c r="P305" i="14"/>
  <c r="P566" i="14"/>
  <c r="P667" i="14"/>
  <c r="R667" i="14"/>
  <c r="P662" i="14"/>
  <c r="P666" i="14"/>
  <c r="P149" i="14"/>
  <c r="V5221" i="6"/>
  <c r="O712" i="14"/>
  <c r="P712" i="14" s="1"/>
  <c r="O697" i="14"/>
  <c r="P697" i="14" s="1"/>
  <c r="V5071" i="6"/>
  <c r="V4705" i="6"/>
  <c r="O651" i="14"/>
  <c r="P651" i="14" s="1"/>
  <c r="O369" i="14"/>
  <c r="P369" i="14" s="1"/>
  <c r="V2448" i="6"/>
  <c r="O364" i="14"/>
  <c r="P364" i="14" s="1"/>
  <c r="V2437" i="6"/>
  <c r="O336" i="14"/>
  <c r="P336" i="14" s="1"/>
  <c r="V2246" i="6"/>
  <c r="O267" i="14"/>
  <c r="P267" i="14" s="1"/>
  <c r="V1894" i="6"/>
  <c r="O174" i="14"/>
  <c r="P174" i="14" s="1"/>
  <c r="V1318" i="6"/>
  <c r="O145" i="14"/>
  <c r="P145" i="14" s="1"/>
  <c r="V1147" i="6"/>
  <c r="V904" i="6"/>
  <c r="O103" i="14"/>
  <c r="P103" i="14" s="1"/>
  <c r="V511" i="6"/>
  <c r="O61" i="14"/>
  <c r="P61" i="14" s="1"/>
  <c r="V111" i="6"/>
  <c r="O15" i="14"/>
  <c r="P15" i="14" s="1"/>
  <c r="O329" i="14"/>
  <c r="P329" i="14" s="1"/>
  <c r="V2233" i="6"/>
  <c r="O327" i="14"/>
  <c r="P327" i="14" s="1"/>
  <c r="V2231" i="6"/>
  <c r="V2229" i="6"/>
  <c r="O325" i="14"/>
  <c r="P325" i="14" s="1"/>
  <c r="V448" i="6"/>
  <c r="O43" i="14"/>
  <c r="P43" i="14" s="1"/>
  <c r="V2800" i="6"/>
  <c r="O402" i="14"/>
  <c r="P402" i="14" s="1"/>
  <c r="V2782" i="6"/>
  <c r="O398" i="14"/>
  <c r="P398" i="14" s="1"/>
  <c r="V2232" i="6"/>
  <c r="O328" i="14"/>
  <c r="P328" i="14" s="1"/>
  <c r="V2089" i="6"/>
  <c r="O300" i="14"/>
  <c r="P300" i="14" s="1"/>
  <c r="V1594" i="6"/>
  <c r="O212" i="14"/>
  <c r="P212" i="14" s="1"/>
  <c r="O179" i="14"/>
  <c r="P179" i="14" s="1"/>
  <c r="V1337" i="6"/>
  <c r="O133" i="14"/>
  <c r="P133" i="14" s="1"/>
  <c r="V1083" i="6"/>
  <c r="V681" i="6"/>
  <c r="O81" i="14"/>
  <c r="P81" i="14" s="1"/>
  <c r="V639" i="6"/>
  <c r="O73" i="14"/>
  <c r="P73" i="14" s="1"/>
  <c r="O696" i="14"/>
  <c r="P696" i="14" s="1"/>
  <c r="E49" i="48"/>
  <c r="V5070" i="6"/>
  <c r="V3169" i="6"/>
  <c r="O449" i="14"/>
  <c r="P449" i="14" s="1"/>
  <c r="V2038" i="6"/>
  <c r="O289" i="14"/>
  <c r="P289" i="14" s="1"/>
  <c r="V1903" i="6"/>
  <c r="O271" i="14"/>
  <c r="P271" i="14" s="1"/>
  <c r="V1901" i="6"/>
  <c r="O270" i="14"/>
  <c r="P270" i="14" s="1"/>
  <c r="V1741" i="6"/>
  <c r="O235" i="14"/>
  <c r="P235" i="14" s="1"/>
  <c r="V1599" i="6"/>
  <c r="O215" i="14"/>
  <c r="P215" i="14" s="1"/>
  <c r="V1411" i="6"/>
  <c r="O191" i="14"/>
  <c r="P191" i="14" s="1"/>
  <c r="V2226" i="6"/>
  <c r="O322" i="14"/>
  <c r="P322" i="14" s="1"/>
  <c r="O259" i="14"/>
  <c r="P259" i="14" s="1"/>
  <c r="V1873" i="6"/>
  <c r="V1716" i="6"/>
  <c r="O230" i="14"/>
  <c r="P230" i="14" s="1"/>
  <c r="O223" i="14"/>
  <c r="P223" i="14" s="1"/>
  <c r="V1651" i="6"/>
  <c r="V3181" i="6"/>
  <c r="O451" i="14"/>
  <c r="P451" i="14" s="1"/>
  <c r="O434" i="14"/>
  <c r="P434" i="14" s="1"/>
  <c r="V3069" i="6"/>
  <c r="O321" i="14"/>
  <c r="P321" i="14" s="1"/>
  <c r="V2225" i="6"/>
  <c r="V2119" i="6"/>
  <c r="O303" i="14"/>
  <c r="P303" i="14" s="1"/>
  <c r="V2446" i="6"/>
  <c r="O368" i="14"/>
  <c r="P368" i="14" s="1"/>
  <c r="O339" i="14"/>
  <c r="P339" i="14" s="1"/>
  <c r="V2251" i="6"/>
  <c r="O268" i="14"/>
  <c r="P268" i="14" s="1"/>
  <c r="V1895" i="6"/>
  <c r="V1803" i="6"/>
  <c r="O242" i="14"/>
  <c r="P242" i="14" s="1"/>
  <c r="V510" i="6"/>
  <c r="O60" i="14"/>
  <c r="P60" i="14" s="1"/>
  <c r="O58" i="14"/>
  <c r="P58" i="14" s="1"/>
  <c r="V506" i="6"/>
  <c r="V1410" i="6"/>
  <c r="O190" i="14"/>
  <c r="P190" i="14" s="1"/>
  <c r="V1317" i="6"/>
  <c r="O173" i="14"/>
  <c r="P173" i="14" s="1"/>
  <c r="V1157" i="6"/>
  <c r="O150" i="14"/>
  <c r="P150" i="14" s="1"/>
  <c r="V788" i="6"/>
  <c r="O88" i="14"/>
  <c r="P88" i="14" s="1"/>
  <c r="V516" i="6"/>
  <c r="O64" i="14"/>
  <c r="P64" i="14" s="1"/>
  <c r="O232" i="14"/>
  <c r="P232" i="14" s="1"/>
  <c r="V1720" i="6"/>
  <c r="O221" i="14"/>
  <c r="P221" i="14" s="1"/>
  <c r="V1648" i="6"/>
  <c r="V1319" i="6"/>
  <c r="O175" i="14"/>
  <c r="P175" i="14" s="1"/>
  <c r="V1227" i="6"/>
  <c r="O163" i="14"/>
  <c r="P163" i="14" s="1"/>
  <c r="O138" i="14"/>
  <c r="P138" i="14" s="1"/>
  <c r="V1096" i="6"/>
  <c r="V914" i="6"/>
  <c r="O110" i="14"/>
  <c r="P110" i="14" s="1"/>
  <c r="O86" i="14"/>
  <c r="P86" i="14" s="1"/>
  <c r="V786" i="6"/>
  <c r="O45" i="14"/>
  <c r="P45" i="14" s="1"/>
  <c r="V461" i="6"/>
  <c r="V906" i="6"/>
  <c r="O105" i="14"/>
  <c r="P105" i="14" s="1"/>
  <c r="O90" i="14"/>
  <c r="P90" i="14" s="1"/>
  <c r="V791" i="6"/>
  <c r="V508" i="6"/>
  <c r="O59" i="14"/>
  <c r="P59" i="14" s="1"/>
  <c r="U3821" i="6"/>
  <c r="V3821" i="6" s="1"/>
  <c r="M539" i="14"/>
  <c r="R539" i="14" s="1"/>
  <c r="U4265" i="6"/>
  <c r="V4265" i="6" s="1"/>
  <c r="M598" i="14"/>
  <c r="R598" i="14" s="1"/>
  <c r="U3556" i="6"/>
  <c r="V3556" i="6" s="1"/>
  <c r="M496" i="14"/>
  <c r="R496" i="14" s="1"/>
  <c r="U2758" i="6"/>
  <c r="V2758" i="6" s="1"/>
  <c r="M396" i="14"/>
  <c r="R396" i="14" s="1"/>
  <c r="U3909" i="6"/>
  <c r="V3909" i="6" s="1"/>
  <c r="M548" i="14"/>
  <c r="R548" i="14" s="1"/>
  <c r="U1564" i="6"/>
  <c r="V1564" i="6" s="1"/>
  <c r="M205" i="14"/>
  <c r="R205" i="14" s="1"/>
  <c r="U3716" i="6"/>
  <c r="V3716" i="6" s="1"/>
  <c r="M522" i="14"/>
  <c r="R522" i="14" s="1"/>
  <c r="U2618" i="6"/>
  <c r="V2618" i="6" s="1"/>
  <c r="M387" i="14"/>
  <c r="R387" i="14" s="1"/>
  <c r="V2588" i="6"/>
  <c r="O382" i="14"/>
  <c r="P382" i="14" s="1"/>
  <c r="V3070" i="6"/>
  <c r="O435" i="14"/>
  <c r="P435" i="14" s="1"/>
  <c r="V2290" i="6"/>
  <c r="O345" i="14"/>
  <c r="P345" i="14" s="1"/>
  <c r="V1404" i="6"/>
  <c r="O187" i="14"/>
  <c r="P187" i="14" s="1"/>
  <c r="V985" i="6"/>
  <c r="O125" i="14"/>
  <c r="P125" i="14" s="1"/>
  <c r="P716" i="14"/>
  <c r="V2366" i="6"/>
  <c r="O356" i="14"/>
  <c r="P356" i="14" s="1"/>
  <c r="O333" i="14"/>
  <c r="P333" i="14" s="1"/>
  <c r="V2241" i="6"/>
  <c r="V5278" i="6"/>
  <c r="O722" i="14"/>
  <c r="P722" i="14" s="1"/>
  <c r="V3800" i="6"/>
  <c r="O535" i="14"/>
  <c r="P535" i="14" s="1"/>
  <c r="V4450" i="6"/>
  <c r="O622" i="14"/>
  <c r="P622" i="14" s="1"/>
  <c r="F46" i="48"/>
  <c r="V3459" i="6"/>
  <c r="V1502" i="6"/>
  <c r="O201" i="14"/>
  <c r="P201" i="14" s="1"/>
  <c r="V911" i="6"/>
  <c r="O107" i="14"/>
  <c r="P107" i="14" s="1"/>
  <c r="E14" i="48"/>
  <c r="V172" i="6"/>
  <c r="O19" i="14"/>
  <c r="P19" i="14" s="1"/>
  <c r="V5166" i="6"/>
  <c r="O706" i="14"/>
  <c r="P706" i="14" s="1"/>
  <c r="V2989" i="6"/>
  <c r="O423" i="14"/>
  <c r="P423" i="14" s="1"/>
  <c r="V2083" i="6"/>
  <c r="O297" i="14"/>
  <c r="P297" i="14" s="1"/>
  <c r="V2045" i="6"/>
  <c r="O291" i="14"/>
  <c r="P291" i="14" s="1"/>
  <c r="V1867" i="6"/>
  <c r="O257" i="14"/>
  <c r="P257" i="14" s="1"/>
  <c r="V1718" i="6"/>
  <c r="O231" i="14"/>
  <c r="P231" i="14" s="1"/>
  <c r="O152" i="14"/>
  <c r="P152" i="14" s="1"/>
  <c r="V1172" i="6"/>
  <c r="V514" i="6"/>
  <c r="O63" i="14"/>
  <c r="P63" i="14" s="1"/>
  <c r="V376" i="6"/>
  <c r="O38" i="14"/>
  <c r="P38" i="14" s="1"/>
  <c r="P714" i="14"/>
  <c r="V3168" i="6"/>
  <c r="O448" i="14"/>
  <c r="P448" i="14" s="1"/>
  <c r="V1864" i="6"/>
  <c r="O256" i="14"/>
  <c r="P256" i="14" s="1"/>
  <c r="V1149" i="6"/>
  <c r="O146" i="14"/>
  <c r="P146" i="14" s="1"/>
  <c r="V2157" i="6"/>
  <c r="O311" i="14"/>
  <c r="P311" i="14" s="1"/>
  <c r="V438" i="6"/>
  <c r="O42" i="14"/>
  <c r="P42" i="14" s="1"/>
  <c r="O506" i="14"/>
  <c r="P506" i="14" s="1"/>
  <c r="V3609" i="6"/>
  <c r="V3073" i="6"/>
  <c r="O436" i="14"/>
  <c r="P436" i="14" s="1"/>
  <c r="O326" i="14"/>
  <c r="P326" i="14" s="1"/>
  <c r="V2230" i="6"/>
  <c r="V1855" i="6"/>
  <c r="O255" i="14"/>
  <c r="P255" i="14" s="1"/>
  <c r="V905" i="6"/>
  <c r="O104" i="14"/>
  <c r="P104" i="14" s="1"/>
  <c r="V1060" i="6"/>
  <c r="O131" i="14"/>
  <c r="P131" i="14" s="1"/>
  <c r="V628" i="6"/>
  <c r="O72" i="14"/>
  <c r="P72" i="14" s="1"/>
  <c r="O93" i="14"/>
  <c r="P93" i="14" s="1"/>
  <c r="V810" i="6"/>
  <c r="V234" i="6"/>
  <c r="O23" i="14"/>
  <c r="P23" i="14" s="1"/>
  <c r="E20" i="48"/>
  <c r="P139" i="14"/>
  <c r="P653" i="14"/>
  <c r="P687" i="14"/>
  <c r="P731" i="14"/>
  <c r="O281" i="14"/>
  <c r="P281" i="14" s="1"/>
  <c r="V1983" i="6"/>
  <c r="O217" i="14"/>
  <c r="P217" i="14" s="1"/>
  <c r="V1607" i="6"/>
  <c r="O82" i="14"/>
  <c r="P82" i="14" s="1"/>
  <c r="V683" i="6"/>
  <c r="V502" i="6"/>
  <c r="O56" i="14"/>
  <c r="P56" i="14" s="1"/>
  <c r="V4751" i="6"/>
  <c r="O656" i="14"/>
  <c r="P656" i="14" s="1"/>
  <c r="V3242" i="6"/>
  <c r="O458" i="14"/>
  <c r="P458" i="14" s="1"/>
  <c r="V2836" i="6"/>
  <c r="O411" i="14"/>
  <c r="P411" i="14" s="1"/>
  <c r="V2722" i="6"/>
  <c r="O394" i="14"/>
  <c r="P394" i="14" s="1"/>
  <c r="O109" i="14"/>
  <c r="P109" i="14" s="1"/>
  <c r="V913" i="6"/>
  <c r="V4860" i="6"/>
  <c r="O671" i="14"/>
  <c r="P671" i="14" s="1"/>
  <c r="V2338" i="6"/>
  <c r="O352" i="14"/>
  <c r="P352" i="14" s="1"/>
  <c r="V2248" i="6"/>
  <c r="O337" i="14"/>
  <c r="P337" i="14" s="1"/>
  <c r="V941" i="6"/>
  <c r="O116" i="14"/>
  <c r="P116" i="14" s="1"/>
  <c r="V1590" i="6"/>
  <c r="O210" i="14"/>
  <c r="P210" i="14" s="1"/>
  <c r="O203" i="14"/>
  <c r="P203" i="14" s="1"/>
  <c r="V1511" i="6"/>
  <c r="V3089" i="6"/>
  <c r="O438" i="14"/>
  <c r="P438" i="14" s="1"/>
  <c r="V2467" i="6"/>
  <c r="O371" i="14"/>
  <c r="P371" i="14" s="1"/>
  <c r="P720" i="14"/>
  <c r="V4679" i="6"/>
  <c r="O648" i="14"/>
  <c r="P648" i="14" s="1"/>
  <c r="O558" i="14"/>
  <c r="P558" i="14" s="1"/>
  <c r="V3967" i="6"/>
  <c r="V4372" i="6"/>
  <c r="O610" i="14"/>
  <c r="P610" i="14" s="1"/>
  <c r="V4707" i="6"/>
  <c r="O652" i="14"/>
  <c r="P652" i="14" s="1"/>
  <c r="D40" i="48"/>
  <c r="P452" i="14"/>
  <c r="P341" i="14"/>
  <c r="M545" i="14"/>
  <c r="R545" i="14" s="1"/>
  <c r="O373" i="14"/>
  <c r="P373" i="14" s="1"/>
  <c r="V2495" i="6"/>
  <c r="V2792" i="6"/>
  <c r="O400" i="14"/>
  <c r="P400" i="14" s="1"/>
  <c r="V2249" i="6"/>
  <c r="O338" i="14"/>
  <c r="P338" i="14" s="1"/>
  <c r="V983" i="6"/>
  <c r="O123" i="14"/>
  <c r="P123" i="14" s="1"/>
  <c r="U5295" i="6"/>
  <c r="M724" i="14"/>
  <c r="R724" i="14" s="1"/>
  <c r="P2" i="6"/>
  <c r="V3526" i="6"/>
  <c r="O490" i="14"/>
  <c r="P490" i="14" s="1"/>
  <c r="R462" i="14"/>
  <c r="V1874" i="6"/>
  <c r="O260" i="14"/>
  <c r="P260" i="14" s="1"/>
  <c r="V3522" i="6"/>
  <c r="O488" i="14"/>
  <c r="P488" i="14" s="1"/>
  <c r="O534" i="14"/>
  <c r="P534" i="14" s="1"/>
  <c r="V3792" i="6"/>
  <c r="V2829" i="6"/>
  <c r="O410" i="14"/>
  <c r="P410" i="14" s="1"/>
  <c r="G30" i="48"/>
  <c r="V980" i="6"/>
  <c r="O122" i="14"/>
  <c r="P122" i="14" s="1"/>
  <c r="O115" i="14"/>
  <c r="P115" i="14" s="1"/>
  <c r="V939" i="6"/>
  <c r="P710" i="14"/>
  <c r="O476" i="14"/>
  <c r="P476" i="14" s="1"/>
  <c r="V3412" i="6"/>
  <c r="P425" i="14"/>
  <c r="V2817" i="6"/>
  <c r="O407" i="14"/>
  <c r="P407" i="14" s="1"/>
  <c r="V2244" i="6"/>
  <c r="O334" i="14"/>
  <c r="P334" i="14" s="1"/>
  <c r="V2333" i="6"/>
  <c r="O349" i="14"/>
  <c r="P349" i="14" s="1"/>
  <c r="V1345" i="6"/>
  <c r="O183" i="14"/>
  <c r="P183" i="14" s="1"/>
  <c r="P166" i="14"/>
  <c r="V474" i="6"/>
  <c r="O50" i="14"/>
  <c r="P50" i="14" s="1"/>
  <c r="V344" i="6"/>
  <c r="O33" i="14"/>
  <c r="P33" i="14" s="1"/>
  <c r="O704" i="14"/>
  <c r="P704" i="14" s="1"/>
  <c r="V5139" i="6"/>
  <c r="V4493" i="6"/>
  <c r="O628" i="14"/>
  <c r="P628" i="14" s="1"/>
  <c r="V2813" i="6"/>
  <c r="O405" i="14"/>
  <c r="P405" i="14" s="1"/>
  <c r="O317" i="14"/>
  <c r="P317" i="14" s="1"/>
  <c r="V2179" i="6"/>
  <c r="V2027" i="6"/>
  <c r="O285" i="14"/>
  <c r="P285" i="14" s="1"/>
  <c r="V1339" i="6"/>
  <c r="O180" i="14"/>
  <c r="P180" i="14" s="1"/>
  <c r="V1890" i="6"/>
  <c r="O265" i="14"/>
  <c r="P265" i="14" s="1"/>
  <c r="O261" i="14"/>
  <c r="P261" i="14" s="1"/>
  <c r="V1876" i="6"/>
  <c r="O62" i="14"/>
  <c r="P62" i="14" s="1"/>
  <c r="V512" i="6"/>
  <c r="O26" i="14"/>
  <c r="P26" i="14" s="1"/>
  <c r="V290" i="6"/>
  <c r="V3934" i="6"/>
  <c r="O550" i="14"/>
  <c r="P550" i="14" s="1"/>
  <c r="V3221" i="6"/>
  <c r="O456" i="14"/>
  <c r="P456" i="14" s="1"/>
  <c r="O447" i="14"/>
  <c r="P447" i="14" s="1"/>
  <c r="V3166" i="6"/>
  <c r="P403" i="14"/>
  <c r="V2194" i="6"/>
  <c r="O319" i="14"/>
  <c r="P319" i="14" s="1"/>
  <c r="V2445" i="6"/>
  <c r="O367" i="14"/>
  <c r="P367" i="14" s="1"/>
  <c r="V1785" i="6"/>
  <c r="O240" i="14"/>
  <c r="P240" i="14" s="1"/>
  <c r="V1649" i="6"/>
  <c r="O222" i="14"/>
  <c r="P222" i="14" s="1"/>
  <c r="V701" i="6"/>
  <c r="O84" i="14"/>
  <c r="P84" i="14" s="1"/>
  <c r="V794" i="6"/>
  <c r="O91" i="14"/>
  <c r="P91" i="14" s="1"/>
  <c r="V340" i="6"/>
  <c r="O32" i="14"/>
  <c r="P32" i="14" s="1"/>
  <c r="AB2" i="6"/>
  <c r="P665" i="14"/>
  <c r="P611" i="14"/>
  <c r="V4728" i="6"/>
  <c r="O654" i="14"/>
  <c r="P654" i="14" s="1"/>
  <c r="V1417" i="6"/>
  <c r="O193" i="14"/>
  <c r="P193" i="14" s="1"/>
  <c r="V1069" i="6"/>
  <c r="O132" i="14"/>
  <c r="P132" i="14" s="1"/>
  <c r="O148" i="14"/>
  <c r="P148" i="14" s="1"/>
  <c r="V1152" i="6"/>
  <c r="O7" i="14"/>
  <c r="P7" i="14" s="1"/>
  <c r="V41" i="6"/>
  <c r="V3679" i="6"/>
  <c r="O518" i="14"/>
  <c r="P518" i="14" s="1"/>
  <c r="V3289" i="6"/>
  <c r="O462" i="14"/>
  <c r="P462" i="14" s="1"/>
  <c r="V1146" i="6"/>
  <c r="O144" i="14"/>
  <c r="P144" i="14" s="1"/>
  <c r="V678" i="6"/>
  <c r="O79" i="14"/>
  <c r="P79" i="14" s="1"/>
  <c r="O4" i="14"/>
  <c r="P4" i="14" s="1"/>
  <c r="V12" i="6"/>
  <c r="V4661" i="6"/>
  <c r="O646" i="14"/>
  <c r="P646" i="14" s="1"/>
  <c r="V4806" i="6"/>
  <c r="O659" i="14"/>
  <c r="P659" i="14" s="1"/>
  <c r="V4489" i="6"/>
  <c r="O627" i="14"/>
  <c r="P627" i="14" s="1"/>
  <c r="E44" i="48"/>
  <c r="O514" i="14"/>
  <c r="P514" i="14" s="1"/>
  <c r="V3669" i="6"/>
  <c r="O385" i="14"/>
  <c r="P385" i="14" s="1"/>
  <c r="V2595" i="6"/>
  <c r="V2240" i="6"/>
  <c r="O332" i="14"/>
  <c r="P332" i="14" s="1"/>
  <c r="V2159" i="6"/>
  <c r="O312" i="14"/>
  <c r="P312" i="14" s="1"/>
  <c r="V1870" i="6"/>
  <c r="O258" i="14"/>
  <c r="P258" i="14" s="1"/>
  <c r="O157" i="14"/>
  <c r="P157" i="14" s="1"/>
  <c r="V1194" i="6"/>
  <c r="V1442" i="6"/>
  <c r="O198" i="14"/>
  <c r="P198" i="14" s="1"/>
  <c r="V2679" i="6"/>
  <c r="O391" i="14"/>
  <c r="P391" i="14" s="1"/>
  <c r="O413" i="14"/>
  <c r="P413" i="14" s="1"/>
  <c r="V2855" i="6"/>
  <c r="V2815" i="6"/>
  <c r="O406" i="14"/>
  <c r="P406" i="14" s="1"/>
  <c r="V5174" i="6"/>
  <c r="O708" i="14"/>
  <c r="P708" i="14" s="1"/>
  <c r="V4878" i="6"/>
  <c r="O673" i="14"/>
  <c r="P673" i="14" s="1"/>
  <c r="O552" i="14"/>
  <c r="P552" i="14" s="1"/>
  <c r="V3945" i="6"/>
  <c r="V1947" i="6"/>
  <c r="O278" i="14"/>
  <c r="P278" i="14" s="1"/>
  <c r="P18" i="14"/>
  <c r="V2783" i="6"/>
  <c r="O399" i="14"/>
  <c r="P399" i="14" s="1"/>
  <c r="V2037" i="6"/>
  <c r="O288" i="14"/>
  <c r="P288" i="14" s="1"/>
  <c r="V1203" i="6"/>
  <c r="O159" i="14"/>
  <c r="P159" i="14" s="1"/>
  <c r="V4543" i="6"/>
  <c r="O636" i="14"/>
  <c r="P636" i="14" s="1"/>
  <c r="O517" i="14"/>
  <c r="P517" i="14" s="1"/>
  <c r="V3678" i="6"/>
  <c r="O381" i="14"/>
  <c r="P381" i="14" s="1"/>
  <c r="V2586" i="6"/>
  <c r="O376" i="14"/>
  <c r="P376" i="14" s="1"/>
  <c r="V2533" i="6"/>
  <c r="V2156" i="6"/>
  <c r="O310" i="14"/>
  <c r="P310" i="14" s="1"/>
  <c r="V5353" i="6"/>
  <c r="O732" i="14"/>
  <c r="P732" i="14" s="1"/>
  <c r="V4697" i="6"/>
  <c r="O650" i="14"/>
  <c r="P650" i="14" s="1"/>
  <c r="G29" i="48"/>
  <c r="O99" i="14"/>
  <c r="P99" i="14" s="1"/>
  <c r="V849" i="6"/>
  <c r="V370" i="6"/>
  <c r="O37" i="14"/>
  <c r="P37" i="14" s="1"/>
  <c r="V4838" i="6"/>
  <c r="O669" i="14"/>
  <c r="P669" i="14" s="1"/>
  <c r="V2819" i="6"/>
  <c r="O408" i="14"/>
  <c r="P408" i="14" s="1"/>
  <c r="V2227" i="6"/>
  <c r="O323" i="14"/>
  <c r="P323" i="14" s="1"/>
  <c r="V2234" i="6"/>
  <c r="O330" i="14"/>
  <c r="P330" i="14" s="1"/>
  <c r="V1916" i="6"/>
  <c r="O274" i="14"/>
  <c r="P274" i="14" s="1"/>
  <c r="P147" i="14"/>
  <c r="O165" i="14"/>
  <c r="P165" i="14" s="1"/>
  <c r="V1232" i="6"/>
  <c r="V476" i="6"/>
  <c r="O51" i="14"/>
  <c r="P51" i="14" s="1"/>
  <c r="E13" i="48"/>
  <c r="V110" i="6"/>
  <c r="O14" i="14"/>
  <c r="P14" i="14" s="1"/>
  <c r="O657" i="14"/>
  <c r="P657" i="14" s="1"/>
  <c r="V4753" i="6"/>
  <c r="V3515" i="6"/>
  <c r="O484" i="14"/>
  <c r="P484" i="14" s="1"/>
  <c r="V2310" i="6"/>
  <c r="O347" i="14"/>
  <c r="P347" i="14" s="1"/>
  <c r="O130" i="14"/>
  <c r="P130" i="14" s="1"/>
  <c r="V1056" i="6"/>
  <c r="O154" i="14"/>
  <c r="P154" i="14" s="1"/>
  <c r="V1180" i="6"/>
  <c r="V1230" i="6"/>
  <c r="O164" i="14"/>
  <c r="P164" i="14" s="1"/>
  <c r="V1654" i="6"/>
  <c r="O224" i="14"/>
  <c r="P224" i="14" s="1"/>
  <c r="V235" i="6"/>
  <c r="O24" i="14"/>
  <c r="P24" i="14" s="1"/>
  <c r="V2799" i="6"/>
  <c r="O401" i="14"/>
  <c r="P401" i="14" s="1"/>
  <c r="O351" i="14"/>
  <c r="P351" i="14" s="1"/>
  <c r="V2336" i="6"/>
  <c r="V1891" i="6"/>
  <c r="O266" i="14"/>
  <c r="P266" i="14" s="1"/>
  <c r="O200" i="14"/>
  <c r="P200" i="14" s="1"/>
  <c r="V1499" i="6"/>
  <c r="V1112" i="6"/>
  <c r="O141" i="14"/>
  <c r="P141" i="14" s="1"/>
  <c r="V987" i="6"/>
  <c r="O124" i="14"/>
  <c r="P124" i="14" s="1"/>
  <c r="O57" i="14"/>
  <c r="P57" i="14" s="1"/>
  <c r="V504" i="6"/>
  <c r="E26" i="48"/>
  <c r="E23" i="48"/>
  <c r="V4554" i="6"/>
  <c r="O635" i="14"/>
  <c r="P635" i="14" s="1"/>
  <c r="O470" i="14"/>
  <c r="P470" i="14" s="1"/>
  <c r="V3358" i="6"/>
  <c r="V1086" i="6"/>
  <c r="O135" i="14"/>
  <c r="P135" i="14" s="1"/>
  <c r="O273" i="14"/>
  <c r="P273" i="14" s="1"/>
  <c r="V1915" i="6"/>
  <c r="V680" i="6"/>
  <c r="O80" i="14"/>
  <c r="P80" i="14" s="1"/>
  <c r="O31" i="14"/>
  <c r="P31" i="14" s="1"/>
  <c r="V321" i="6"/>
  <c r="O509" i="14"/>
  <c r="P509" i="14" s="1"/>
  <c r="V3617" i="6"/>
  <c r="V471" i="6"/>
  <c r="O49" i="14"/>
  <c r="P49" i="14" s="1"/>
  <c r="V468" i="6"/>
  <c r="O48" i="14"/>
  <c r="P48" i="14" s="1"/>
  <c r="O485" i="14"/>
  <c r="P485" i="14" s="1"/>
  <c r="V3518" i="6"/>
  <c r="V2174" i="6"/>
  <c r="O316" i="14"/>
  <c r="P316" i="14" s="1"/>
  <c r="V1805" i="6"/>
  <c r="O244" i="14"/>
  <c r="P244" i="14" s="1"/>
  <c r="O248" i="14"/>
  <c r="P248" i="14" s="1"/>
  <c r="V1814" i="6"/>
  <c r="V3519" i="6"/>
  <c r="O486" i="14"/>
  <c r="P486" i="14" s="1"/>
  <c r="O618" i="14"/>
  <c r="P618" i="14" s="1"/>
  <c r="V4429" i="6"/>
  <c r="V4431" i="6"/>
  <c r="O619" i="14"/>
  <c r="P619" i="14" s="1"/>
  <c r="P718" i="14"/>
  <c r="P644" i="14"/>
  <c r="V2087" i="6"/>
  <c r="O299" i="14"/>
  <c r="P299" i="14" s="1"/>
  <c r="V1596" i="6"/>
  <c r="O213" i="14"/>
  <c r="P213" i="14" s="1"/>
  <c r="V1367" i="6"/>
  <c r="F30" i="48"/>
  <c r="V1137" i="6"/>
  <c r="D26" i="48"/>
  <c r="U4200" i="6"/>
  <c r="M591" i="14"/>
  <c r="R591" i="14" s="1"/>
  <c r="U3560" i="6"/>
  <c r="M497" i="14"/>
  <c r="R497" i="14" s="1"/>
  <c r="V1377" i="6"/>
  <c r="F25" i="48"/>
  <c r="D20" i="48"/>
  <c r="U4179" i="6"/>
  <c r="M589" i="14"/>
  <c r="R589" i="14" s="1"/>
  <c r="U1787" i="6"/>
  <c r="M241" i="14"/>
  <c r="R241" i="14" s="1"/>
  <c r="V3689" i="6"/>
  <c r="U1361" i="6"/>
  <c r="M185" i="14"/>
  <c r="R185" i="14" s="1"/>
  <c r="V1369" i="6"/>
  <c r="F21" i="48"/>
  <c r="V1042" i="6"/>
  <c r="V3468" i="6"/>
  <c r="V2580" i="6"/>
  <c r="E36" i="48"/>
  <c r="V1255" i="6"/>
  <c r="E25" i="48"/>
  <c r="V1801" i="6"/>
  <c r="D43" i="48"/>
  <c r="V2576" i="6"/>
  <c r="E42" i="48"/>
  <c r="V1054" i="6"/>
  <c r="E21" i="48"/>
  <c r="V1138" i="6"/>
  <c r="D27" i="48"/>
  <c r="V1046" i="6"/>
  <c r="D49" i="48"/>
  <c r="I49" i="48" s="1"/>
  <c r="H49" i="48" s="1"/>
  <c r="V1245" i="6"/>
  <c r="D32" i="48"/>
  <c r="O674" i="14"/>
  <c r="P674" i="14" s="1"/>
  <c r="V4890" i="6"/>
  <c r="U3858" i="6"/>
  <c r="M544" i="14"/>
  <c r="R544" i="14" s="1"/>
  <c r="V4154" i="6"/>
  <c r="O587" i="14"/>
  <c r="P587" i="14" s="1"/>
  <c r="V3613" i="6"/>
  <c r="O507" i="14"/>
  <c r="P507" i="14" s="1"/>
  <c r="V2518" i="6"/>
  <c r="O375" i="14"/>
  <c r="P375" i="14" s="1"/>
  <c r="O387" i="14"/>
  <c r="P387" i="14" s="1"/>
  <c r="V2614" i="6"/>
  <c r="V2280" i="6"/>
  <c r="O343" i="14"/>
  <c r="P343" i="14" s="1"/>
  <c r="V1642" i="6"/>
  <c r="O220" i="14"/>
  <c r="P220" i="14" s="1"/>
  <c r="V1568" i="6"/>
  <c r="O204" i="14"/>
  <c r="P204" i="14" s="1"/>
  <c r="V1043" i="6"/>
  <c r="E29" i="48"/>
  <c r="O74" i="14"/>
  <c r="P74" i="14" s="1"/>
  <c r="V640" i="6"/>
  <c r="V384" i="6"/>
  <c r="F19" i="48"/>
  <c r="O39" i="14"/>
  <c r="P39" i="14" s="1"/>
  <c r="P727" i="14"/>
  <c r="P702" i="14"/>
  <c r="V5211" i="6"/>
  <c r="O711" i="14"/>
  <c r="P711" i="14" s="1"/>
  <c r="V4960" i="6"/>
  <c r="O682" i="14"/>
  <c r="P682" i="14" s="1"/>
  <c r="V4937" i="6"/>
  <c r="O680" i="14"/>
  <c r="P680" i="14" s="1"/>
  <c r="V4916" i="6"/>
  <c r="O677" i="14"/>
  <c r="P677" i="14" s="1"/>
  <c r="O502" i="14"/>
  <c r="P502" i="14" s="1"/>
  <c r="V3621" i="6"/>
  <c r="U3680" i="6"/>
  <c r="M519" i="14"/>
  <c r="R519" i="14" s="1"/>
  <c r="V3106" i="6"/>
  <c r="O439" i="14"/>
  <c r="P439" i="14" s="1"/>
  <c r="O363" i="14"/>
  <c r="P363" i="14" s="1"/>
  <c r="V2435" i="6"/>
  <c r="V2432" i="6"/>
  <c r="O362" i="14"/>
  <c r="P362" i="14" s="1"/>
  <c r="V1759" i="6"/>
  <c r="D47" i="48"/>
  <c r="I47" i="48" s="1"/>
  <c r="H47" i="48" s="1"/>
  <c r="V1007" i="6"/>
  <c r="O128" i="14"/>
  <c r="P128" i="14" s="1"/>
  <c r="V423" i="6"/>
  <c r="O41" i="14"/>
  <c r="P41" i="14" s="1"/>
  <c r="V22" i="6"/>
  <c r="O5" i="14"/>
  <c r="P5" i="14" s="1"/>
  <c r="O690" i="14"/>
  <c r="P690" i="14" s="1"/>
  <c r="V5030" i="6"/>
  <c r="V4524" i="6"/>
  <c r="O633" i="14"/>
  <c r="P633" i="14" s="1"/>
  <c r="V4607" i="6"/>
  <c r="O640" i="14"/>
  <c r="P640" i="14" s="1"/>
  <c r="U3843" i="6"/>
  <c r="M542" i="14"/>
  <c r="R542" i="14" s="1"/>
  <c r="V4106" i="6"/>
  <c r="O582" i="14"/>
  <c r="P582" i="14" s="1"/>
  <c r="V3734" i="6"/>
  <c r="O524" i="14"/>
  <c r="P524" i="14" s="1"/>
  <c r="V1335" i="6"/>
  <c r="O178" i="14"/>
  <c r="P178" i="14" s="1"/>
  <c r="V912" i="6"/>
  <c r="O108" i="14"/>
  <c r="P108" i="14" s="1"/>
  <c r="I12" i="48"/>
  <c r="V4288" i="6"/>
  <c r="O600" i="14"/>
  <c r="P600" i="14" s="1"/>
  <c r="U4001" i="6"/>
  <c r="M562" i="14"/>
  <c r="R562" i="14" s="1"/>
  <c r="V3817" i="6"/>
  <c r="O539" i="14"/>
  <c r="P539" i="14" s="1"/>
  <c r="V3378" i="6"/>
  <c r="O473" i="14"/>
  <c r="P473" i="14" s="1"/>
  <c r="V3064" i="6"/>
  <c r="O431" i="14"/>
  <c r="P431" i="14" s="1"/>
  <c r="V2673" i="6"/>
  <c r="O390" i="14"/>
  <c r="P390" i="14" s="1"/>
  <c r="V2440" i="6"/>
  <c r="O366" i="14"/>
  <c r="P366" i="14" s="1"/>
  <c r="O392" i="14"/>
  <c r="P392" i="14" s="1"/>
  <c r="V2690" i="6"/>
  <c r="E41" i="48"/>
  <c r="V2061" i="6"/>
  <c r="V2167" i="6"/>
  <c r="O315" i="14"/>
  <c r="P315" i="14" s="1"/>
  <c r="V2160" i="6"/>
  <c r="O313" i="14"/>
  <c r="P313" i="14" s="1"/>
  <c r="V1994" i="6"/>
  <c r="O283" i="14"/>
  <c r="P283" i="14" s="1"/>
  <c r="V1780" i="6"/>
  <c r="O239" i="14"/>
  <c r="P239" i="14" s="1"/>
  <c r="V1584" i="6"/>
  <c r="O208" i="14"/>
  <c r="P208" i="14" s="1"/>
  <c r="V908" i="6"/>
  <c r="O106" i="14"/>
  <c r="P106" i="14" s="1"/>
  <c r="V4784" i="6"/>
  <c r="O661" i="14"/>
  <c r="P661" i="14" s="1"/>
  <c r="V4032" i="6"/>
  <c r="O565" i="14"/>
  <c r="P565" i="14" s="1"/>
  <c r="V3596" i="6"/>
  <c r="O500" i="14"/>
  <c r="P500" i="14" s="1"/>
  <c r="V2050" i="6"/>
  <c r="O292" i="14"/>
  <c r="P292" i="14" s="1"/>
  <c r="V2152" i="6"/>
  <c r="O309" i="14"/>
  <c r="P309" i="14" s="1"/>
  <c r="V2121" i="6"/>
  <c r="O304" i="14"/>
  <c r="P304" i="14" s="1"/>
  <c r="V1721" i="6"/>
  <c r="O233" i="14"/>
  <c r="P233" i="14" s="1"/>
  <c r="V1985" i="6"/>
  <c r="O282" i="14"/>
  <c r="P282" i="14" s="1"/>
  <c r="V4455" i="6"/>
  <c r="O623" i="14"/>
  <c r="P623" i="14" s="1"/>
  <c r="V3790" i="6"/>
  <c r="O533" i="14"/>
  <c r="P533" i="14" s="1"/>
  <c r="V3895" i="6"/>
  <c r="O547" i="14"/>
  <c r="P547" i="14" s="1"/>
  <c r="V3579" i="6"/>
  <c r="O499" i="14"/>
  <c r="P499" i="14" s="1"/>
  <c r="V2106" i="6"/>
  <c r="O302" i="14"/>
  <c r="P302" i="14" s="1"/>
  <c r="V2151" i="6"/>
  <c r="O308" i="14"/>
  <c r="P308" i="14" s="1"/>
  <c r="V1932" i="6"/>
  <c r="O277" i="14"/>
  <c r="P277" i="14" s="1"/>
  <c r="V1699" i="6"/>
  <c r="O228" i="14"/>
  <c r="P228" i="14" s="1"/>
  <c r="V1307" i="6"/>
  <c r="O172" i="14"/>
  <c r="P172" i="14" s="1"/>
  <c r="D31" i="48"/>
  <c r="I31" i="48" s="1"/>
  <c r="H31" i="48" s="1"/>
  <c r="V73" i="6"/>
  <c r="O10" i="14"/>
  <c r="P10" i="14" s="1"/>
  <c r="AD2" i="6"/>
  <c r="D33" i="48"/>
  <c r="M461" i="14"/>
  <c r="R461" i="14" s="1"/>
  <c r="V4947" i="6"/>
  <c r="O681" i="14"/>
  <c r="P681" i="14" s="1"/>
  <c r="V4629" i="6"/>
  <c r="O643" i="14"/>
  <c r="P643" i="14" s="1"/>
  <c r="U4054" i="6"/>
  <c r="M569" i="14"/>
  <c r="R569" i="14" s="1"/>
  <c r="V3647" i="6"/>
  <c r="O512" i="14"/>
  <c r="P512" i="14" s="1"/>
  <c r="O527" i="14"/>
  <c r="P527" i="14" s="1"/>
  <c r="V3760" i="6"/>
  <c r="V3256" i="6"/>
  <c r="O459" i="14"/>
  <c r="P459" i="14" s="1"/>
  <c r="V2822" i="6"/>
  <c r="O409" i="14"/>
  <c r="P409" i="14" s="1"/>
  <c r="U1240" i="6"/>
  <c r="M168" i="14"/>
  <c r="R168" i="14" s="1"/>
  <c r="V4396" i="6"/>
  <c r="O614" i="14"/>
  <c r="P614" i="14" s="1"/>
  <c r="V4046" i="6"/>
  <c r="O567" i="14"/>
  <c r="P567" i="14" s="1"/>
  <c r="E39" i="48"/>
  <c r="V2808" i="6"/>
  <c r="O404" i="14"/>
  <c r="P404" i="14" s="1"/>
  <c r="V2145" i="6"/>
  <c r="O307" i="14"/>
  <c r="P307" i="14" s="1"/>
  <c r="V1598" i="6"/>
  <c r="O214" i="14"/>
  <c r="P214" i="14" s="1"/>
  <c r="U965" i="6"/>
  <c r="M120" i="14"/>
  <c r="R120" i="14" s="1"/>
  <c r="V884" i="6"/>
  <c r="O102" i="14"/>
  <c r="P102" i="14" s="1"/>
  <c r="R3" i="14"/>
  <c r="P593" i="14"/>
  <c r="U4344" i="6"/>
  <c r="M605" i="14"/>
  <c r="R605" i="14" s="1"/>
  <c r="P541" i="14"/>
  <c r="D48" i="48"/>
  <c r="I48" i="48" s="1"/>
  <c r="H48" i="48" s="1"/>
  <c r="V3675" i="6"/>
  <c r="O516" i="14"/>
  <c r="P516" i="14" s="1"/>
  <c r="P437" i="14"/>
  <c r="O358" i="14"/>
  <c r="P358" i="14" s="1"/>
  <c r="V2392" i="6"/>
  <c r="V2275" i="6"/>
  <c r="O342" i="14"/>
  <c r="P342" i="14" s="1"/>
  <c r="V1669" i="6"/>
  <c r="O226" i="14"/>
  <c r="P226" i="14" s="1"/>
  <c r="V842" i="6"/>
  <c r="O97" i="14"/>
  <c r="P97" i="14" s="1"/>
  <c r="V644" i="6"/>
  <c r="O75" i="14"/>
  <c r="P75" i="14" s="1"/>
  <c r="V397" i="6"/>
  <c r="O40" i="14"/>
  <c r="P40" i="14" s="1"/>
  <c r="V299" i="6"/>
  <c r="O29" i="14"/>
  <c r="P29" i="14" s="1"/>
  <c r="O688" i="14"/>
  <c r="P688" i="14" s="1"/>
  <c r="V5012" i="6"/>
  <c r="V5084" i="6"/>
  <c r="O699" i="14"/>
  <c r="P699" i="14" s="1"/>
  <c r="V5068" i="6"/>
  <c r="O695" i="14"/>
  <c r="P695" i="14" s="1"/>
  <c r="M571" i="14"/>
  <c r="R571" i="14" s="1"/>
  <c r="O496" i="14"/>
  <c r="P496" i="14" s="1"/>
  <c r="V3551" i="6"/>
  <c r="V3415" i="6"/>
  <c r="O477" i="14"/>
  <c r="P477" i="14" s="1"/>
  <c r="D50" i="48"/>
  <c r="E28" i="48"/>
  <c r="V1247" i="6"/>
  <c r="V685" i="6"/>
  <c r="O83" i="14"/>
  <c r="P83" i="14" s="1"/>
  <c r="P85" i="14"/>
  <c r="F28" i="48"/>
  <c r="V5056" i="6"/>
  <c r="O693" i="14"/>
  <c r="P693" i="14" s="1"/>
  <c r="O645" i="14"/>
  <c r="P645" i="14" s="1"/>
  <c r="V4652" i="6"/>
  <c r="F34" i="48"/>
  <c r="O465" i="14"/>
  <c r="P465" i="14" s="1"/>
  <c r="V3317" i="6"/>
  <c r="V3023" i="6"/>
  <c r="O428" i="14"/>
  <c r="P428" i="14" s="1"/>
  <c r="V2703" i="6"/>
  <c r="O393" i="14"/>
  <c r="P393" i="14" s="1"/>
  <c r="O386" i="14"/>
  <c r="P386" i="14" s="1"/>
  <c r="V2601" i="6"/>
  <c r="V2775" i="6"/>
  <c r="O397" i="14"/>
  <c r="P397" i="14" s="1"/>
  <c r="D46" i="48"/>
  <c r="I46" i="48" s="1"/>
  <c r="H46" i="48" s="1"/>
  <c r="O272" i="14"/>
  <c r="P272" i="14" s="1"/>
  <c r="V1905" i="6"/>
  <c r="V556" i="6"/>
  <c r="O69" i="14"/>
  <c r="P69" i="14" s="1"/>
  <c r="V483" i="6"/>
  <c r="O52" i="14"/>
  <c r="P52" i="14" s="1"/>
  <c r="V362" i="6"/>
  <c r="O35" i="14"/>
  <c r="P35" i="14" s="1"/>
  <c r="O707" i="14"/>
  <c r="P707" i="14" s="1"/>
  <c r="V5168" i="6"/>
  <c r="V4376" i="6"/>
  <c r="O612" i="14"/>
  <c r="P612" i="14" s="1"/>
  <c r="V4799" i="6"/>
  <c r="O660" i="14"/>
  <c r="P660" i="14" s="1"/>
  <c r="F50" i="48"/>
  <c r="O637" i="14"/>
  <c r="P637" i="14" s="1"/>
  <c r="V4533" i="6"/>
  <c r="V3151" i="6"/>
  <c r="O442" i="14"/>
  <c r="P442" i="14" s="1"/>
  <c r="V3051" i="6"/>
  <c r="O430" i="14"/>
  <c r="P430" i="14" s="1"/>
  <c r="V1426" i="6"/>
  <c r="O196" i="14"/>
  <c r="P196" i="14" s="1"/>
  <c r="V540" i="6"/>
  <c r="O68" i="14"/>
  <c r="P68" i="14" s="1"/>
  <c r="D28" i="48"/>
  <c r="C5" i="48"/>
  <c r="V4332" i="6"/>
  <c r="O604" i="14"/>
  <c r="P604" i="14" s="1"/>
  <c r="O545" i="14"/>
  <c r="P545" i="14" s="1"/>
  <c r="V3868" i="6"/>
  <c r="V3276" i="6"/>
  <c r="O461" i="14"/>
  <c r="E33" i="48"/>
  <c r="F22" i="48"/>
  <c r="U4414" i="6"/>
  <c r="M616" i="14"/>
  <c r="R616" i="14" s="1"/>
  <c r="V4169" i="6"/>
  <c r="O588" i="14"/>
  <c r="P588" i="14" s="1"/>
  <c r="V4021" i="6"/>
  <c r="O564" i="14"/>
  <c r="P564" i="14" s="1"/>
  <c r="V4983" i="6"/>
  <c r="O685" i="14"/>
  <c r="P685" i="14" s="1"/>
  <c r="U4276" i="6"/>
  <c r="M599" i="14"/>
  <c r="R599" i="14" s="1"/>
  <c r="P719" i="14"/>
  <c r="V4615" i="6"/>
  <c r="O641" i="14"/>
  <c r="P641" i="14" s="1"/>
  <c r="V4590" i="6"/>
  <c r="O639" i="14"/>
  <c r="P639" i="14" s="1"/>
  <c r="V4110" i="6"/>
  <c r="O583" i="14"/>
  <c r="P583" i="14" s="1"/>
  <c r="P467" i="14"/>
  <c r="V2581" i="6"/>
  <c r="E38" i="48"/>
  <c r="V2163" i="6"/>
  <c r="O314" i="14"/>
  <c r="P314" i="14" s="1"/>
  <c r="V1920" i="6"/>
  <c r="O276" i="14"/>
  <c r="P276" i="14" s="1"/>
  <c r="O205" i="14"/>
  <c r="P205" i="14" s="1"/>
  <c r="V1547" i="6"/>
  <c r="V1529" i="6"/>
  <c r="O206" i="14"/>
  <c r="P206" i="14" s="1"/>
  <c r="V955" i="6"/>
  <c r="O119" i="14"/>
  <c r="P119" i="14" s="1"/>
  <c r="V260" i="6"/>
  <c r="O25" i="14"/>
  <c r="P25" i="14" s="1"/>
  <c r="P723" i="14"/>
  <c r="V5099" i="6"/>
  <c r="O700" i="14"/>
  <c r="P700" i="14" s="1"/>
  <c r="V4922" i="6"/>
  <c r="O678" i="14"/>
  <c r="P678" i="14" s="1"/>
  <c r="V4755" i="6"/>
  <c r="O658" i="14"/>
  <c r="P658" i="14" s="1"/>
  <c r="O672" i="14"/>
  <c r="P672" i="14" s="1"/>
  <c r="V4871" i="6"/>
  <c r="V4686" i="6"/>
  <c r="O649" i="14"/>
  <c r="P649" i="14" s="1"/>
  <c r="V4357" i="6"/>
  <c r="O606" i="14"/>
  <c r="P606" i="14" s="1"/>
  <c r="V3739" i="6"/>
  <c r="O525" i="14"/>
  <c r="P525" i="14" s="1"/>
  <c r="V2739" i="6"/>
  <c r="O395" i="14"/>
  <c r="P395" i="14" s="1"/>
  <c r="O296" i="14"/>
  <c r="P296" i="14" s="1"/>
  <c r="V2080" i="6"/>
  <c r="U1129" i="6"/>
  <c r="O143" i="14" s="1"/>
  <c r="M143" i="14"/>
  <c r="R143" i="14" s="1"/>
  <c r="V1048" i="6"/>
  <c r="F27" i="48"/>
  <c r="V369" i="6"/>
  <c r="O36" i="14"/>
  <c r="P36" i="14" s="1"/>
  <c r="V313" i="6"/>
  <c r="O30" i="14"/>
  <c r="P30" i="14" s="1"/>
  <c r="V204" i="6"/>
  <c r="O22" i="14"/>
  <c r="P22" i="14" s="1"/>
  <c r="V79" i="6"/>
  <c r="O11" i="14"/>
  <c r="P11" i="14" s="1"/>
  <c r="V5" i="6"/>
  <c r="D14" i="48"/>
  <c r="I14" i="48" s="1"/>
  <c r="H14" i="48" s="1"/>
  <c r="O3" i="14"/>
  <c r="O590" i="14"/>
  <c r="P590" i="14" s="1"/>
  <c r="V4191" i="6"/>
  <c r="V4742" i="6"/>
  <c r="O655" i="14"/>
  <c r="P655" i="14" s="1"/>
  <c r="O626" i="14"/>
  <c r="P626" i="14" s="1"/>
  <c r="V4482" i="6"/>
  <c r="O572" i="14"/>
  <c r="P572" i="14" s="1"/>
  <c r="V4082" i="6"/>
  <c r="M388" i="14"/>
  <c r="R388" i="14" s="1"/>
  <c r="O372" i="14"/>
  <c r="P372" i="14" s="1"/>
  <c r="V2481" i="6"/>
  <c r="V2890" i="6"/>
  <c r="O415" i="14"/>
  <c r="P415" i="14" s="1"/>
  <c r="V1348" i="6"/>
  <c r="O184" i="14"/>
  <c r="P184" i="14" s="1"/>
  <c r="O134" i="14"/>
  <c r="P134" i="14" s="1"/>
  <c r="V1085" i="6"/>
  <c r="V993" i="6"/>
  <c r="O127" i="14"/>
  <c r="P127" i="14" s="1"/>
  <c r="D25" i="48"/>
  <c r="I25" i="48" s="1"/>
  <c r="H25" i="48" s="1"/>
  <c r="O571" i="14"/>
  <c r="P571" i="14" s="1"/>
  <c r="V4074" i="6"/>
  <c r="G43" i="48"/>
  <c r="G53" i="48" s="1"/>
  <c r="V3947" i="6"/>
  <c r="O553" i="14"/>
  <c r="P553" i="14" s="1"/>
  <c r="V3693" i="6"/>
  <c r="O520" i="14"/>
  <c r="P520" i="14" s="1"/>
  <c r="V2030" i="6"/>
  <c r="O286" i="14"/>
  <c r="P286" i="14" s="1"/>
  <c r="V2342" i="6"/>
  <c r="O353" i="14"/>
  <c r="P353" i="14" s="1"/>
  <c r="V1843" i="6"/>
  <c r="O254" i="14"/>
  <c r="P254" i="14" s="1"/>
  <c r="U1767" i="6"/>
  <c r="M238" i="14"/>
  <c r="R238" i="14" s="1"/>
  <c r="V1588" i="6"/>
  <c r="O209" i="14"/>
  <c r="P209" i="14" s="1"/>
  <c r="O126" i="14"/>
  <c r="P126" i="14" s="1"/>
  <c r="V989" i="6"/>
  <c r="V846" i="6"/>
  <c r="O98" i="14"/>
  <c r="P98" i="14" s="1"/>
  <c r="E35" i="48"/>
  <c r="D35" i="48"/>
  <c r="V4433" i="6"/>
  <c r="O620" i="14"/>
  <c r="P620" i="14" s="1"/>
  <c r="M595" i="14"/>
  <c r="R595" i="14" s="1"/>
  <c r="M501" i="14"/>
  <c r="R501" i="14" s="1"/>
  <c r="V2329" i="6"/>
  <c r="O348" i="14"/>
  <c r="P348" i="14" s="1"/>
  <c r="O284" i="14"/>
  <c r="P284" i="14" s="1"/>
  <c r="V2016" i="6"/>
  <c r="V1884" i="6"/>
  <c r="O263" i="14"/>
  <c r="P263" i="14" s="1"/>
  <c r="V4580" i="6"/>
  <c r="O638" i="14"/>
  <c r="P638" i="14" s="1"/>
  <c r="V4099" i="6"/>
  <c r="O577" i="14"/>
  <c r="P577" i="14" s="1"/>
  <c r="V3442" i="6"/>
  <c r="O479" i="14"/>
  <c r="P479" i="14" s="1"/>
  <c r="O464" i="14"/>
  <c r="P464" i="14" s="1"/>
  <c r="V3303" i="6"/>
  <c r="V2750" i="6"/>
  <c r="O396" i="14"/>
  <c r="P396" i="14" s="1"/>
  <c r="V2288" i="6"/>
  <c r="O344" i="14"/>
  <c r="P344" i="14" s="1"/>
  <c r="E30" i="48"/>
  <c r="V2075" i="6"/>
  <c r="O294" i="14"/>
  <c r="P294" i="14" s="1"/>
  <c r="V1810" i="6"/>
  <c r="O246" i="14"/>
  <c r="P246" i="14" s="1"/>
  <c r="V1880" i="6"/>
  <c r="O262" i="14"/>
  <c r="P262" i="14" s="1"/>
  <c r="V1406" i="6"/>
  <c r="O188" i="14"/>
  <c r="P188" i="14" s="1"/>
  <c r="V1199" i="6"/>
  <c r="O158" i="14"/>
  <c r="P158" i="14" s="1"/>
  <c r="V875" i="6"/>
  <c r="O101" i="14"/>
  <c r="P101" i="14" s="1"/>
  <c r="V32" i="6"/>
  <c r="O6" i="14"/>
  <c r="P6" i="14" s="1"/>
  <c r="M482" i="14"/>
  <c r="R482" i="14" s="1"/>
  <c r="M389" i="14"/>
  <c r="R389" i="14" s="1"/>
  <c r="M218" i="14"/>
  <c r="R218" i="14" s="1"/>
  <c r="O471" i="14"/>
  <c r="P471" i="14" s="1"/>
  <c r="V3359" i="6"/>
  <c r="V5072" i="6"/>
  <c r="O698" i="14"/>
  <c r="P698" i="14" s="1"/>
  <c r="V5111" i="6"/>
  <c r="O701" i="14"/>
  <c r="P701" i="14" s="1"/>
  <c r="D52" i="48"/>
  <c r="I52" i="48" s="1"/>
  <c r="H52" i="48" s="1"/>
  <c r="V3703" i="6"/>
  <c r="O521" i="14"/>
  <c r="P521" i="14" s="1"/>
  <c r="V3124" i="6"/>
  <c r="O440" i="14"/>
  <c r="P440" i="14" s="1"/>
  <c r="V1422" i="6"/>
  <c r="O195" i="14"/>
  <c r="P195" i="14" s="1"/>
  <c r="V840" i="6"/>
  <c r="O96" i="14"/>
  <c r="P96" i="14" s="1"/>
  <c r="I15" i="48"/>
  <c r="H15" i="48" s="1"/>
  <c r="V4140" i="6"/>
  <c r="O586" i="14"/>
  <c r="P586" i="14" s="1"/>
  <c r="V3904" i="6"/>
  <c r="O548" i="14"/>
  <c r="P548" i="14" s="1"/>
  <c r="U3918" i="6"/>
  <c r="M549" i="14"/>
  <c r="R549" i="14" s="1"/>
  <c r="O468" i="14"/>
  <c r="P468" i="14" s="1"/>
  <c r="V3350" i="6"/>
  <c r="V2079" i="6"/>
  <c r="O295" i="14"/>
  <c r="P295" i="14" s="1"/>
  <c r="V1820" i="6"/>
  <c r="O252" i="14"/>
  <c r="P252" i="14" s="1"/>
  <c r="O216" i="14"/>
  <c r="P216" i="14" s="1"/>
  <c r="V1601" i="6"/>
  <c r="P192" i="14"/>
  <c r="V1218" i="6"/>
  <c r="O161" i="14"/>
  <c r="P161" i="14" s="1"/>
  <c r="V834" i="6"/>
  <c r="O95" i="14"/>
  <c r="P95" i="14" s="1"/>
  <c r="E17" i="48"/>
  <c r="D17" i="48"/>
  <c r="V4297" i="6"/>
  <c r="O601" i="14"/>
  <c r="P601" i="14" s="1"/>
  <c r="V3955" i="6"/>
  <c r="O554" i="14"/>
  <c r="P554" i="14" s="1"/>
  <c r="V3780" i="6"/>
  <c r="O531" i="14"/>
  <c r="P531" i="14" s="1"/>
  <c r="O495" i="14"/>
  <c r="P495" i="14" s="1"/>
  <c r="V3533" i="6"/>
  <c r="V3215" i="6"/>
  <c r="O455" i="14"/>
  <c r="P455" i="14" s="1"/>
  <c r="V3067" i="6"/>
  <c r="O433" i="14"/>
  <c r="P433" i="14" s="1"/>
  <c r="O429" i="14"/>
  <c r="P429" i="14" s="1"/>
  <c r="V3035" i="6"/>
  <c r="V2640" i="6"/>
  <c r="O388" i="14"/>
  <c r="V2452" i="6"/>
  <c r="O370" i="14"/>
  <c r="P370" i="14" s="1"/>
  <c r="V1715" i="6"/>
  <c r="O229" i="14"/>
  <c r="P229" i="14" s="1"/>
  <c r="P211" i="14"/>
  <c r="V524" i="6"/>
  <c r="O67" i="14"/>
  <c r="P67" i="14" s="1"/>
  <c r="V352" i="6"/>
  <c r="O34" i="14"/>
  <c r="P34" i="14" s="1"/>
  <c r="O27" i="14"/>
  <c r="P27" i="14" s="1"/>
  <c r="V291" i="6"/>
  <c r="V185" i="6"/>
  <c r="O21" i="14"/>
  <c r="P21" i="14" s="1"/>
  <c r="V5336" i="6"/>
  <c r="O729" i="14"/>
  <c r="P729" i="14" s="1"/>
  <c r="V5227" i="6"/>
  <c r="O715" i="14"/>
  <c r="P715" i="14" s="1"/>
  <c r="O561" i="14"/>
  <c r="P561" i="14" s="1"/>
  <c r="V3989" i="6"/>
  <c r="U3803" i="6"/>
  <c r="M538" i="14"/>
  <c r="R538" i="14" s="1"/>
  <c r="V3730" i="6"/>
  <c r="O523" i="14"/>
  <c r="P523" i="14" s="1"/>
  <c r="V3527" i="6"/>
  <c r="O491" i="14"/>
  <c r="P491" i="14" s="1"/>
  <c r="V2591" i="6"/>
  <c r="O384" i="14"/>
  <c r="P384" i="14" s="1"/>
  <c r="V2422" i="6"/>
  <c r="O360" i="14"/>
  <c r="P360" i="14" s="1"/>
  <c r="M293" i="14"/>
  <c r="R293" i="14" s="1"/>
  <c r="F38" i="48"/>
  <c r="U1034" i="6"/>
  <c r="M117" i="14"/>
  <c r="R117" i="14" s="1"/>
  <c r="V677" i="6"/>
  <c r="O78" i="14"/>
  <c r="P78" i="14" s="1"/>
  <c r="V84" i="6"/>
  <c r="O12" i="14"/>
  <c r="P12" i="14" s="1"/>
  <c r="V4909" i="6"/>
  <c r="O676" i="14"/>
  <c r="P676" i="14" s="1"/>
  <c r="V4928" i="6"/>
  <c r="O679" i="14"/>
  <c r="P679" i="14" s="1"/>
  <c r="V4221" i="6"/>
  <c r="O595" i="14"/>
  <c r="P595" i="14" s="1"/>
  <c r="V3400" i="6"/>
  <c r="O475" i="14"/>
  <c r="P475" i="14" s="1"/>
  <c r="V3581" i="6"/>
  <c r="O501" i="14"/>
  <c r="P501" i="14" s="1"/>
  <c r="V2924" i="6"/>
  <c r="O417" i="14"/>
  <c r="P417" i="14" s="1"/>
  <c r="F23" i="48"/>
  <c r="V1655" i="6"/>
  <c r="O225" i="14"/>
  <c r="P225" i="14" s="1"/>
  <c r="V592" i="6"/>
  <c r="O71" i="14"/>
  <c r="P71" i="14" s="1"/>
  <c r="V518" i="6"/>
  <c r="O65" i="14"/>
  <c r="P65" i="14" s="1"/>
  <c r="O16" i="14"/>
  <c r="P16" i="14" s="1"/>
  <c r="V112" i="6"/>
  <c r="V5063" i="6"/>
  <c r="O694" i="14"/>
  <c r="P694" i="14" s="1"/>
  <c r="V5047" i="6"/>
  <c r="O692" i="14"/>
  <c r="P692" i="14" s="1"/>
  <c r="V4756" i="6"/>
  <c r="O664" i="14"/>
  <c r="P664" i="14" s="1"/>
  <c r="O603" i="14"/>
  <c r="P603" i="14" s="1"/>
  <c r="V4323" i="6"/>
  <c r="M511" i="14"/>
  <c r="R511" i="14" s="1"/>
  <c r="P427" i="14"/>
  <c r="V1885" i="6"/>
  <c r="O264" i="14"/>
  <c r="P264" i="14" s="1"/>
  <c r="V1320" i="6"/>
  <c r="O176" i="14"/>
  <c r="P176" i="14" s="1"/>
  <c r="V1328" i="6"/>
  <c r="O177" i="14"/>
  <c r="P177" i="14" s="1"/>
  <c r="V1188" i="6"/>
  <c r="O155" i="14"/>
  <c r="P155" i="14" s="1"/>
  <c r="O17" i="14"/>
  <c r="P17" i="14" s="1"/>
  <c r="V128" i="6"/>
  <c r="D18" i="48"/>
  <c r="F15" i="48"/>
  <c r="V4263" i="6"/>
  <c r="O598" i="14"/>
  <c r="P598" i="14" s="1"/>
  <c r="V4496" i="6"/>
  <c r="O630" i="14"/>
  <c r="P630" i="14" s="1"/>
  <c r="V4112" i="6"/>
  <c r="O584" i="14"/>
  <c r="P584" i="14" s="1"/>
  <c r="O482" i="14"/>
  <c r="P482" i="14" s="1"/>
  <c r="V3481" i="6"/>
  <c r="O617" i="14"/>
  <c r="P617" i="14" s="1"/>
  <c r="V4422" i="6"/>
  <c r="O389" i="14"/>
  <c r="P389" i="14" s="1"/>
  <c r="V1608" i="6"/>
  <c r="O218" i="14"/>
  <c r="P218" i="14" s="1"/>
  <c r="V2879" i="6"/>
  <c r="O414" i="14"/>
  <c r="P414" i="14" s="1"/>
  <c r="V2084" i="6"/>
  <c r="O298" i="14"/>
  <c r="P298" i="14" s="1"/>
  <c r="V2368" i="6"/>
  <c r="O357" i="14"/>
  <c r="P357" i="14" s="1"/>
  <c r="V1962" i="6"/>
  <c r="O279" i="14"/>
  <c r="P279" i="14" s="1"/>
  <c r="V1626" i="6"/>
  <c r="O219" i="14"/>
  <c r="P219" i="14" s="1"/>
  <c r="V1257" i="6"/>
  <c r="O169" i="14"/>
  <c r="P169" i="14" s="1"/>
  <c r="V1193" i="6"/>
  <c r="O156" i="14"/>
  <c r="P156" i="14" s="1"/>
  <c r="V492" i="6"/>
  <c r="O54" i="14"/>
  <c r="P54" i="14" s="1"/>
  <c r="V5269" i="6"/>
  <c r="O721" i="14"/>
  <c r="P721" i="14" s="1"/>
  <c r="V5132" i="6"/>
  <c r="O703" i="14"/>
  <c r="P703" i="14" s="1"/>
  <c r="V4829" i="6"/>
  <c r="O668" i="14"/>
  <c r="P668" i="14" s="1"/>
  <c r="V4571" i="6"/>
  <c r="O634" i="14"/>
  <c r="P634" i="14" s="1"/>
  <c r="O530" i="14"/>
  <c r="P530" i="14" s="1"/>
  <c r="V3779" i="6"/>
  <c r="O137" i="14"/>
  <c r="P137" i="14" s="1"/>
  <c r="V1093" i="6"/>
  <c r="V583" i="6"/>
  <c r="O70" i="14"/>
  <c r="P70" i="14" s="1"/>
  <c r="V308" i="6"/>
  <c r="O28" i="14"/>
  <c r="P28" i="14" s="1"/>
  <c r="V53" i="6"/>
  <c r="O8" i="14"/>
  <c r="P8" i="14" s="1"/>
  <c r="V4510" i="6"/>
  <c r="O631" i="14"/>
  <c r="P631" i="14" s="1"/>
  <c r="O683" i="14"/>
  <c r="P683" i="14" s="1"/>
  <c r="V4965" i="6"/>
  <c r="V5041" i="6"/>
  <c r="O691" i="14"/>
  <c r="P691" i="14" s="1"/>
  <c r="O663" i="14"/>
  <c r="P663" i="14" s="1"/>
  <c r="V4766" i="6"/>
  <c r="V3943" i="6"/>
  <c r="O551" i="14"/>
  <c r="P551" i="14" s="1"/>
  <c r="O560" i="14"/>
  <c r="P560" i="14" s="1"/>
  <c r="V3982" i="6"/>
  <c r="U3875" i="6"/>
  <c r="O546" i="14" s="1"/>
  <c r="M546" i="14"/>
  <c r="R546" i="14" s="1"/>
  <c r="V3570" i="6"/>
  <c r="D51" i="48"/>
  <c r="I51" i="48" s="1"/>
  <c r="H51" i="48" s="1"/>
  <c r="V2912" i="6"/>
  <c r="O416" i="14"/>
  <c r="P416" i="14" s="1"/>
  <c r="V1971" i="6"/>
  <c r="O280" i="14"/>
  <c r="P280" i="14" s="1"/>
  <c r="O151" i="14"/>
  <c r="P151" i="14" s="1"/>
  <c r="V1158" i="6"/>
  <c r="O129" i="14"/>
  <c r="P129" i="14" s="1"/>
  <c r="V1017" i="6"/>
  <c r="V1099" i="6"/>
  <c r="O140" i="14"/>
  <c r="P140" i="14" s="1"/>
  <c r="V915" i="6"/>
  <c r="O111" i="14"/>
  <c r="P111" i="14" s="1"/>
  <c r="F16" i="48"/>
  <c r="D16" i="48"/>
  <c r="U3969" i="6"/>
  <c r="D39" i="48" s="1"/>
  <c r="I39" i="48" s="1"/>
  <c r="H39" i="48" s="1"/>
  <c r="M559" i="14"/>
  <c r="R559" i="14" s="1"/>
  <c r="V2967" i="6"/>
  <c r="O419" i="14"/>
  <c r="P419" i="14" s="1"/>
  <c r="O374" i="14"/>
  <c r="P374" i="14" s="1"/>
  <c r="V2508" i="6"/>
  <c r="V2429" i="6"/>
  <c r="O361" i="14"/>
  <c r="P361" i="14" s="1"/>
  <c r="V2059" i="6"/>
  <c r="O293" i="14"/>
  <c r="P293" i="14" s="1"/>
  <c r="V1507" i="6"/>
  <c r="O202" i="14"/>
  <c r="P202" i="14" s="1"/>
  <c r="V1224" i="6"/>
  <c r="O162" i="14"/>
  <c r="P162" i="14" s="1"/>
  <c r="V1089" i="6"/>
  <c r="O136" i="14"/>
  <c r="P136" i="14" s="1"/>
  <c r="V938" i="6"/>
  <c r="O114" i="14"/>
  <c r="P114" i="14" s="1"/>
  <c r="B4" i="48"/>
  <c r="V4405" i="6"/>
  <c r="O615" i="14"/>
  <c r="P615" i="14" s="1"/>
  <c r="E37" i="48"/>
  <c r="V2210" i="6"/>
  <c r="O320" i="14"/>
  <c r="P320" i="14" s="1"/>
  <c r="V2238" i="6"/>
  <c r="O331" i="14"/>
  <c r="P331" i="14" s="1"/>
  <c r="V2092" i="6"/>
  <c r="O301" i="14"/>
  <c r="P301" i="14" s="1"/>
  <c r="V1813" i="6"/>
  <c r="O247" i="14"/>
  <c r="P247" i="14" s="1"/>
  <c r="V1815" i="6"/>
  <c r="O249" i="14"/>
  <c r="P249" i="14" s="1"/>
  <c r="V1683" i="6"/>
  <c r="O227" i="14"/>
  <c r="P227" i="14" s="1"/>
  <c r="V1244" i="6"/>
  <c r="D34" i="48"/>
  <c r="V933" i="6"/>
  <c r="O112" i="14"/>
  <c r="P112" i="14" s="1"/>
  <c r="U4516" i="6"/>
  <c r="M632" i="14"/>
  <c r="R632" i="14" s="1"/>
  <c r="O625" i="14"/>
  <c r="P625" i="14" s="1"/>
  <c r="V4473" i="6"/>
  <c r="U4385" i="6"/>
  <c r="M613" i="14"/>
  <c r="R613" i="14" s="1"/>
  <c r="V4012" i="6"/>
  <c r="O563" i="14"/>
  <c r="P563" i="14" s="1"/>
  <c r="V3475" i="6"/>
  <c r="F35" i="48"/>
  <c r="V3361" i="6"/>
  <c r="O472" i="14"/>
  <c r="P472" i="14" s="1"/>
  <c r="V3630" i="6"/>
  <c r="O511" i="14"/>
  <c r="P511" i="14" s="1"/>
  <c r="V2292" i="6"/>
  <c r="O346" i="14"/>
  <c r="P346" i="14" s="1"/>
  <c r="V1732" i="6"/>
  <c r="O234" i="14"/>
  <c r="P234" i="14" s="1"/>
  <c r="V1343" i="6"/>
  <c r="F40" i="48"/>
  <c r="I40" i="48" s="1"/>
  <c r="H40" i="48" s="1"/>
  <c r="O181" i="14"/>
  <c r="P181" i="14" s="1"/>
  <c r="V945" i="6"/>
  <c r="O118" i="14"/>
  <c r="P118" i="14" s="1"/>
  <c r="B3" i="48"/>
  <c r="M480" i="14"/>
  <c r="R480" i="14" s="1"/>
  <c r="M237" i="14"/>
  <c r="R237" i="14" s="1"/>
  <c r="V3717" i="6"/>
  <c r="O522" i="14"/>
  <c r="P522" i="14" s="1"/>
  <c r="V3783" i="6"/>
  <c r="O532" i="14"/>
  <c r="P532" i="14" s="1"/>
  <c r="V3232" i="6"/>
  <c r="O457" i="14"/>
  <c r="P457" i="14" s="1"/>
  <c r="V2976" i="6"/>
  <c r="O420" i="14"/>
  <c r="P420" i="14" s="1"/>
  <c r="O197" i="14"/>
  <c r="P197" i="14" s="1"/>
  <c r="V1427" i="6"/>
  <c r="P113" i="14"/>
  <c r="V3775" i="6"/>
  <c r="O528" i="14"/>
  <c r="P528" i="14" s="1"/>
  <c r="O498" i="14"/>
  <c r="P498" i="14" s="1"/>
  <c r="V3574" i="6"/>
  <c r="U2536" i="6"/>
  <c r="M378" i="14"/>
  <c r="R378" i="14" s="1"/>
  <c r="V2189" i="6"/>
  <c r="O318" i="14"/>
  <c r="P318" i="14" s="1"/>
  <c r="P290" i="14"/>
  <c r="V1481" i="6"/>
  <c r="O199" i="14"/>
  <c r="P199" i="14" s="1"/>
  <c r="V813" i="6"/>
  <c r="O94" i="14"/>
  <c r="P94" i="14" s="1"/>
  <c r="F18" i="48"/>
  <c r="D13" i="48"/>
  <c r="I13" i="48" s="1"/>
  <c r="H13" i="48" s="1"/>
  <c r="U4462" i="6"/>
  <c r="M624" i="14"/>
  <c r="R624" i="14" s="1"/>
  <c r="V3506" i="6"/>
  <c r="O483" i="14"/>
  <c r="P483" i="14" s="1"/>
  <c r="U3655" i="6"/>
  <c r="M513" i="14"/>
  <c r="R513" i="14" s="1"/>
  <c r="V3530" i="6"/>
  <c r="O489" i="14"/>
  <c r="P489" i="14" s="1"/>
  <c r="V3165" i="6"/>
  <c r="O446" i="14"/>
  <c r="P446" i="14" s="1"/>
  <c r="V2991" i="6"/>
  <c r="O424" i="14"/>
  <c r="P424" i="14" s="1"/>
  <c r="E32" i="48"/>
  <c r="O359" i="14"/>
  <c r="P359" i="14" s="1"/>
  <c r="V2403" i="6"/>
  <c r="V2034" i="6"/>
  <c r="O287" i="14"/>
  <c r="P287" i="14" s="1"/>
  <c r="P269" i="14"/>
  <c r="U1512" i="6"/>
  <c r="M207" i="14"/>
  <c r="R207" i="14" s="1"/>
  <c r="O153" i="14"/>
  <c r="P153" i="14" s="1"/>
  <c r="V1175" i="6"/>
  <c r="V853" i="6"/>
  <c r="O100" i="14"/>
  <c r="P100" i="14" s="1"/>
  <c r="V797" i="6"/>
  <c r="O92" i="14"/>
  <c r="P92" i="14" s="1"/>
  <c r="P13" i="14"/>
  <c r="V175" i="6"/>
  <c r="O20" i="14"/>
  <c r="P20" i="14" s="1"/>
  <c r="V5153" i="6"/>
  <c r="O705" i="14"/>
  <c r="P705" i="14" s="1"/>
  <c r="V5181" i="6"/>
  <c r="O709" i="14"/>
  <c r="P709" i="14" s="1"/>
  <c r="O602" i="14"/>
  <c r="P602" i="14" s="1"/>
  <c r="V4312" i="6"/>
  <c r="U4250" i="6"/>
  <c r="M597" i="14"/>
  <c r="R597" i="14" s="1"/>
  <c r="V4049" i="6"/>
  <c r="O568" i="14"/>
  <c r="P568" i="14" s="1"/>
  <c r="V3671" i="6"/>
  <c r="O515" i="14"/>
  <c r="P515" i="14" s="1"/>
  <c r="E50" i="48"/>
  <c r="U2572" i="6"/>
  <c r="M380" i="14"/>
  <c r="R380" i="14" s="1"/>
  <c r="V2363" i="6"/>
  <c r="O355" i="14"/>
  <c r="P355" i="14" s="1"/>
  <c r="V1774" i="6"/>
  <c r="D42" i="48"/>
  <c r="I42" i="48" s="1"/>
  <c r="H42" i="48" s="1"/>
  <c r="U1269" i="6"/>
  <c r="M170" i="14"/>
  <c r="R170" i="14" s="1"/>
  <c r="V662" i="6"/>
  <c r="O76" i="14"/>
  <c r="P76" i="14" s="1"/>
  <c r="V521" i="6"/>
  <c r="O66" i="14"/>
  <c r="P66" i="14" s="1"/>
  <c r="V4369" i="6"/>
  <c r="F43" i="48"/>
  <c r="O608" i="14"/>
  <c r="P608" i="14" s="1"/>
  <c r="V4672" i="6"/>
  <c r="O647" i="14"/>
  <c r="P647" i="14" s="1"/>
  <c r="V4851" i="6"/>
  <c r="O670" i="14"/>
  <c r="P670" i="14" s="1"/>
  <c r="U3827" i="6"/>
  <c r="M540" i="14"/>
  <c r="R540" i="14" s="1"/>
  <c r="U3746" i="6"/>
  <c r="M526" i="14"/>
  <c r="R526" i="14" s="1"/>
  <c r="U3467" i="6"/>
  <c r="M481" i="14"/>
  <c r="R481" i="14" s="1"/>
  <c r="V3393" i="6"/>
  <c r="O474" i="14"/>
  <c r="P474" i="14" s="1"/>
  <c r="V3291" i="6"/>
  <c r="O463" i="14"/>
  <c r="P463" i="14" s="1"/>
  <c r="O445" i="14"/>
  <c r="P445" i="14" s="1"/>
  <c r="V3162" i="6"/>
  <c r="AF2" i="6"/>
  <c r="B6" i="48"/>
  <c r="O426" i="14"/>
  <c r="P426" i="14" s="1"/>
  <c r="V2951" i="6"/>
  <c r="O418" i="14"/>
  <c r="P418" i="14" s="1"/>
  <c r="D44" i="48"/>
  <c r="D24" i="48"/>
  <c r="I24" i="48" s="1"/>
  <c r="H24" i="48" s="1"/>
  <c r="V449" i="6"/>
  <c r="O44" i="14"/>
  <c r="P44" i="14" s="1"/>
  <c r="V484" i="6"/>
  <c r="O53" i="14"/>
  <c r="P53" i="14" s="1"/>
  <c r="V63" i="6"/>
  <c r="O9" i="14"/>
  <c r="P9" i="14" s="1"/>
  <c r="P717" i="14"/>
  <c r="V4900" i="6"/>
  <c r="O675" i="14"/>
  <c r="P675" i="14" s="1"/>
  <c r="O689" i="14"/>
  <c r="P689" i="14" s="1"/>
  <c r="V5022" i="6"/>
  <c r="V4619" i="6"/>
  <c r="O642" i="14"/>
  <c r="P642" i="14" s="1"/>
  <c r="U4125" i="6"/>
  <c r="D41" i="48" s="1"/>
  <c r="I41" i="48" s="1"/>
  <c r="H41" i="48" s="1"/>
  <c r="M585" i="14"/>
  <c r="R585" i="14" s="1"/>
  <c r="O478" i="14"/>
  <c r="P478" i="14" s="1"/>
  <c r="V3426" i="6"/>
  <c r="P466" i="14"/>
  <c r="V3265" i="6"/>
  <c r="O460" i="14"/>
  <c r="P460" i="14" s="1"/>
  <c r="V3132" i="6"/>
  <c r="O441" i="14"/>
  <c r="P441" i="14" s="1"/>
  <c r="E34" i="48"/>
  <c r="U1743" i="6"/>
  <c r="D30" i="48" s="1"/>
  <c r="I30" i="48" s="1"/>
  <c r="H30" i="48" s="1"/>
  <c r="M236" i="14"/>
  <c r="R236" i="14" s="1"/>
  <c r="V1826" i="6"/>
  <c r="O253" i="14"/>
  <c r="P253" i="14" s="1"/>
  <c r="V1287" i="6"/>
  <c r="O171" i="14"/>
  <c r="P171" i="14" s="1"/>
  <c r="V1115" i="6"/>
  <c r="O142" i="14"/>
  <c r="P142" i="14" s="1"/>
  <c r="V464" i="6"/>
  <c r="O46" i="14"/>
  <c r="P46" i="14" s="1"/>
  <c r="C3" i="48"/>
  <c r="C7" i="48" s="1"/>
  <c r="B5" i="48"/>
  <c r="V3454" i="6"/>
  <c r="O480" i="14"/>
  <c r="P480" i="14" s="1"/>
  <c r="O621" i="14"/>
  <c r="P621" i="14" s="1"/>
  <c r="V4441" i="6"/>
  <c r="F44" i="48"/>
  <c r="V4062" i="6"/>
  <c r="O570" i="14"/>
  <c r="P570" i="14" s="1"/>
  <c r="V1753" i="6"/>
  <c r="O237" i="14"/>
  <c r="P237" i="14" s="1"/>
  <c r="V4234" i="6"/>
  <c r="O596" i="14"/>
  <c r="P596" i="14" s="1"/>
  <c r="O379" i="14"/>
  <c r="P379" i="14" s="1"/>
  <c r="V2559" i="6"/>
  <c r="V1382" i="6"/>
  <c r="O186" i="14"/>
  <c r="P186" i="14" s="1"/>
  <c r="I20" i="48" l="1"/>
  <c r="H20" i="48" s="1"/>
  <c r="D19" i="48"/>
  <c r="I19" i="48" s="1"/>
  <c r="H19" i="48" s="1"/>
  <c r="P388" i="14"/>
  <c r="P461" i="14"/>
  <c r="P143" i="14"/>
  <c r="I26" i="48"/>
  <c r="H26" i="48" s="1"/>
  <c r="U2" i="6"/>
  <c r="O724" i="14"/>
  <c r="I44" i="48"/>
  <c r="H44" i="48" s="1"/>
  <c r="F53" i="48"/>
  <c r="I17" i="48"/>
  <c r="H17" i="48" s="1"/>
  <c r="V3827" i="6"/>
  <c r="O540" i="14"/>
  <c r="P540" i="14" s="1"/>
  <c r="V2536" i="6"/>
  <c r="O378" i="14"/>
  <c r="P378" i="14" s="1"/>
  <c r="D29" i="48"/>
  <c r="I29" i="48" s="1"/>
  <c r="H29" i="48" s="1"/>
  <c r="B7" i="48"/>
  <c r="V1767" i="6"/>
  <c r="O238" i="14"/>
  <c r="P238" i="14" s="1"/>
  <c r="O168" i="14"/>
  <c r="P168" i="14" s="1"/>
  <c r="V1240" i="6"/>
  <c r="V4001" i="6"/>
  <c r="O562" i="14"/>
  <c r="P562" i="14" s="1"/>
  <c r="I32" i="48"/>
  <c r="H32" i="48" s="1"/>
  <c r="V1361" i="6"/>
  <c r="O185" i="14"/>
  <c r="P185" i="14" s="1"/>
  <c r="V4179" i="6"/>
  <c r="O589" i="14"/>
  <c r="P589" i="14" s="1"/>
  <c r="V1269" i="6"/>
  <c r="O170" i="14"/>
  <c r="P170" i="14" s="1"/>
  <c r="E43" i="48"/>
  <c r="V2572" i="6"/>
  <c r="O380" i="14"/>
  <c r="P380" i="14" s="1"/>
  <c r="V4462" i="6"/>
  <c r="O624" i="14"/>
  <c r="P624" i="14" s="1"/>
  <c r="M2" i="14"/>
  <c r="D23" i="48"/>
  <c r="I23" i="48" s="1"/>
  <c r="H23" i="48" s="1"/>
  <c r="O591" i="14"/>
  <c r="P591" i="14" s="1"/>
  <c r="V4200" i="6"/>
  <c r="V3467" i="6"/>
  <c r="O481" i="14"/>
  <c r="P481" i="14" s="1"/>
  <c r="D45" i="48"/>
  <c r="I45" i="48" s="1"/>
  <c r="H45" i="48" s="1"/>
  <c r="V4250" i="6"/>
  <c r="O597" i="14"/>
  <c r="P597" i="14" s="1"/>
  <c r="V3969" i="6"/>
  <c r="O559" i="14"/>
  <c r="P559" i="14" s="1"/>
  <c r="P546" i="14"/>
  <c r="V3918" i="6"/>
  <c r="O549" i="14"/>
  <c r="P549" i="14" s="1"/>
  <c r="V4276" i="6"/>
  <c r="O599" i="14"/>
  <c r="P599" i="14" s="1"/>
  <c r="I28" i="48"/>
  <c r="H28" i="48" s="1"/>
  <c r="I50" i="48"/>
  <c r="H50" i="48" s="1"/>
  <c r="O236" i="14"/>
  <c r="P236" i="14" s="1"/>
  <c r="V1743" i="6"/>
  <c r="V1512" i="6"/>
  <c r="O207" i="14"/>
  <c r="P207" i="14" s="1"/>
  <c r="V4385" i="6"/>
  <c r="O613" i="14"/>
  <c r="P613" i="14" s="1"/>
  <c r="V3655" i="6"/>
  <c r="O513" i="14"/>
  <c r="P513" i="14" s="1"/>
  <c r="I34" i="48"/>
  <c r="H34" i="48" s="1"/>
  <c r="I16" i="48"/>
  <c r="H16" i="48" s="1"/>
  <c r="I18" i="48"/>
  <c r="H18" i="48" s="1"/>
  <c r="V1034" i="6"/>
  <c r="O117" i="14"/>
  <c r="P117" i="14" s="1"/>
  <c r="O538" i="14"/>
  <c r="P538" i="14" s="1"/>
  <c r="V3803" i="6"/>
  <c r="I35" i="48"/>
  <c r="H35" i="48" s="1"/>
  <c r="Z2" i="6"/>
  <c r="O542" i="14"/>
  <c r="P542" i="14" s="1"/>
  <c r="V3843" i="6"/>
  <c r="V3680" i="6"/>
  <c r="O519" i="14"/>
  <c r="P519" i="14" s="1"/>
  <c r="O544" i="14"/>
  <c r="P544" i="14" s="1"/>
  <c r="V3858" i="6"/>
  <c r="V4125" i="6"/>
  <c r="O585" i="14"/>
  <c r="P585" i="14" s="1"/>
  <c r="V3746" i="6"/>
  <c r="O526" i="14"/>
  <c r="P526" i="14" s="1"/>
  <c r="D22" i="48"/>
  <c r="I22" i="48" s="1"/>
  <c r="H22" i="48" s="1"/>
  <c r="V4414" i="6"/>
  <c r="O616" i="14"/>
  <c r="P616" i="14" s="1"/>
  <c r="O605" i="14"/>
  <c r="P605" i="14" s="1"/>
  <c r="V4344" i="6"/>
  <c r="V4054" i="6"/>
  <c r="O569" i="14"/>
  <c r="P569" i="14" s="1"/>
  <c r="I33" i="48"/>
  <c r="H33" i="48" s="1"/>
  <c r="H12" i="48"/>
  <c r="I27" i="48"/>
  <c r="H27" i="48" s="1"/>
  <c r="I43" i="48"/>
  <c r="H43" i="48" s="1"/>
  <c r="V1787" i="6"/>
  <c r="O241" i="14"/>
  <c r="P241" i="14" s="1"/>
  <c r="O632" i="14"/>
  <c r="P632" i="14" s="1"/>
  <c r="V4516" i="6"/>
  <c r="E53" i="48"/>
  <c r="P3" i="14"/>
  <c r="V965" i="6"/>
  <c r="O120" i="14"/>
  <c r="P120" i="14" s="1"/>
  <c r="D21" i="48"/>
  <c r="I21" i="48" s="1"/>
  <c r="H21" i="48" s="1"/>
  <c r="D37" i="48"/>
  <c r="I37" i="48" s="1"/>
  <c r="H37" i="48" s="1"/>
  <c r="D38" i="48"/>
  <c r="I38" i="48" s="1"/>
  <c r="H38" i="48" s="1"/>
  <c r="D36" i="48"/>
  <c r="I36" i="48" s="1"/>
  <c r="H36" i="48" s="1"/>
  <c r="V3560" i="6"/>
  <c r="O497" i="14"/>
  <c r="P497" i="14" s="1"/>
  <c r="V2" i="6" l="1"/>
  <c r="D53" i="48"/>
  <c r="P2" i="14"/>
  <c r="O2" i="14"/>
  <c r="I53" i="48"/>
  <c r="H53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<sst xmlns="http://schemas.openxmlformats.org/spreadsheetml/2006/main" count="40995" uniqueCount="5509">
  <si>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</si>
  <si>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</si>
  <si>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</si>
  <si>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</si>
  <si>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</si>
  <si>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</si>
  <si>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</si>
  <si>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</si>
  <si>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</si>
  <si>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</si>
  <si>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7 2022</t>
  </si>
  <si>
    <t>8 2022</t>
  </si>
  <si>
    <t>9 2022</t>
  </si>
  <si>
    <t>10 2022</t>
  </si>
  <si>
    <t>11 2022</t>
  </si>
  <si>
    <t>12 2022</t>
  </si>
  <si>
    <t>1 2023</t>
  </si>
  <si>
    <t>2 2023</t>
  </si>
  <si>
    <t>3 2023</t>
  </si>
  <si>
    <t>4 2023</t>
  </si>
  <si>
    <t>5 2023</t>
  </si>
  <si>
    <t>6 2023</t>
  </si>
  <si>
    <t>7 2023</t>
  </si>
  <si>
    <t>8 2023</t>
  </si>
  <si>
    <t>9 2023</t>
  </si>
  <si>
    <t>10 2023</t>
  </si>
  <si>
    <t>11 2023</t>
  </si>
  <si>
    <t>12 2023</t>
  </si>
  <si>
    <t>1 2024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</si>
  <si>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</si>
  <si>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</si>
  <si>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</si>
  <si>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</si>
  <si>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</si>
  <si>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</si>
  <si>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</si>
  <si>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</si>
  <si>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</si>
  <si>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</si>
  <si>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</si>
  <si>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</si>
  <si>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</si>
  <si>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</si>
  <si>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</si>
  <si>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</si>
  <si>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</si>
  <si>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</si>
  <si>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</si>
  <si>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</si>
  <si>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</si>
  <si>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</si>
  <si>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</si>
  <si>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</si>
  <si>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</si>
  <si>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</si>
  <si>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</si>
  <si>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</si>
  <si>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</si>
  <si>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</si>
  <si>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</si>
  <si>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</si>
  <si>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</si>
  <si>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</si>
  <si>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</si>
  <si>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</si>
  <si>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</si>
  <si>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</si>
  <si>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</si>
  <si>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</si>
  <si>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</si>
  <si>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</si>
  <si>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</si>
  <si>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</si>
  <si>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</si>
  <si>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</si>
  <si>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</si>
  <si>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</si>
  <si>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</si>
  <si>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</si>
  <si>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</si>
  <si>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</si>
  <si>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</si>
  <si>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</si>
  <si>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</si>
  <si>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</si>
  <si>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</si>
  <si>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</si>
  <si>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</si>
  <si>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</si>
  <si>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</si>
  <si>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</si>
  <si>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</si>
  <si>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</si>
  <si>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</si>
  <si>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</si>
  <si>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</si>
  <si>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</si>
  <si>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</si>
  <si>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</si>
  <si>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</si>
  <si>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</si>
  <si>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</si>
  <si>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</si>
  <si>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</si>
  <si>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</si>
  <si>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</si>
  <si>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</si>
  <si>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</si>
  <si>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</si>
  <si>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</si>
  <si>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</si>
  <si>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</si>
  <si>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</si>
  <si>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</si>
  <si>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</si>
  <si>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</si>
  <si>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</si>
  <si>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</si>
  <si>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</si>
  <si>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</si>
  <si>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</si>
  <si>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</si>
  <si>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</si>
  <si>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</si>
  <si>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</si>
  <si>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</si>
  <si>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</si>
  <si>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</si>
  <si>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</si>
  <si>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</si>
  <si>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</si>
  <si>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</si>
  <si>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</si>
  <si>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</si>
  <si>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</si>
  <si>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</si>
  <si>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</si>
  <si>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</si>
  <si>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</si>
  <si>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</si>
  <si>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</si>
  <si>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</si>
  <si>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</si>
  <si>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</si>
  <si>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</si>
  <si>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</si>
  <si>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</si>
  <si>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</si>
  <si>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</si>
  <si>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</si>
  <si>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</si>
  <si>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</si>
  <si>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</si>
  <si>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</si>
  <si>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</si>
  <si>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</si>
  <si>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</si>
  <si>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</si>
  <si>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</si>
  <si>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</si>
  <si>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</si>
  <si>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</si>
  <si>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</si>
  <si>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</si>
  <si>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</si>
  <si>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</si>
  <si>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</si>
  <si>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</si>
  <si>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</si>
  <si>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</si>
  <si>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</si>
  <si>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</si>
  <si>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</si>
  <si>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</si>
  <si>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</si>
  <si>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</si>
  <si>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</si>
  <si>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</si>
  <si>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</si>
  <si>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</si>
  <si>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</si>
  <si>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</si>
  <si>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</si>
  <si>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</si>
  <si>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</si>
  <si>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</si>
  <si>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</si>
  <si>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</si>
  <si>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</si>
  <si>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</si>
  <si>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</si>
  <si>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</si>
  <si>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</si>
  <si>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</si>
  <si>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</si>
  <si>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</si>
  <si>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</si>
  <si>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</si>
  <si>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</si>
  <si>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</si>
  <si>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</si>
  <si>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</si>
  <si>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</si>
  <si>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</si>
  <si>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</si>
  <si>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</si>
  <si>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</si>
  <si>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</si>
  <si>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</si>
  <si>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</si>
  <si>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</si>
  <si>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</si>
  <si>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</si>
  <si>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</si>
  <si>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</si>
  <si>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</si>
  <si>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</si>
  <si>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</si>
  <si>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</si>
  <si>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</si>
  <si>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</si>
  <si>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</si>
  <si>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</si>
  <si>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</si>
  <si>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</si>
  <si>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</si>
  <si>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</si>
  <si>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</si>
  <si>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</si>
  <si>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</si>
  <si>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</si>
  <si>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</si>
  <si>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</si>
  <si>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</si>
  <si>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</si>
  <si>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</si>
  <si>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</si>
  <si>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</si>
  <si>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</si>
  <si>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</si>
  <si>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</si>
  <si>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</si>
  <si>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</si>
  <si>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</si>
  <si>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</si>
  <si>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</si>
  <si>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</si>
  <si>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</si>
  <si>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</si>
  <si>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</si>
  <si>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</si>
  <si>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</si>
  <si>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</si>
  <si>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</si>
  <si>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</si>
  <si>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</si>
  <si>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</si>
  <si>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</si>
  <si>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</si>
  <si>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</si>
  <si>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</si>
  <si>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</si>
  <si>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</si>
  <si>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</si>
  <si>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</si>
  <si>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</si>
  <si>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</si>
  <si>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</si>
  <si>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</si>
  <si>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</si>
  <si>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</si>
  <si>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</si>
  <si>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</si>
  <si>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</si>
  <si>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</si>
  <si>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</si>
  <si>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</si>
  <si>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</si>
  <si>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</si>
  <si>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</si>
  <si>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</si>
  <si>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</si>
  <si>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</si>
  <si>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</si>
  <si>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</si>
  <si>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</si>
  <si>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</si>
  <si>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</si>
  <si>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</si>
  <si>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</si>
  <si>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</si>
  <si>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</si>
  <si>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</si>
  <si>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</si>
  <si>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</si>
  <si>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</si>
  <si>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</si>
  <si>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</si>
  <si>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</si>
  <si>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</si>
  <si>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</si>
  <si>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</si>
  <si>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</si>
  <si>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</si>
  <si>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</si>
  <si>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</si>
  <si>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</si>
  <si>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</si>
  <si>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</si>
  <si>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</si>
  <si>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</si>
  <si>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</si>
  <si>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</si>
  <si>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</si>
  <si>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</si>
  <si>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</si>
  <si>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</si>
  <si>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</si>
  <si>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</si>
  <si>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</si>
  <si>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</si>
  <si>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</si>
  <si>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</si>
  <si>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</si>
  <si>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</si>
  <si>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</si>
  <si>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</si>
  <si>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</si>
  <si>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</si>
  <si>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</si>
  <si>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</si>
  <si>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</si>
  <si>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</si>
  <si>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</si>
  <si>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</si>
  <si>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</si>
  <si>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</si>
  <si>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</si>
  <si>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</si>
  <si>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</si>
  <si>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</si>
  <si>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</si>
  <si>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</si>
  <si>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</si>
  <si>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</si>
  <si>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</si>
  <si>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</si>
  <si>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</si>
  <si>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</si>
  <si>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</si>
  <si>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</si>
  <si>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</si>
  <si>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</si>
  <si>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</si>
  <si>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</si>
  <si>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</si>
  <si>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</si>
  <si>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</si>
  <si>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</si>
  <si>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</si>
  <si>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</si>
  <si>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</si>
  <si>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</si>
  <si>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</si>
  <si>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</si>
  <si>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</si>
  <si>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</si>
  <si>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</si>
  <si>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</si>
  <si>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</si>
  <si>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</si>
  <si>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</si>
  <si>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</si>
  <si>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</si>
  <si>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</si>
  <si>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</si>
  <si>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</si>
  <si>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</si>
  <si>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</si>
  <si>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</si>
  <si>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</si>
  <si>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</si>
  <si>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</si>
  <si>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</si>
  <si>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</si>
  <si>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</si>
  <si>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</si>
  <si>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</si>
  <si>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</si>
  <si>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</si>
  <si>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</si>
  <si>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</si>
  <si>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</si>
  <si>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</si>
  <si>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</si>
  <si>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</si>
  <si>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</si>
  <si>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</si>
  <si>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</si>
  <si>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</si>
  <si>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</si>
  <si>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</si>
  <si>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</si>
  <si>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</si>
  <si>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</si>
  <si>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</si>
  <si>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</si>
  <si>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</si>
  <si>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</si>
  <si>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</si>
  <si>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</si>
  <si>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</si>
  <si>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</si>
  <si>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</si>
  <si>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</si>
  <si>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</si>
  <si>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</si>
  <si>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</si>
  <si>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</si>
  <si>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</si>
  <si>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</si>
  <si>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</si>
  <si>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</si>
  <si>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</si>
  <si>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</si>
  <si>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</si>
  <si>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</si>
  <si>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</si>
  <si>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</si>
  <si>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</si>
  <si>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</si>
  <si>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</si>
  <si>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</si>
  <si>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</si>
  <si>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</si>
  <si>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</si>
  <si>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</si>
  <si>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</si>
  <si>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</si>
  <si>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</si>
  <si>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</si>
  <si>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</si>
  <si>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</si>
  <si>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</si>
  <si>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</si>
  <si>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</si>
  <si>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</si>
  <si>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</si>
  <si>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</si>
  <si>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</si>
  <si>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</si>
  <si>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</si>
  <si>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</si>
  <si>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</si>
  <si>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</si>
  <si>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</si>
  <si>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</si>
  <si>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</si>
  <si>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</si>
  <si>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</si>
  <si>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</si>
  <si>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</si>
  <si>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</si>
  <si>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</si>
  <si>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</si>
  <si>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</si>
  <si>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</si>
  <si>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</si>
  <si>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</si>
  <si>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</si>
  <si>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</si>
  <si>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</si>
  <si>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</si>
  <si>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</si>
  <si>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</si>
  <si>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</si>
  <si>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</si>
  <si>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</si>
  <si>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</si>
  <si>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</si>
  <si>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</si>
  <si>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</si>
  <si>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</si>
  <si>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</si>
  <si>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</si>
  <si>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</si>
  <si>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</si>
  <si>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</si>
  <si>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</si>
  <si>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</si>
  <si>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</si>
  <si>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</si>
  <si>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</si>
  <si>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</si>
  <si>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</si>
  <si>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</si>
  <si>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</si>
  <si>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</si>
  <si>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</si>
  <si>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</si>
  <si>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</si>
  <si>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</si>
  <si>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</si>
  <si>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</si>
  <si>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</si>
  <si>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</si>
  <si>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</si>
  <si>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</si>
  <si>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</si>
  <si>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</si>
  <si>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</si>
  <si>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</si>
  <si>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</si>
  <si>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</si>
  <si>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</si>
  <si>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</si>
  <si>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</si>
  <si>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</si>
  <si>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</si>
  <si>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</si>
  <si>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</si>
  <si>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</si>
  <si>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</si>
  <si>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</si>
  <si>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</si>
  <si>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</si>
  <si>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</si>
  <si>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</si>
  <si>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</si>
  <si>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</si>
  <si>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</si>
  <si>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</si>
  <si>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</si>
  <si>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</si>
  <si>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</si>
  <si>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</si>
  <si>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</si>
  <si>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</si>
  <si>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</si>
  <si>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</si>
  <si>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</si>
  <si>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</si>
  <si>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</si>
  <si>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</si>
  <si>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</si>
  <si>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</si>
  <si>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</si>
  <si>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</si>
  <si>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</si>
  <si>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</si>
  <si>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</si>
  <si>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</si>
  <si>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</si>
  <si>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</si>
  <si>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</si>
  <si>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</si>
  <si>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</si>
  <si>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</si>
  <si>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</si>
  <si>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</si>
  <si>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</si>
  <si>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</si>
  <si>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</si>
  <si>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</si>
  <si>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</si>
  <si>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</si>
  <si>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</si>
  <si>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</si>
  <si>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</si>
  <si>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</si>
  <si>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</si>
  <si>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</si>
  <si>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</si>
  <si>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</si>
  <si>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</si>
  <si>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</si>
  <si>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</si>
  <si>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</si>
  <si>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</si>
  <si>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</si>
  <si>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</si>
  <si>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</si>
  <si>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</si>
  <si>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</si>
  <si>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</si>
  <si>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</si>
  <si>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</si>
  <si>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</si>
  <si>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</si>
  <si>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</si>
  <si>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</si>
  <si>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</si>
  <si>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</si>
  <si>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</si>
  <si>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</si>
  <si>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</si>
  <si>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</si>
  <si>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</si>
  <si>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</si>
  <si>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</si>
  <si>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</si>
  <si>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</si>
  <si>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</si>
  <si>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</si>
  <si>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</si>
  <si>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</si>
  <si>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</si>
  <si>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</si>
  <si>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</si>
  <si>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</si>
  <si>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</si>
  <si>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</si>
  <si>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</si>
  <si>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</si>
  <si>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</si>
  <si>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</si>
  <si>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</si>
  <si>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</si>
  <si>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</si>
  <si>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</si>
  <si>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</si>
  <si>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</si>
  <si>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</si>
  <si>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</si>
  <si>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</si>
  <si>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</si>
  <si>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</si>
  <si>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</si>
  <si>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</si>
  <si>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</si>
  <si>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</si>
  <si>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</si>
  <si>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</si>
  <si>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</si>
  <si>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</si>
  <si>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</si>
  <si>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</si>
  <si>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</si>
  <si>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</si>
  <si>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</si>
  <si>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</si>
  <si>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</si>
  <si>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</si>
  <si>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</si>
  <si>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</si>
  <si>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</si>
  <si>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</si>
  <si>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</si>
  <si>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</si>
  <si>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</si>
  <si>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</si>
  <si>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</si>
  <si>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</si>
  <si>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</si>
  <si>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</si>
  <si>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</si>
  <si>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</si>
  <si>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</si>
  <si>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</si>
  <si>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</si>
  <si>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</si>
  <si>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</si>
  <si>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</si>
  <si>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</si>
  <si>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</si>
  <si>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</si>
  <si>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</si>
  <si>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</si>
  <si>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</si>
  <si>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</si>
  <si>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</si>
  <si>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</si>
  <si>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</si>
  <si>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</si>
  <si>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</si>
  <si>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</si>
  <si>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</si>
  <si>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</si>
  <si>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</si>
  <si>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</si>
  <si>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</si>
  <si>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</si>
  <si>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</si>
  <si>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</si>
  <si>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</si>
  <si>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</si>
  <si>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</si>
  <si>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</si>
  <si>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</si>
  <si>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</si>
  <si>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</si>
  <si>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</si>
  <si>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</si>
  <si>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</si>
  <si>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</si>
  <si>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</si>
  <si>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</si>
  <si>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</si>
  <si>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</si>
  <si>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</si>
  <si>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</si>
  <si>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</si>
  <si>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</si>
  <si>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</si>
  <si>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</si>
  <si>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</si>
  <si>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</si>
  <si>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</si>
  <si>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</si>
  <si>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</si>
  <si>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</si>
  <si>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</si>
  <si>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</si>
  <si>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</si>
  <si>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</si>
  <si>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</si>
  <si>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</si>
  <si>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</si>
  <si>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</si>
  <si>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</si>
  <si>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</si>
  <si>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</si>
  <si>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</si>
  <si>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</si>
  <si>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</si>
  <si>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</si>
  <si>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</si>
  <si>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</si>
  <si>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</si>
  <si>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</si>
  <si>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</si>
  <si>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</si>
  <si>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</si>
  <si>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</si>
  <si>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</si>
  <si>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</si>
  <si>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</si>
  <si>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</si>
  <si>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</si>
  <si>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</si>
  <si>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</si>
  <si>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</si>
  <si>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</si>
  <si>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</si>
  <si>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</si>
  <si>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</si>
  <si>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</si>
  <si>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</si>
  <si>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</si>
  <si>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</si>
  <si>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</si>
  <si>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</si>
  <si>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</si>
  <si>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</si>
  <si>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</si>
  <si>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</si>
  <si>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</si>
  <si>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</si>
  <si>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</si>
  <si>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</si>
  <si>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</si>
  <si>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</si>
  <si>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</si>
  <si>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</si>
  <si>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</si>
  <si>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</si>
  <si>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</si>
  <si>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</si>
  <si>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</si>
  <si>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</si>
  <si>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</si>
  <si>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</si>
  <si>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</si>
  <si>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</si>
  <si>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</si>
  <si>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</si>
  <si>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</si>
  <si>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</si>
  <si>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</si>
  <si>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</si>
  <si>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</si>
  <si>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</si>
  <si>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</si>
  <si>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</si>
  <si>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</si>
  <si>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</si>
  <si>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</si>
  <si>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</si>
  <si>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</si>
  <si>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</si>
  <si>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</si>
  <si>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</si>
  <si>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</si>
  <si>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</si>
  <si>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</si>
  <si>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</si>
  <si>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</si>
  <si>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</si>
  <si>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</si>
  <si>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</si>
  <si>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</si>
  <si>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</si>
  <si>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</si>
  <si>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</si>
  <si>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</si>
  <si>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</si>
  <si>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</si>
  <si>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</si>
  <si>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</si>
  <si>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</si>
  <si>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</si>
  <si>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</si>
  <si>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</si>
  <si>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</si>
  <si>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</si>
  <si>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</si>
  <si>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</si>
  <si>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</si>
  <si>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</si>
  <si>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</si>
  <si>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</si>
  <si>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</si>
  <si>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</si>
  <si>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</si>
  <si>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</si>
  <si>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</si>
  <si>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</si>
  <si>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</si>
  <si>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</si>
  <si>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</si>
  <si>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</si>
  <si>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</si>
  <si>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</si>
  <si>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</si>
  <si>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</si>
  <si>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</si>
  <si>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</si>
  <si>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</si>
  <si>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</si>
  <si>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</si>
  <si>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</si>
  <si>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</si>
  <si>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</si>
  <si>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</si>
  <si>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</si>
  <si>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</si>
  <si>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</si>
  <si>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</si>
  <si>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</si>
  <si>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</si>
  <si>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</si>
  <si>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</si>
  <si>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</si>
  <si>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</si>
  <si>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</si>
  <si>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</si>
  <si>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</si>
  <si>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</si>
  <si>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</si>
  <si>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</si>
  <si>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</si>
  <si>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</si>
  <si>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</si>
  <si>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</si>
  <si>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</si>
  <si>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</si>
  <si>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</si>
  <si>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</si>
  <si>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</si>
  <si>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</si>
  <si>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</si>
  <si>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</si>
  <si>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</si>
  <si>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</si>
  <si>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</si>
  <si>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</si>
  <si>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</si>
  <si>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</si>
  <si>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</si>
  <si>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</si>
  <si>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</si>
  <si>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</si>
  <si>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</si>
  <si>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</si>
  <si>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</si>
  <si>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</si>
  <si>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</si>
  <si>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</si>
  <si>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</si>
  <si>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</si>
  <si>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</si>
  <si>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</si>
  <si>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</si>
  <si>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</si>
  <si>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</si>
  <si>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</si>
  <si>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</si>
  <si>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</si>
  <si>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</si>
  <si>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</si>
  <si>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</si>
  <si>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</si>
  <si>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</si>
  <si>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</si>
  <si>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</si>
  <si>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</si>
  <si>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</si>
  <si>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</si>
  <si>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</si>
  <si>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</si>
  <si>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</si>
  <si>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</si>
  <si>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</si>
  <si>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</si>
  <si>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</si>
  <si>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</si>
  <si>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</si>
  <si>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</si>
  <si>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</si>
  <si>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</si>
  <si>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</si>
  <si>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</si>
  <si>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</si>
  <si>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</si>
  <si>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</si>
  <si>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</si>
  <si>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</si>
  <si>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</si>
  <si>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</si>
  <si>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</si>
  <si>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</si>
  <si>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</si>
  <si>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</si>
  <si>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</si>
  <si>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</si>
  <si>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</si>
  <si>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</si>
  <si>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</si>
  <si>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</si>
  <si>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</si>
  <si>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</si>
  <si>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</si>
  <si>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</si>
  <si>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</si>
  <si>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</si>
  <si>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</si>
  <si>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</si>
  <si>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</si>
  <si>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</si>
  <si>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</si>
  <si>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</si>
  <si>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</si>
  <si>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</si>
  <si>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</si>
  <si>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</si>
  <si>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</si>
  <si>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</si>
  <si>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</si>
  <si>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</si>
  <si>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</si>
  <si>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</si>
  <si>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</si>
  <si>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</si>
  <si>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</si>
  <si>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</si>
  <si>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</si>
  <si>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</si>
  <si>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</si>
  <si>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</si>
  <si>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</si>
  <si>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</si>
  <si>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</si>
  <si>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</si>
  <si>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</si>
  <si>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</si>
  <si>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</si>
  <si>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</si>
  <si>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</si>
  <si>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</si>
  <si>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</si>
  <si>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</si>
  <si>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</si>
  <si>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</si>
  <si>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</si>
  <si>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</si>
  <si>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</si>
  <si>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</si>
  <si>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</si>
  <si>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</si>
  <si>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</si>
  <si>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</si>
  <si>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</si>
  <si>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</si>
  <si>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</si>
  <si>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</si>
  <si>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</si>
  <si>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</si>
  <si>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</si>
  <si>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</si>
  <si>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</si>
  <si>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</si>
  <si>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</si>
  <si>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</si>
  <si>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</si>
  <si>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</si>
  <si>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</si>
  <si>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</si>
  <si>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</si>
  <si>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</si>
  <si>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</si>
  <si>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</si>
  <si>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</si>
  <si>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</si>
  <si>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</si>
  <si>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</si>
  <si>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</si>
  <si>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</si>
  <si>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</si>
  <si>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</si>
  <si>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</si>
  <si>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</si>
  <si>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</si>
  <si>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</si>
  <si>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</si>
  <si>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</si>
  <si>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</si>
  <si>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</si>
  <si>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</si>
  <si>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</si>
  <si>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</si>
  <si>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</si>
  <si>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</si>
  <si>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</si>
  <si>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</si>
  <si>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</si>
  <si>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</si>
  <si>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</si>
  <si>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</si>
  <si>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</si>
  <si>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</si>
  <si>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</si>
  <si>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</si>
  <si>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</si>
  <si>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</si>
  <si>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</si>
  <si>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</si>
  <si>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</si>
  <si>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</si>
  <si>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</si>
  <si>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</si>
  <si>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</si>
  <si>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</si>
  <si>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</si>
  <si>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</si>
  <si>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</si>
  <si>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</si>
  <si>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</si>
  <si>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</si>
  <si>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</si>
  <si>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</si>
  <si>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</si>
  <si>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</si>
  <si>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</si>
  <si>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</si>
  <si>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</si>
  <si>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</si>
  <si>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</si>
  <si>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</si>
  <si>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</si>
  <si>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</si>
  <si>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</si>
  <si>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</si>
  <si>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</si>
  <si>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</si>
  <si>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</si>
  <si>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</si>
  <si>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</si>
  <si>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</si>
  <si>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</si>
  <si>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</si>
  <si>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</si>
  <si>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</si>
  <si>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</si>
  <si>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</si>
  <si>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</si>
  <si>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</si>
  <si>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</si>
  <si>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</si>
  <si>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</si>
  <si>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</si>
  <si>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</si>
  <si>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</si>
  <si>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</si>
  <si>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</si>
  <si>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</si>
  <si>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</si>
  <si>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</si>
  <si>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</si>
  <si>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</si>
  <si>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</si>
  <si>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</si>
  <si>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</si>
  <si>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</si>
  <si>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</si>
  <si>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</si>
  <si>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</si>
  <si>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</si>
  <si>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</si>
  <si>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</si>
  <si>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</si>
  <si>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</si>
  <si>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</si>
  <si>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</si>
  <si>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</si>
  <si>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</si>
  <si>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</si>
  <si>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</si>
  <si>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</si>
  <si>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</si>
  <si>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</si>
  <si>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</si>
  <si>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</si>
  <si>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</si>
  <si>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</si>
  <si>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</si>
  <si>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</si>
  <si>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</si>
  <si>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</si>
  <si>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</si>
  <si>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</si>
  <si>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</si>
  <si>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</si>
  <si>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</si>
  <si>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</si>
  <si>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</si>
  <si>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</si>
  <si>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</si>
  <si>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</si>
  <si>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</si>
  <si>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</si>
  <si>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</si>
  <si>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</si>
  <si>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</si>
  <si>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</si>
  <si>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</si>
  <si>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</si>
  <si>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</si>
  <si>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</si>
  <si>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</si>
  <si>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</si>
  <si>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</si>
  <si>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</si>
  <si>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</si>
  <si>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</si>
  <si>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</si>
  <si>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</si>
  <si>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</si>
  <si>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</si>
  <si>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</si>
  <si>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</si>
  <si>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</si>
  <si>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</si>
  <si>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</si>
  <si>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</si>
  <si>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</si>
  <si>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</si>
  <si>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</si>
  <si>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</si>
  <si>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</si>
  <si>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</si>
  <si>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</si>
  <si>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</si>
  <si>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</si>
  <si>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</si>
  <si>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</si>
  <si>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</si>
  <si>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</si>
  <si>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</si>
  <si>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</si>
  <si>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</si>
  <si>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</si>
  <si>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</si>
  <si>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</si>
  <si>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</si>
  <si>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</si>
  <si>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</si>
  <si>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</si>
  <si>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</si>
  <si>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</si>
  <si>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</si>
  <si>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</si>
  <si>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</si>
  <si>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</si>
  <si>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</si>
  <si>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</si>
  <si>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</si>
  <si>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</si>
  <si>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</si>
  <si>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</si>
  <si>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</si>
  <si>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</si>
  <si>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</si>
  <si>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</si>
  <si>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</si>
  <si>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</si>
  <si>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</si>
  <si>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</si>
  <si>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</si>
  <si>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</si>
  <si>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</si>
  <si>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</si>
  <si>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</si>
  <si>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</si>
  <si>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</si>
  <si>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</si>
  <si>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</si>
  <si>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</si>
  <si>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</si>
  <si>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</si>
  <si>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</si>
  <si>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</si>
  <si>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</si>
  <si>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</si>
  <si>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</si>
  <si>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</si>
  <si>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</si>
  <si>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</si>
  <si>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</si>
  <si>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</si>
  <si>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</si>
  <si>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</si>
  <si>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</si>
  <si>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</si>
  <si>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</si>
  <si>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</si>
  <si>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</si>
  <si>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</si>
  <si>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</si>
  <si>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</si>
  <si>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</si>
  <si>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</si>
  <si>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</si>
  <si>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</si>
  <si>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</si>
  <si>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</si>
  <si>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</si>
  <si>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</si>
  <si>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</si>
  <si>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</si>
  <si>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</si>
  <si>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</si>
  <si>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</si>
  <si>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</si>
  <si>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</si>
  <si>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</si>
  <si>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</si>
  <si>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</si>
  <si>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</si>
  <si>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</si>
  <si>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</si>
  <si>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</si>
  <si>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</si>
  <si>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</si>
  <si>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</si>
  <si>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</si>
  <si>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</si>
  <si>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</si>
  <si>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</si>
  <si>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</si>
  <si>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</si>
  <si>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</si>
  <si>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</si>
  <si>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</si>
  <si>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</si>
  <si>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</si>
  <si>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</si>
  <si>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</si>
  <si>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</si>
  <si>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</si>
  <si>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</si>
  <si>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</si>
  <si>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</si>
  <si>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</si>
  <si>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</si>
  <si>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</si>
  <si>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</si>
  <si>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</si>
  <si>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</si>
  <si>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</si>
  <si>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</si>
  <si>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</si>
  <si>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</si>
  <si>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</si>
  <si>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</si>
  <si>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</si>
  <si>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</si>
  <si>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</si>
  <si>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</si>
  <si>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</si>
  <si>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</si>
  <si>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</si>
  <si>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</si>
  <si>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</si>
  <si>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</si>
  <si>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</si>
  <si>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</si>
  <si>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</si>
  <si>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</si>
  <si>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</si>
  <si>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</si>
  <si>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</si>
  <si>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</si>
  <si>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</si>
  <si>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</si>
  <si>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</si>
  <si>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</si>
  <si>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</si>
  <si>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</si>
  <si>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</si>
  <si>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</si>
  <si>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</si>
  <si>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</si>
  <si>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</si>
  <si>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</si>
  <si>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</si>
  <si>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</si>
  <si>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</si>
  <si>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</si>
  <si>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</si>
  <si>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</si>
  <si>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</si>
  <si>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</si>
  <si>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</si>
  <si>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</si>
  <si>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</si>
  <si>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</si>
  <si>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</si>
  <si>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</si>
  <si>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</si>
  <si>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</si>
  <si>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</si>
  <si>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</si>
  <si>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</si>
  <si>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</si>
  <si>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</si>
  <si>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</si>
  <si>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</si>
  <si>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</si>
  <si>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</si>
  <si>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</si>
  <si>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</si>
  <si>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</si>
  <si>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</si>
  <si>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</si>
  <si>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</si>
  <si>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</si>
  <si>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</si>
  <si>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</si>
  <si>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</si>
  <si>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</si>
  <si>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</si>
  <si>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</si>
  <si>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</si>
  <si>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</si>
  <si>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</si>
  <si>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</si>
  <si>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</si>
  <si>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</si>
  <si>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</si>
  <si>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</si>
  <si>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</si>
  <si>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</si>
  <si>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</si>
  <si>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</si>
  <si>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</si>
  <si>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</si>
  <si>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</si>
  <si>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</si>
  <si>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</si>
  <si>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</si>
  <si>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</si>
  <si>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</si>
  <si>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</si>
  <si>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</si>
  <si>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</si>
  <si>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</si>
  <si>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</si>
  <si>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</si>
  <si>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</si>
  <si>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</si>
  <si>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</si>
  <si>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</si>
  <si>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</si>
  <si>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</si>
  <si>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</si>
  <si>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</si>
  <si>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</si>
  <si>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</si>
  <si>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</si>
  <si>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</si>
  <si>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</si>
  <si>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</si>
  <si>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</si>
  <si>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</si>
  <si>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</si>
  <si>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</si>
  <si>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</si>
  <si>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</si>
  <si>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</si>
  <si>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</si>
  <si>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</si>
  <si>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</si>
  <si>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</si>
  <si>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</si>
  <si>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</si>
  <si>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</si>
  <si>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</si>
  <si>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</si>
  <si>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</si>
  <si>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</si>
  <si>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</si>
  <si>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</si>
  <si>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</si>
  <si>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</si>
  <si>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</si>
  <si>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</si>
  <si>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</si>
  <si>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</si>
  <si>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</si>
  <si>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</si>
  <si>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</si>
  <si>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</si>
  <si>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</si>
  <si>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</si>
  <si>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</si>
  <si>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</si>
  <si>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</si>
  <si>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</si>
  <si>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</si>
  <si>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</si>
  <si>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</si>
  <si>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</si>
  <si>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</si>
  <si>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</si>
  <si>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</si>
  <si>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</si>
  <si>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</si>
  <si>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</si>
  <si>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</si>
  <si>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</si>
  <si>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</si>
  <si>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</si>
  <si>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</si>
  <si>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</si>
  <si>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</si>
  <si>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</si>
  <si>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</si>
  <si>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</si>
  <si>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</si>
  <si>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</si>
  <si>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</si>
  <si>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</si>
  <si>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</si>
  <si>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</si>
  <si>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</si>
  <si>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</si>
  <si>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</si>
  <si>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</si>
  <si>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</si>
  <si>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</si>
  <si>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</si>
  <si>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</si>
  <si>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</si>
  <si>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</si>
  <si>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</si>
  <si>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</si>
  <si>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</si>
  <si>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</si>
  <si>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</si>
  <si>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</si>
  <si>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</si>
  <si>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</si>
  <si>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</si>
  <si>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</si>
  <si>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</si>
  <si>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</si>
  <si>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</si>
  <si>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</si>
  <si>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</si>
  <si>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</si>
  <si>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</si>
  <si>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</si>
  <si>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</si>
  <si>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</si>
  <si>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</si>
  <si>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</si>
  <si>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</si>
  <si>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</si>
  <si>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</si>
  <si>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</si>
  <si>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</si>
  <si>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</si>
  <si>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</si>
  <si>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</si>
  <si>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</si>
  <si>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</si>
  <si>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</si>
  <si>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</si>
  <si>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</si>
  <si>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</si>
  <si>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</si>
  <si>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</si>
  <si>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</si>
  <si>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</si>
  <si>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</si>
  <si>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</si>
  <si>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</si>
  <si>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</si>
  <si>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</si>
  <si>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</si>
  <si>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</si>
  <si>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</si>
  <si>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</si>
  <si>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</si>
  <si>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</si>
  <si>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</si>
  <si>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</si>
  <si>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</si>
  <si>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</si>
  <si>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</si>
  <si>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</si>
  <si>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</si>
  <si>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</si>
  <si>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</si>
  <si>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</si>
  <si>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</si>
  <si>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</si>
  <si>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</si>
  <si>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</si>
  <si>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</si>
  <si>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</si>
  <si>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</si>
  <si>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</si>
  <si>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</si>
  <si>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</si>
  <si>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</si>
  <si>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</si>
  <si>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</si>
  <si>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</si>
  <si>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</si>
  <si>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</si>
  <si>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</si>
  <si>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</si>
  <si>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</si>
  <si>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</si>
  <si>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</si>
  <si>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</si>
  <si>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</si>
  <si>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</si>
  <si>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</si>
  <si>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</si>
  <si>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</si>
  <si>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</si>
  <si>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</si>
  <si>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</si>
  <si>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</si>
  <si>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</si>
  <si>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</si>
  <si>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</si>
  <si>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</si>
  <si>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</si>
  <si>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</si>
  <si>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</si>
  <si>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</si>
  <si>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</si>
  <si>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</si>
  <si>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</si>
  <si>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</si>
  <si>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</si>
  <si>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</si>
  <si>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</si>
  <si>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</si>
  <si>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</si>
  <si>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</si>
  <si>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</si>
  <si>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</si>
  <si>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</si>
  <si>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</si>
  <si>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</si>
  <si>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</si>
  <si>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</si>
  <si>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</si>
  <si>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</si>
  <si>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</si>
  <si>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</si>
  <si>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</si>
  <si>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</si>
  <si>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</si>
  <si>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</si>
  <si>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</si>
  <si>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</si>
  <si>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</si>
  <si>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</si>
  <si>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</si>
  <si>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2 2024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</si>
  <si>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</si>
  <si>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</si>
  <si>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</si>
  <si>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</si>
  <si>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</si>
  <si>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</si>
  <si>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</si>
  <si>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</si>
  <si>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</si>
  <si>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</si>
  <si>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</si>
  <si>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</si>
  <si>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</si>
  <si>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</si>
  <si>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</si>
  <si>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</si>
  <si>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</si>
  <si>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</si>
  <si>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</si>
  <si>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</si>
  <si>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</si>
  <si>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</si>
  <si>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</si>
  <si>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</si>
  <si>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</si>
  <si>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</si>
  <si>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</si>
  <si>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</si>
  <si>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</si>
  <si>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</si>
  <si>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</si>
  <si>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</si>
  <si>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</si>
  <si>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</si>
  <si>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</si>
  <si>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</si>
  <si>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</si>
  <si>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</si>
  <si>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</si>
  <si>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</si>
  <si>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</si>
  <si>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</si>
  <si>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</si>
  <si>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</si>
  <si>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</si>
  <si>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</si>
  <si>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</si>
  <si>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</si>
  <si>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</si>
  <si>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</si>
  <si>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</si>
  <si>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</si>
  <si>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</si>
  <si>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</si>
  <si>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</si>
  <si>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</si>
  <si>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</si>
  <si>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</si>
  <si>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</si>
  <si>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</si>
  <si>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</si>
  <si>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</si>
  <si>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</si>
  <si>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</si>
  <si>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</si>
  <si>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</si>
  <si>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</si>
  <si>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</si>
  <si>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</si>
  <si>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</si>
  <si>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</si>
  <si>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</si>
  <si>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</si>
  <si>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</si>
  <si>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</si>
  <si>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</si>
  <si>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</si>
  <si>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</si>
  <si>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</si>
  <si>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</si>
  <si>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</si>
  <si>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</si>
  <si>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</si>
  <si>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</si>
  <si>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</si>
  <si>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</si>
  <si>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</si>
  <si>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</si>
  <si>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</si>
  <si>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</si>
  <si>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</si>
  <si>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</si>
  <si>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</si>
  <si>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</si>
  <si>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</si>
  <si>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3 2024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</si>
  <si>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</si>
  <si>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</si>
  <si>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</si>
  <si>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</si>
  <si>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</si>
  <si>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</si>
  <si>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</si>
  <si>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</si>
  <si>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</si>
  <si>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</si>
  <si>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</si>
  <si>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</si>
  <si>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</si>
  <si>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</si>
  <si>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</si>
  <si>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</si>
  <si>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</si>
  <si>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</si>
  <si>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</si>
  <si>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</si>
  <si>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</si>
  <si>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</si>
  <si>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</si>
  <si>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</si>
  <si>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</si>
  <si>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</si>
  <si>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</si>
  <si>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</si>
  <si>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</si>
  <si>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</si>
  <si>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</si>
  <si>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</si>
  <si>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</si>
  <si>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</si>
  <si>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</si>
  <si>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</si>
  <si>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</si>
  <si>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</si>
  <si>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</si>
  <si>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</si>
  <si>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</si>
  <si>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</si>
  <si>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</si>
  <si>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</si>
  <si>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</si>
  <si>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</si>
  <si>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</si>
  <si>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</si>
  <si>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</si>
  <si>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</si>
  <si>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</si>
  <si>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</si>
  <si>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</si>
  <si>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</si>
  <si>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</si>
  <si>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</si>
  <si>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</si>
  <si>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</si>
  <si>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</si>
  <si>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</si>
  <si>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</si>
  <si>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</si>
  <si>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</si>
  <si>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</si>
  <si>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</si>
  <si>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</si>
  <si>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</si>
  <si>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</si>
  <si>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</si>
  <si>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</si>
  <si>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</si>
  <si>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</si>
  <si>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</si>
  <si>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</si>
  <si>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</si>
  <si>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</si>
  <si>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</si>
  <si>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</si>
  <si>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</si>
  <si>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</si>
  <si>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</si>
  <si>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</si>
  <si>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</si>
  <si>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4 2024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</si>
  <si>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</si>
  <si>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</si>
  <si>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</si>
  <si>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</si>
  <si>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</si>
  <si>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</si>
  <si>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</si>
  <si>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</si>
  <si>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</si>
  <si>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</si>
  <si>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</si>
  <si>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</si>
  <si>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</si>
  <si>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</si>
  <si>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</si>
  <si>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</si>
  <si>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</si>
  <si>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</si>
  <si>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</si>
  <si>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</si>
  <si>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</si>
  <si>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</si>
  <si>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</si>
  <si>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</si>
  <si>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</si>
  <si>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</si>
  <si>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</si>
  <si>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</si>
  <si>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</si>
  <si>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</si>
  <si>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</si>
  <si>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</si>
  <si>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</si>
  <si>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</si>
  <si>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</si>
  <si>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</si>
  <si>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</si>
  <si>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</si>
  <si>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</si>
  <si>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</si>
  <si>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</si>
  <si>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</si>
  <si>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</si>
  <si>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</si>
  <si>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</si>
  <si>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</si>
  <si>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</si>
  <si>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</si>
  <si>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</si>
  <si>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</si>
  <si>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</si>
  <si>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</si>
  <si>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</si>
  <si>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</si>
  <si>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</si>
  <si>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</si>
  <si>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</si>
  <si>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</si>
  <si>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</si>
  <si>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</si>
  <si>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</si>
  <si>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</si>
  <si>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</si>
  <si>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</si>
  <si>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</si>
  <si>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</si>
  <si>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</si>
  <si>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5 2024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</si>
  <si>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</si>
  <si>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</si>
  <si>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</si>
  <si>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</si>
  <si>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</si>
  <si>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</si>
  <si>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</si>
  <si>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</si>
  <si>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</si>
  <si>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</si>
  <si>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</si>
  <si>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</si>
  <si>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</si>
  <si>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</si>
  <si>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</si>
  <si>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</si>
  <si>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</si>
  <si>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</si>
  <si>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</si>
  <si>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</si>
  <si>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</si>
  <si>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</si>
  <si>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</si>
  <si>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</si>
  <si>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</si>
  <si>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</si>
  <si>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</si>
  <si>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</si>
  <si>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</si>
  <si>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</si>
  <si>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</si>
  <si>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</si>
  <si>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</si>
  <si>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</si>
  <si>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</si>
  <si>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</si>
  <si>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</si>
  <si>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</si>
  <si>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</si>
  <si>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</si>
  <si>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</si>
  <si>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</si>
  <si>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</si>
  <si>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</si>
  <si>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</si>
  <si>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</si>
  <si>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</si>
  <si>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</si>
  <si>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</si>
  <si>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</si>
  <si>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</si>
  <si>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</si>
  <si>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</si>
  <si>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</si>
  <si>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</si>
  <si>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</si>
  <si>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</si>
  <si>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</si>
  <si>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</si>
  <si>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</si>
  <si>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</si>
  <si>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</si>
  <si>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</si>
  <si>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</si>
  <si>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</si>
  <si>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</si>
  <si>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</si>
  <si>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</si>
  <si>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</si>
  <si>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</si>
  <si>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6 2024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</si>
  <si>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</si>
  <si>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</si>
  <si>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</si>
  <si>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</si>
  <si>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</si>
  <si>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</si>
  <si>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</si>
  <si>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</si>
  <si>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</si>
  <si>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</si>
  <si>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</si>
  <si>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</si>
  <si>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</si>
  <si>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</si>
  <si>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</si>
  <si>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</si>
  <si>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</si>
  <si>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</si>
  <si>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</si>
  <si>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</si>
  <si>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</si>
  <si>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</si>
  <si>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</si>
  <si>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</si>
  <si>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</si>
  <si>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</si>
  <si>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</si>
  <si>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</si>
  <si>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</si>
  <si>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</si>
  <si>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</si>
  <si>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</si>
  <si>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</si>
  <si>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</si>
  <si>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7 2024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</si>
  <si>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</si>
  <si>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</si>
  <si>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</si>
  <si>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</si>
  <si>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</si>
  <si>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</si>
  <si>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</si>
  <si>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</si>
  <si>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</si>
  <si>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</si>
  <si>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</si>
  <si>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</si>
  <si>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</si>
  <si>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</si>
  <si>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</si>
  <si>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</si>
  <si>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</si>
  <si>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</si>
  <si>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</si>
  <si>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</si>
  <si>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</si>
  <si>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</si>
  <si>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</si>
  <si>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</si>
  <si>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</si>
  <si>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</si>
  <si>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</si>
  <si>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</si>
  <si>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</si>
  <si>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</si>
  <si>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</si>
  <si>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</si>
  <si>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</si>
  <si>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</si>
  <si>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</si>
  <si>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</si>
  <si>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</si>
  <si>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</si>
  <si>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</si>
  <si>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</si>
  <si>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</si>
  <si>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</si>
  <si>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</si>
  <si>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</si>
  <si>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</si>
  <si>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</si>
  <si>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</si>
  <si>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</si>
  <si>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</si>
  <si>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</si>
  <si>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</si>
  <si>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</si>
  <si>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</si>
  <si>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</si>
  <si>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</si>
  <si>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</si>
  <si>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</si>
  <si>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</si>
  <si>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</si>
  <si>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</si>
  <si>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8 2024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</si>
  <si>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</si>
  <si>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</si>
  <si>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</si>
  <si>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</si>
  <si>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</si>
  <si>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</si>
  <si>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</si>
  <si>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</si>
  <si>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</si>
  <si>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</si>
  <si>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</si>
  <si>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</si>
  <si>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</si>
  <si>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</si>
  <si>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</si>
  <si>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</si>
  <si>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</si>
  <si>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</si>
  <si>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</si>
  <si>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</si>
  <si>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</si>
  <si>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</si>
  <si>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</si>
  <si>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</si>
  <si>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</si>
  <si>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</si>
  <si>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</si>
  <si>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</si>
  <si>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</si>
  <si>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</si>
  <si>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</si>
  <si>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</si>
  <si>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</si>
  <si>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</si>
  <si>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</si>
  <si>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9 2024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</si>
  <si>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</si>
  <si>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</si>
  <si>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</si>
  <si>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</si>
  <si>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</si>
  <si>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</si>
  <si>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</si>
  <si>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</si>
  <si>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</si>
  <si>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</si>
  <si>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</si>
  <si>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</si>
  <si>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</si>
  <si>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</si>
  <si>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</si>
  <si>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</si>
  <si>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</si>
  <si>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</si>
  <si>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</si>
  <si>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</si>
  <si>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</si>
  <si>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</si>
  <si>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</si>
  <si>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</si>
  <si>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</si>
  <si>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</si>
  <si>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</si>
  <si>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</si>
  <si>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</si>
  <si>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</si>
  <si>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</si>
  <si>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</si>
  <si>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</si>
  <si>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</si>
  <si>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</si>
  <si>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</si>
  <si>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</si>
  <si>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</si>
  <si>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</si>
  <si>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</si>
  <si>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</si>
  <si>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</si>
  <si>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</si>
  <si>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</si>
  <si>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</si>
  <si>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</si>
  <si>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</si>
  <si>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</si>
  <si>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</si>
  <si>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</si>
  <si>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</si>
  <si>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</si>
  <si>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</si>
  <si>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</si>
  <si>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</si>
  <si>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</si>
  <si>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</si>
  <si>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</si>
  <si>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</si>
  <si>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</si>
  <si>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</si>
  <si>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</si>
  <si>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</si>
  <si>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</si>
  <si>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</si>
  <si>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</si>
  <si>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</si>
  <si>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</si>
  <si>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</si>
  <si>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</si>
  <si>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</si>
  <si>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</si>
  <si>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</si>
  <si>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</si>
  <si>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</si>
  <si>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</si>
  <si>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</si>
  <si>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</si>
  <si>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</si>
  <si>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</si>
  <si>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</si>
  <si>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</si>
  <si>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</si>
  <si>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</si>
  <si>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</si>
  <si>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</si>
  <si>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</si>
  <si>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</si>
  <si>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</si>
  <si>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</si>
  <si>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</si>
  <si>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</si>
  <si>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</si>
  <si>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</si>
  <si>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</si>
  <si>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</si>
  <si>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</si>
  <si>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</si>
  <si>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</si>
  <si>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</si>
  <si>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</si>
  <si>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</si>
  <si>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</si>
  <si>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</si>
  <si>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</si>
  <si>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</si>
  <si>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</si>
  <si>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</si>
  <si>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</si>
  <si>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</si>
  <si>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</si>
  <si>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</si>
  <si>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</si>
  <si>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</si>
  <si>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</si>
  <si>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</si>
  <si>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</si>
  <si>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</si>
  <si>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</si>
  <si>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</si>
  <si>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</si>
  <si>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</si>
  <si>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</si>
  <si>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</si>
  <si>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</si>
  <si>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</si>
  <si>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</si>
  <si>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</si>
  <si>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</si>
  <si>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</si>
  <si>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</si>
  <si>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</si>
  <si>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</si>
  <si>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</si>
  <si>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</si>
  <si>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</si>
  <si>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</si>
  <si>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</si>
  <si>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</si>
  <si>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</si>
  <si>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</si>
  <si>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</si>
  <si>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</si>
  <si>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</si>
  <si>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</si>
  <si>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</si>
  <si>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</si>
  <si>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</si>
  <si>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</si>
  <si>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</si>
  <si>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</si>
  <si>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</si>
  <si>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</si>
  <si>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</si>
  <si>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</si>
  <si>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</si>
  <si>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</si>
  <si>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</si>
  <si>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</si>
  <si>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</si>
  <si>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</si>
  <si>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</si>
  <si>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</si>
  <si>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</si>
  <si>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</si>
  <si>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</si>
  <si>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</si>
  <si>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</si>
  <si>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</si>
  <si>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</si>
  <si>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</si>
  <si>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</si>
  <si>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</si>
  <si>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</si>
  <si>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</si>
  <si>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</si>
  <si>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</si>
  <si>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</si>
  <si>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</si>
  <si>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</si>
  <si>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</si>
  <si>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</si>
  <si>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</si>
  <si>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</si>
  <si>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</si>
  <si>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</si>
  <si>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</si>
  <si>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</si>
  <si>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</si>
  <si>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</si>
  <si>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</si>
  <si>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</si>
  <si>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</si>
  <si>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</si>
  <si>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</si>
  <si>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</si>
  <si>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</si>
  <si>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</si>
  <si>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</si>
  <si>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</si>
  <si>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</si>
  <si>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</si>
  <si>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</si>
  <si>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</si>
  <si>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</si>
  <si>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</si>
  <si>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</si>
  <si>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</si>
  <si>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</si>
  <si>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</si>
  <si>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</si>
  <si>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</si>
  <si>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</si>
  <si>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</si>
  <si>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</si>
  <si>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</si>
  <si>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</si>
  <si>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</si>
  <si>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</si>
  <si>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</si>
  <si>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</si>
  <si>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</si>
  <si>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</si>
  <si>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</si>
  <si>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</si>
  <si>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</si>
  <si>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</si>
  <si>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</si>
  <si>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</si>
  <si>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</si>
  <si>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</si>
  <si>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</si>
  <si>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</si>
  <si>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</si>
  <si>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</si>
  <si>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</si>
  <si>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</si>
  <si>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</si>
  <si>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</si>
  <si>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</si>
  <si>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</si>
  <si>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</si>
  <si>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10 2024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</si>
  <si>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</si>
  <si>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</si>
  <si>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</si>
  <si>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</si>
  <si>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</si>
  <si>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</si>
  <si>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</si>
  <si>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</si>
  <si>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</si>
  <si>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</si>
  <si>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</si>
  <si>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</si>
  <si>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</si>
  <si>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</si>
  <si>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</si>
  <si>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</si>
  <si>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</si>
  <si>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</si>
  <si>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</si>
  <si>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</si>
  <si>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</si>
  <si>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</si>
  <si>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</si>
  <si>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</si>
  <si>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</si>
  <si>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</si>
  <si>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</si>
  <si>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</si>
  <si>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</si>
  <si>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</si>
  <si>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</si>
  <si>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</si>
  <si>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</si>
  <si>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</si>
  <si>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</si>
  <si>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</si>
  <si>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</si>
  <si>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</si>
  <si>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</si>
  <si>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</si>
  <si>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</si>
  <si>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</si>
  <si>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</si>
  <si>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</si>
  <si>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</si>
  <si>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</si>
  <si>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</si>
  <si>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</si>
  <si>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</si>
  <si>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</si>
  <si>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</si>
  <si>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</si>
  <si>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</si>
  <si>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</si>
  <si>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</si>
  <si>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</si>
  <si>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</si>
  <si>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</si>
  <si>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</si>
  <si>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</si>
  <si>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</si>
  <si>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</si>
  <si>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</si>
  <si>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</si>
  <si>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</si>
  <si>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</si>
  <si>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</si>
  <si>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</si>
  <si>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</si>
  <si>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</si>
  <si>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</si>
  <si>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</si>
  <si>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</si>
  <si>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</si>
  <si>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</si>
  <si>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</si>
  <si>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</si>
  <si>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</si>
  <si>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</si>
  <si>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</si>
  <si>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</si>
  <si>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</si>
  <si>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</si>
  <si>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</si>
  <si>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</si>
  <si>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</si>
  <si>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</si>
  <si>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</si>
  <si>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</si>
  <si>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</si>
  <si>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</si>
  <si>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</si>
  <si>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</si>
  <si>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</si>
  <si>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</si>
  <si>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</si>
  <si>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</si>
  <si>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</si>
  <si>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</si>
  <si>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</si>
  <si>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</si>
  <si>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</si>
  <si>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</si>
  <si>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</si>
  <si>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</si>
  <si>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</si>
  <si>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</si>
  <si>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</si>
  <si>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</si>
  <si>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</si>
  <si>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</si>
  <si>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</si>
  <si>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</si>
  <si>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</si>
  <si>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</si>
  <si>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</si>
  <si>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</si>
  <si>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</si>
  <si>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</si>
  <si>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</si>
  <si>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</si>
  <si>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</si>
  <si>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</si>
  <si>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</si>
  <si>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</si>
  <si>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</si>
  <si>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</si>
  <si>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</si>
  <si>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</si>
  <si>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</si>
  <si>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</si>
  <si>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</si>
  <si>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</si>
  <si>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</si>
  <si>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</si>
  <si>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</si>
  <si>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</si>
  <si>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</si>
  <si>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</si>
  <si>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</si>
  <si>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</si>
  <si>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</si>
  <si>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</si>
  <si>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</si>
  <si>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</si>
  <si>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</si>
  <si>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</si>
  <si>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</si>
  <si>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</si>
  <si>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</si>
  <si>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</si>
  <si>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</si>
  <si>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</si>
  <si>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</si>
  <si>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</si>
  <si>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</si>
  <si>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</si>
  <si>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</si>
  <si>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</si>
  <si>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</si>
  <si>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</si>
  <si>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</si>
  <si>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</si>
  <si>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</si>
  <si>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</si>
  <si>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</si>
  <si>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</si>
  <si>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</si>
  <si>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</si>
  <si>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</si>
  <si>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</si>
  <si>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</si>
  <si>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</si>
  <si>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</si>
  <si>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</si>
  <si>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</si>
  <si>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</si>
  <si>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</si>
  <si>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</si>
  <si>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</si>
  <si>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</si>
  <si>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</si>
  <si>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</si>
  <si>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</si>
  <si>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</si>
  <si>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</si>
  <si>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</si>
  <si>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</si>
  <si>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</si>
  <si>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</si>
  <si>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</si>
  <si>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</si>
  <si>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</si>
  <si>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</si>
  <si>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</si>
  <si>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</si>
  <si>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</si>
  <si>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</si>
  <si>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</si>
  <si>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</si>
  <si>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</si>
  <si>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</si>
  <si>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</si>
  <si>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</si>
  <si>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</si>
  <si>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</si>
  <si>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</si>
  <si>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</si>
  <si>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</si>
  <si>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</si>
  <si>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</si>
  <si>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</si>
  <si>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</si>
  <si>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</si>
  <si>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</si>
  <si>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</si>
  <si>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</si>
  <si>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</si>
  <si>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</si>
  <si>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</si>
  <si>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</si>
  <si>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</si>
  <si>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</si>
  <si>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</si>
  <si>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</si>
  <si>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</si>
  <si>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</si>
  <si>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</si>
  <si>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</si>
  <si>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</si>
  <si>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</si>
  <si>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</si>
  <si>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</si>
  <si>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</si>
  <si>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</si>
  <si>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</si>
  <si>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</si>
  <si>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</si>
  <si>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</si>
  <si>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</si>
  <si>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</si>
  <si>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</si>
  <si>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</si>
  <si>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</si>
  <si>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</si>
  <si>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</si>
  <si>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</si>
  <si>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</si>
  <si>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</si>
  <si>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</si>
  <si>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</si>
  <si>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</si>
  <si>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</si>
  <si>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</si>
  <si>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</si>
  <si>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</si>
  <si>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</si>
  <si>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</si>
  <si>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</si>
  <si>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</si>
  <si>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</si>
  <si>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</si>
  <si>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</si>
  <si>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</si>
  <si>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</si>
  <si>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</si>
  <si>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</si>
  <si>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</si>
  <si>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</si>
  <si>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</si>
  <si>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</si>
  <si>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</si>
  <si>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</si>
  <si>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</si>
  <si>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</si>
  <si>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</si>
  <si>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</si>
  <si>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</si>
  <si>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</si>
  <si>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</si>
  <si>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</si>
  <si>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</si>
  <si>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</si>
  <si>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</si>
  <si>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</si>
  <si>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</si>
  <si>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</si>
  <si>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</si>
  <si>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</si>
  <si>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</si>
  <si>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</si>
  <si>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</si>
  <si>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</si>
  <si>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</si>
  <si>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</si>
  <si>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</si>
  <si>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</si>
  <si>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</si>
  <si>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</si>
  <si>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</si>
  <si>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</si>
  <si>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</si>
  <si>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</si>
  <si>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</si>
  <si>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</si>
  <si>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</si>
  <si>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</si>
  <si>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</si>
  <si>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</si>
  <si>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</si>
  <si>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</si>
  <si>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</si>
  <si>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</si>
  <si>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</si>
  <si>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</si>
  <si>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</si>
  <si>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</si>
  <si>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</si>
  <si>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</si>
  <si>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</si>
  <si>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</si>
  <si>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</si>
  <si>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</si>
  <si>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</si>
  <si>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</si>
  <si>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</si>
  <si>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</si>
  <si>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</si>
  <si>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</si>
  <si>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</si>
  <si>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</si>
  <si>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</si>
  <si>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</si>
  <si>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</si>
  <si>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</si>
  <si>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</si>
  <si>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</si>
  <si>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</si>
  <si>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</si>
  <si>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</si>
  <si>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</si>
  <si>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</si>
  <si>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</si>
  <si>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</si>
  <si>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</si>
  <si>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</si>
  <si>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</si>
  <si>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</si>
  <si>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</si>
  <si>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</si>
  <si>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</si>
  <si>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</si>
  <si>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</si>
  <si>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</si>
  <si>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</si>
  <si>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</si>
  <si>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</si>
  <si>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</si>
  <si>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</si>
  <si>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</si>
  <si>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</si>
  <si>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11 2024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</si>
  <si>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</si>
  <si>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</si>
  <si>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</si>
  <si>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</si>
  <si>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</si>
  <si>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</si>
  <si>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</si>
  <si>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</si>
  <si>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</si>
  <si>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</si>
  <si>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</si>
  <si>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</si>
  <si>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</si>
  <si>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</si>
  <si>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</si>
  <si>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</si>
  <si>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</si>
  <si>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</si>
  <si>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</si>
  <si>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</si>
  <si>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</si>
  <si>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</si>
  <si>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</si>
  <si>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</si>
  <si>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</si>
  <si>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</si>
  <si>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</si>
  <si>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</si>
  <si>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</si>
  <si>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</si>
  <si>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</si>
  <si>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</si>
  <si>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</si>
  <si>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</si>
  <si>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</si>
  <si>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</si>
  <si>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</si>
  <si>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</si>
  <si>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</si>
  <si>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</si>
  <si>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</si>
  <si>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</si>
  <si>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</si>
  <si>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</si>
  <si>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</si>
  <si>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</si>
  <si>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</si>
  <si>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</si>
  <si>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</si>
  <si>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</si>
  <si>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</si>
  <si>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</si>
  <si>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</si>
  <si>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</si>
  <si>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</si>
  <si>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</si>
  <si>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</si>
  <si>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</si>
  <si>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</si>
  <si>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</si>
  <si>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</si>
  <si>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</si>
  <si>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</si>
  <si>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</si>
  <si>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</si>
  <si>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</si>
  <si>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</si>
  <si>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</si>
  <si>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</si>
  <si>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</si>
  <si>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</si>
  <si>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</si>
  <si>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</si>
  <si>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</si>
  <si>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</si>
  <si>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</si>
  <si>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</si>
  <si>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</si>
  <si>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</si>
  <si>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</si>
  <si>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</si>
  <si>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</si>
  <si>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</si>
  <si>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</si>
  <si>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</si>
  <si>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</si>
  <si>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</si>
  <si>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</si>
  <si>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</si>
  <si>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</si>
  <si>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</si>
  <si>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</si>
  <si>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</si>
  <si>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</si>
  <si>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</si>
  <si>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</si>
  <si>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</si>
  <si>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</si>
  <si>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</si>
  <si>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</si>
  <si>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</si>
  <si>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</si>
  <si>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</si>
  <si>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</si>
  <si>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</si>
  <si>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</si>
  <si>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</si>
  <si>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</si>
  <si>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</si>
  <si>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</si>
  <si>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</si>
  <si>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</si>
  <si>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</si>
  <si>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</si>
  <si>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</si>
  <si>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</si>
  <si>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</si>
  <si>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</si>
  <si>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</si>
  <si>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</si>
  <si>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</si>
  <si>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</si>
  <si>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</si>
  <si>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</si>
  <si>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</si>
  <si>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</si>
  <si>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</si>
  <si>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</si>
  <si>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</si>
  <si>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</si>
  <si>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</si>
  <si>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</si>
  <si>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</si>
  <si>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</si>
  <si>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</si>
  <si>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</si>
  <si>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</si>
  <si>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</si>
  <si>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</si>
  <si>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</si>
  <si>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</si>
  <si>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</si>
  <si>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</si>
  <si>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</si>
  <si>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</si>
  <si>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</si>
  <si>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</si>
  <si>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</si>
  <si>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</si>
  <si>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</si>
  <si>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</si>
  <si>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</si>
  <si>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</si>
  <si>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</si>
  <si>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</si>
  <si>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</si>
  <si>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</si>
  <si>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</si>
  <si>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</si>
  <si>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</si>
  <si>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</si>
  <si>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</si>
  <si>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</si>
  <si>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</si>
  <si>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</si>
  <si>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</si>
  <si>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</si>
  <si>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</si>
  <si>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</si>
  <si>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</si>
  <si>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</si>
  <si>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</si>
  <si>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</si>
  <si>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</si>
  <si>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</si>
  <si>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</si>
  <si>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</si>
  <si>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</si>
  <si>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</si>
  <si>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</si>
  <si>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</si>
  <si>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</si>
  <si>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</si>
  <si>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</si>
  <si>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</si>
  <si>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</si>
  <si>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</si>
  <si>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</si>
  <si>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</si>
  <si>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</si>
  <si>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</si>
  <si>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</si>
  <si>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</si>
  <si>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</si>
  <si>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</si>
  <si>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</si>
  <si>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</si>
  <si>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</si>
  <si>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</si>
  <si>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</si>
  <si>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</si>
  <si>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</si>
  <si>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12 2024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</si>
  <si>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</si>
  <si>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</si>
  <si>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</si>
  <si>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</si>
  <si>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</si>
  <si>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</si>
  <si>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</si>
  <si>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</si>
  <si>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</si>
  <si>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</si>
  <si>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</si>
  <si>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</si>
  <si>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</si>
  <si>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</si>
  <si>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</si>
  <si>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</si>
  <si>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</si>
  <si>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</si>
  <si>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</si>
  <si>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</si>
  <si>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</si>
  <si>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</si>
  <si>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</si>
  <si>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</si>
  <si>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</si>
  <si>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</si>
  <si>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</si>
  <si>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</si>
  <si>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</si>
  <si>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</si>
  <si>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</si>
  <si>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</si>
  <si>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</si>
  <si>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</si>
  <si>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</si>
  <si>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</si>
  <si>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</si>
  <si>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</si>
  <si>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</si>
  <si>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</si>
  <si>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</si>
  <si>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</si>
  <si>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</si>
  <si>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</si>
  <si>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</si>
  <si>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</si>
  <si>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</si>
  <si>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</si>
  <si>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</si>
  <si>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</si>
  <si>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</si>
  <si>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</si>
  <si>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</si>
  <si>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</si>
  <si>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</si>
  <si>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</si>
  <si>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</si>
  <si>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</si>
  <si>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</si>
  <si>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</si>
  <si>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</si>
  <si>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</si>
  <si>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</si>
  <si>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</si>
  <si>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</si>
  <si>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</si>
  <si>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</si>
  <si>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</si>
  <si>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</si>
  <si>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</si>
  <si>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</si>
  <si>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</si>
  <si>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</si>
  <si>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</si>
  <si>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</si>
  <si>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</si>
  <si>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</si>
  <si>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</si>
  <si>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</si>
  <si>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</si>
  <si>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</si>
  <si>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</si>
  <si>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</si>
  <si>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</si>
  <si>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</si>
  <si>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</si>
  <si>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</si>
  <si>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</si>
  <si>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</si>
  <si>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</si>
  <si>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</si>
  <si>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</si>
  <si>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</si>
  <si>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</si>
  <si>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</si>
  <si>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</si>
  <si>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</si>
  <si>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</si>
  <si>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</si>
  <si>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</si>
  <si>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</si>
  <si>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</si>
  <si>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</si>
  <si>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</si>
  <si>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</si>
  <si>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</si>
  <si>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1 2025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</si>
  <si>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</si>
  <si>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</si>
  <si>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</si>
  <si>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</si>
  <si>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</si>
  <si>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</si>
  <si>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</si>
  <si>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</si>
  <si>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</si>
  <si>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</si>
  <si>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</si>
  <si>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</si>
  <si>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</si>
  <si>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</si>
  <si>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</si>
  <si>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</si>
  <si>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</si>
  <si>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</si>
  <si>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</si>
  <si>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</si>
  <si>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</si>
  <si>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</si>
  <si>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</si>
  <si>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</si>
  <si>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</si>
  <si>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</si>
  <si>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</si>
  <si>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</si>
  <si>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</si>
  <si>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</si>
  <si>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</si>
  <si>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</si>
  <si>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</si>
  <si>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</si>
  <si>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</si>
  <si>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</si>
  <si>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</si>
  <si>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</si>
  <si>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</si>
  <si>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</si>
  <si>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</si>
  <si>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</si>
  <si>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</si>
  <si>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</si>
  <si>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</si>
  <si>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</si>
  <si>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</si>
  <si>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2 2025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</si>
  <si>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</si>
  <si>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</si>
  <si>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</si>
  <si>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</si>
  <si>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</si>
  <si>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</si>
  <si>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</si>
  <si>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</si>
  <si>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</si>
  <si>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</si>
  <si>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</si>
  <si>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</si>
  <si>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</si>
  <si>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</si>
  <si>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</si>
  <si>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</si>
  <si>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</si>
  <si>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</si>
  <si>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</si>
  <si>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</si>
  <si>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</si>
  <si>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</si>
  <si>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</si>
  <si>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</si>
  <si>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</si>
  <si>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</si>
  <si>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</si>
  <si>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</si>
  <si>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</si>
  <si>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</si>
  <si>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</si>
  <si>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</si>
  <si>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</si>
  <si>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</si>
  <si>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</si>
  <si>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</si>
  <si>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</si>
  <si>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</si>
  <si>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</si>
  <si>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</si>
  <si>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</si>
  <si>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</si>
  <si>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</si>
  <si>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</si>
  <si>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</si>
  <si>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</si>
  <si>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</si>
  <si>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</si>
  <si>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</si>
  <si>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</si>
  <si>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</si>
  <si>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</si>
  <si>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</si>
  <si>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</si>
  <si>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</si>
  <si>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</si>
  <si>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</si>
  <si>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</si>
  <si>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</si>
  <si>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</si>
  <si>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</si>
  <si>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</si>
  <si>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</si>
  <si>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</si>
  <si>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</si>
  <si>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</si>
  <si>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</si>
  <si>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</si>
  <si>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</si>
  <si>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</si>
  <si>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</si>
  <si>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</si>
  <si>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</si>
  <si>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</si>
  <si>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</si>
  <si>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</si>
  <si>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</si>
  <si>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</si>
  <si>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</si>
  <si>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</si>
  <si>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</si>
  <si>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</si>
  <si>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</si>
  <si>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</si>
  <si>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</si>
  <si>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3 2025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</si>
  <si>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</si>
  <si>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</si>
  <si>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</si>
  <si>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</si>
  <si>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</si>
  <si>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</si>
  <si>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</si>
  <si>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</si>
  <si>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</si>
  <si>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</si>
  <si>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</si>
  <si>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</si>
  <si>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</si>
  <si>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</si>
  <si>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</si>
  <si>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</si>
  <si>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</si>
  <si>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</si>
  <si>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</si>
  <si>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</si>
  <si>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</si>
  <si>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</si>
  <si>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</si>
  <si>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</si>
  <si>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</si>
  <si>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</si>
  <si>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</si>
  <si>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</si>
  <si>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</si>
  <si>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</si>
  <si>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</si>
  <si>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</si>
  <si>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</si>
  <si>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</si>
  <si>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</si>
  <si>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</si>
  <si>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</si>
  <si>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</si>
  <si>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</si>
  <si>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</si>
  <si>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</si>
  <si>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</si>
  <si>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</si>
  <si>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</si>
  <si>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</si>
  <si>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</si>
  <si>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</si>
  <si>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</si>
  <si>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</si>
  <si>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</si>
  <si>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</si>
  <si>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</si>
  <si>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</si>
  <si>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</si>
  <si>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</si>
  <si>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</si>
  <si>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</si>
  <si>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</si>
  <si>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</si>
  <si>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</si>
  <si>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</si>
  <si>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</si>
  <si>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</si>
  <si>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</si>
  <si>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</si>
  <si>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</si>
  <si>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</si>
  <si>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</si>
  <si>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4 2025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</si>
  <si>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</si>
  <si>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</si>
  <si>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</si>
  <si>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</si>
  <si>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</si>
  <si>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</si>
  <si>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</si>
  <si>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</si>
  <si>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</si>
  <si>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</si>
  <si>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</si>
  <si>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</si>
  <si>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</si>
  <si>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</si>
  <si>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</si>
  <si>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</si>
  <si>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</si>
  <si>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</si>
  <si>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</si>
  <si>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</si>
  <si>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</si>
  <si>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</si>
  <si>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</si>
  <si>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</si>
  <si>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</si>
  <si>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</si>
  <si>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</si>
  <si>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</si>
  <si>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</si>
  <si>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</si>
  <si>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</si>
  <si>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</si>
  <si>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</si>
  <si>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</si>
  <si>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</si>
  <si>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</si>
  <si>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</si>
  <si>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</si>
  <si>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</si>
  <si>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</si>
  <si>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</si>
  <si>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</si>
  <si>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</si>
  <si>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</si>
  <si>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</si>
  <si>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</si>
  <si>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</si>
  <si>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</si>
  <si>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</si>
  <si>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</si>
  <si>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</si>
  <si>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</si>
  <si>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</si>
  <si>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</si>
  <si>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</si>
  <si>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</si>
  <si>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</si>
  <si>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</si>
  <si>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</si>
  <si>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</si>
  <si>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</si>
  <si>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</si>
  <si>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</si>
  <si>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</si>
  <si>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</si>
  <si>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</si>
  <si>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</si>
  <si>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</si>
  <si>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</si>
  <si>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</si>
  <si>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</si>
  <si>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</si>
  <si>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</si>
  <si>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</si>
  <si>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</si>
  <si>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</si>
  <si>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</si>
  <si>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</si>
  <si>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</si>
  <si>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</si>
  <si>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</si>
  <si>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</si>
  <si>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</si>
  <si>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</si>
  <si>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</si>
  <si>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</si>
  <si>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</si>
  <si>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</si>
  <si>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</si>
  <si>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</si>
  <si>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</si>
  <si>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</si>
  <si>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</si>
  <si>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</si>
  <si>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</si>
  <si>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</si>
  <si>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</si>
  <si>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</si>
  <si>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</si>
  <si>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</si>
  <si>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</si>
  <si>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</si>
  <si>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</si>
  <si>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</si>
  <si>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</si>
  <si>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</si>
  <si>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</si>
  <si>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</si>
  <si>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</si>
  <si>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</si>
  <si>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</si>
  <si>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</si>
  <si>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</si>
  <si>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</si>
  <si>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</si>
  <si>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</si>
  <si>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</si>
  <si>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</si>
  <si>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</si>
  <si>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</si>
  <si>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</si>
  <si>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</si>
  <si>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</si>
  <si>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</si>
  <si>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</si>
  <si>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</si>
  <si>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</si>
  <si>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</si>
  <si>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</si>
  <si>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</si>
  <si>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</si>
  <si>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</si>
  <si>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</si>
  <si>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</si>
  <si>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</si>
  <si>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</si>
  <si>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</si>
  <si>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</si>
  <si>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</si>
  <si>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</si>
  <si>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</si>
  <si>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</si>
  <si>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</si>
  <si>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</si>
  <si>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</si>
  <si>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</si>
  <si>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</si>
  <si>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</si>
  <si>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</si>
  <si>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</si>
  <si>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</si>
  <si>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</si>
  <si>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</si>
  <si>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</si>
  <si>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</si>
  <si>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</si>
  <si>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</si>
  <si>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</si>
  <si>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</si>
  <si>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</si>
  <si>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</si>
  <si>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</si>
  <si>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</si>
  <si>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</si>
  <si>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</si>
  <si>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</si>
  <si>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</si>
  <si>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</si>
  <si>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</si>
  <si>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</si>
  <si>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</si>
  <si>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</si>
  <si>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</si>
  <si>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</si>
  <si>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</si>
  <si>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</si>
  <si>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</si>
  <si>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</si>
  <si>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</si>
  <si>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</si>
  <si>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</si>
  <si>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</si>
  <si>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</si>
  <si>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</si>
  <si>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</si>
  <si>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</si>
  <si>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</si>
  <si>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</si>
  <si>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</si>
  <si>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</si>
  <si>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</si>
  <si>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</si>
  <si>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</si>
  <si>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</si>
  <si>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</si>
  <si>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</si>
  <si>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</si>
  <si>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</si>
  <si>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</si>
  <si>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</si>
  <si>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</si>
  <si>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</si>
  <si>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</si>
  <si>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</si>
  <si>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</si>
  <si>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</si>
  <si>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</si>
  <si>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</si>
  <si>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</si>
  <si>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</si>
  <si>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</si>
  <si>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</si>
  <si>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</si>
  <si>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</si>
  <si>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</si>
  <si>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</si>
  <si>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</si>
  <si>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</si>
  <si>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</si>
  <si>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</si>
  <si>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</si>
  <si>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</si>
  <si>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</si>
  <si>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</si>
  <si>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</si>
  <si>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</si>
  <si>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</si>
  <si>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</si>
  <si>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</si>
  <si>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</si>
  <si>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</si>
  <si>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</si>
  <si>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</si>
  <si>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</si>
  <si>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</si>
  <si>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</si>
  <si>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</si>
  <si>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</si>
  <si>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</si>
  <si>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</si>
  <si>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</si>
  <si>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</si>
  <si>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</si>
  <si>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</si>
  <si>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</si>
  <si>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</si>
  <si>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</si>
  <si>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</si>
  <si>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</si>
  <si>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</si>
  <si>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</si>
  <si>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</si>
  <si>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</si>
  <si>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</si>
  <si>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</si>
  <si>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</si>
  <si>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</si>
  <si>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</si>
  <si>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</si>
  <si>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</si>
  <si>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</si>
  <si>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</si>
  <si>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</si>
  <si>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</si>
  <si>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</si>
  <si>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</si>
  <si>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</si>
  <si>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</si>
  <si>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</si>
  <si>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</si>
  <si>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</si>
  <si>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</si>
  <si>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</si>
  <si>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</si>
  <si>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</si>
  <si>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</si>
  <si>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</si>
  <si>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</si>
  <si>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</si>
  <si>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</si>
  <si>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</si>
  <si>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</si>
  <si>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</si>
  <si>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</si>
  <si>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</si>
  <si>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</si>
  <si>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</si>
  <si>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</si>
  <si>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</si>
  <si>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</si>
  <si>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</si>
  <si>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</si>
  <si>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</si>
  <si>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</si>
  <si>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</si>
  <si>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</si>
  <si>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</si>
  <si>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</si>
  <si>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</si>
  <si>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</si>
  <si>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</si>
  <si>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</si>
  <si>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</si>
  <si>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</si>
  <si>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</si>
  <si>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</si>
  <si>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</si>
  <si>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</si>
  <si>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</si>
  <si>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</si>
  <si>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</si>
  <si>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</si>
  <si>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</si>
  <si>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</si>
  <si>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</si>
  <si>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</si>
  <si>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</si>
  <si>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</si>
  <si>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</si>
  <si>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</si>
  <si>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</si>
  <si>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</si>
  <si>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</si>
  <si>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</si>
  <si>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</si>
  <si>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</si>
  <si>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</si>
  <si>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</si>
  <si>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</si>
  <si>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</si>
  <si>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</si>
  <si>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</si>
  <si>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</si>
  <si>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</si>
  <si>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</si>
  <si>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</si>
  <si>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</si>
  <si>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</si>
  <si>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</si>
  <si>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</si>
  <si>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</si>
  <si>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</si>
  <si>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</si>
  <si>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</si>
  <si>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</si>
  <si>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</si>
  <si>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</si>
  <si>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</si>
  <si>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</si>
  <si>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</si>
  <si>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</si>
  <si>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</si>
  <si>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</si>
  <si>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</si>
  <si>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</si>
  <si>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</si>
  <si>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</si>
  <si>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</si>
  <si>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</si>
  <si>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</si>
  <si>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</si>
  <si>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</si>
  <si>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</si>
  <si>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</si>
  <si>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</si>
  <si>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</si>
  <si>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</si>
  <si>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</si>
  <si>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</si>
  <si>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</si>
  <si>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</si>
  <si>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</si>
  <si>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</si>
  <si>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</si>
  <si>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</si>
  <si>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</si>
  <si>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</si>
  <si>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</si>
  <si>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</si>
  <si>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</si>
  <si>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</si>
  <si>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</si>
  <si>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</si>
  <si>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</si>
  <si>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</si>
  <si>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</si>
  <si>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</si>
  <si>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</si>
  <si>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</si>
  <si>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</si>
  <si>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</si>
  <si>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</si>
  <si>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</si>
  <si>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</si>
  <si>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</si>
  <si>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</si>
  <si>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</si>
  <si>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</si>
  <si>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</si>
  <si>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</si>
  <si>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</si>
  <si>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</si>
  <si>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</si>
  <si>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</si>
  <si>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</si>
  <si>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</si>
  <si>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</si>
  <si>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</si>
  <si>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</si>
  <si>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</si>
  <si>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</si>
  <si>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</si>
  <si>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</si>
  <si>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</si>
  <si>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</si>
  <si>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</si>
  <si>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</si>
  <si>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</si>
  <si>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</si>
  <si>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</si>
  <si>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</si>
  <si>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</si>
  <si>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</si>
  <si>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</si>
  <si>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</si>
  <si>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</si>
  <si>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</si>
  <si>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</si>
  <si>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</si>
  <si>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</si>
  <si>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</si>
  <si>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</si>
  <si>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</si>
  <si>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</si>
  <si>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</si>
  <si>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</si>
  <si>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</si>
  <si>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</si>
  <si>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</si>
  <si>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</si>
  <si>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</si>
  <si>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</si>
  <si>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</si>
  <si>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</si>
  <si>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</si>
  <si>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</si>
  <si>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</si>
  <si>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</si>
  <si>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</si>
  <si>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</si>
  <si>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</si>
  <si>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</si>
  <si>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</si>
  <si>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</si>
  <si>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</si>
  <si>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</si>
  <si>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</si>
  <si>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</si>
  <si>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</si>
  <si>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</si>
  <si>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</si>
  <si>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</si>
  <si>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</si>
  <si>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</si>
  <si>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</si>
  <si>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</si>
  <si>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</si>
  <si>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</si>
  <si>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</si>
  <si>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</si>
  <si>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</si>
  <si>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</si>
  <si>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</si>
  <si>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</si>
  <si>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</si>
  <si>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</si>
  <si>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</si>
  <si>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</si>
  <si>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</si>
  <si>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</si>
  <si>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</si>
  <si>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</si>
  <si>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</si>
  <si>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</si>
  <si>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</si>
  <si>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</si>
  <si>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</si>
  <si>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</si>
  <si>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</si>
  <si>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</si>
  <si>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</si>
  <si>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</si>
  <si>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</si>
  <si>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</si>
  <si>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</si>
  <si>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</si>
  <si>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</si>
  <si>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</si>
  <si>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</si>
  <si>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</si>
  <si>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</si>
  <si>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</si>
  <si>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</si>
  <si>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</si>
  <si>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</si>
  <si>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</si>
  <si>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</si>
  <si>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</si>
  <si>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</si>
  <si>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</si>
  <si>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</si>
  <si>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</si>
  <si>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</si>
  <si>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</si>
  <si>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</si>
  <si>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</si>
  <si>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</si>
  <si>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</si>
  <si>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</si>
  <si>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</si>
  <si>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</si>
  <si>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</si>
  <si>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</si>
  <si>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</si>
  <si>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</si>
  <si>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5 2025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</si>
  <si>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</si>
  <si>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</si>
  <si>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</si>
  <si>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</si>
  <si>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</si>
  <si>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</si>
  <si>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</si>
  <si>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</si>
  <si>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</si>
  <si>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</si>
  <si>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</si>
  <si>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</si>
  <si>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</si>
  <si>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</si>
  <si>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</si>
  <si>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</si>
  <si>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</si>
  <si>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</si>
  <si>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</si>
  <si>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</si>
  <si>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</si>
  <si>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</si>
  <si>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</si>
  <si>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</si>
  <si>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</si>
  <si>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</si>
  <si>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</si>
  <si>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</si>
  <si>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</si>
  <si>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</si>
  <si>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</si>
  <si>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</si>
  <si>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</si>
  <si>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</si>
  <si>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</si>
  <si>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</si>
  <si>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</si>
  <si>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</si>
  <si>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</si>
  <si>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</si>
  <si>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</si>
  <si>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</si>
  <si>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</si>
  <si>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</si>
  <si>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</si>
  <si>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</si>
  <si>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</si>
  <si>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</si>
  <si>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</si>
  <si>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</si>
  <si>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</si>
  <si>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</si>
  <si>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</si>
  <si>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</si>
  <si>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</si>
  <si>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</si>
  <si>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</si>
  <si>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</si>
  <si>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</si>
  <si>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</si>
  <si>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</si>
  <si>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</si>
  <si>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</si>
  <si>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</si>
  <si>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</si>
  <si>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</si>
  <si>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</si>
  <si>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</si>
  <si>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</si>
  <si>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</si>
  <si>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</si>
  <si>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</si>
  <si>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</si>
  <si>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</si>
  <si>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</si>
  <si>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</si>
  <si>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</si>
  <si>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</si>
  <si>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</si>
  <si>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</si>
  <si>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</si>
  <si>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</si>
  <si>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</si>
  <si>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</si>
  <si>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</si>
  <si>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</si>
  <si>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</si>
  <si>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</si>
  <si>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</si>
  <si>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</si>
  <si>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</si>
  <si>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</si>
  <si>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</si>
  <si>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</si>
  <si>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</si>
  <si>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</si>
  <si>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</si>
  <si>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</si>
  <si>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</si>
  <si>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</si>
  <si>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</si>
  <si>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</si>
  <si>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</si>
  <si>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</si>
  <si>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</si>
  <si>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</si>
  <si>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</si>
  <si>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</si>
  <si>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</si>
  <si>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</si>
  <si>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</si>
  <si>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</si>
  <si>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</si>
  <si>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</si>
  <si>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</si>
  <si>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</si>
  <si>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</si>
  <si>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</si>
  <si>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</si>
  <si>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</si>
  <si>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</si>
  <si>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</si>
  <si>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</si>
  <si>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</si>
  <si>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</si>
  <si>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</si>
  <si>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</si>
  <si>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</si>
  <si>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</si>
  <si>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</si>
  <si>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</si>
  <si>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</si>
  <si>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</si>
  <si>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</si>
  <si>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</si>
  <si>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</si>
  <si>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</si>
  <si>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</si>
  <si>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</si>
  <si>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</si>
  <si>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</si>
  <si>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</si>
  <si>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</si>
  <si>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</si>
  <si>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</si>
  <si>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</si>
  <si>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</si>
  <si>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</si>
  <si>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</si>
  <si>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</si>
  <si>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</si>
  <si>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</si>
  <si>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</si>
  <si>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</si>
  <si>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</si>
  <si>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</si>
  <si>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</si>
  <si>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</si>
  <si>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</si>
  <si>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</si>
  <si>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</si>
  <si>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</si>
  <si>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</si>
  <si>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</si>
  <si>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</si>
  <si>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</si>
  <si>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</si>
  <si>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</si>
  <si>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</si>
  <si>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</si>
  <si>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</si>
  <si>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</si>
  <si>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</si>
  <si>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</si>
  <si>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</si>
  <si>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</si>
  <si>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</si>
  <si>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</si>
  <si>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</si>
  <si>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</si>
  <si>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</si>
  <si>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</si>
  <si>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</si>
  <si>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</si>
  <si>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</si>
  <si>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</si>
  <si>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</si>
  <si>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</si>
  <si>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</si>
  <si>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</si>
  <si>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</si>
  <si>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</si>
  <si>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</si>
  <si>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</si>
  <si>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</si>
  <si>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</si>
  <si>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</si>
  <si>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</si>
  <si>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</si>
  <si>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</si>
  <si>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</si>
  <si>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</si>
  <si>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</si>
  <si>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</si>
  <si>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</si>
  <si>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</si>
  <si>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</si>
  <si>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</si>
  <si>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</si>
  <si>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</si>
  <si>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</si>
  <si>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</si>
  <si>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</si>
  <si>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</si>
  <si>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</si>
  <si>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</si>
  <si>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</si>
  <si>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</si>
  <si>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</si>
  <si>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</si>
  <si>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</si>
  <si>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</si>
  <si>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</si>
  <si>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</si>
  <si>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</si>
  <si>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</si>
  <si>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</si>
  <si>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</si>
  <si>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</si>
  <si>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</si>
  <si>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</si>
  <si>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</si>
  <si>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</si>
  <si>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</si>
  <si>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</si>
  <si>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</si>
  <si>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</si>
  <si>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</si>
  <si>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</si>
  <si>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</si>
  <si>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</si>
  <si>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</si>
  <si>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</si>
  <si>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6 2025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</si>
  <si>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</si>
  <si>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</si>
  <si>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</si>
  <si>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</si>
  <si>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</si>
  <si>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</si>
  <si>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</si>
  <si>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</si>
  <si>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</si>
  <si>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</si>
  <si>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</si>
  <si>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</si>
  <si>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</si>
  <si>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</si>
  <si>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</si>
  <si>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</si>
  <si>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</si>
  <si>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</si>
  <si>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</si>
  <si>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</si>
  <si>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</si>
  <si>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</si>
  <si>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</si>
  <si>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</si>
  <si>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</si>
  <si>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</si>
  <si>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</si>
  <si>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</si>
  <si>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</si>
  <si>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</si>
  <si>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</si>
  <si>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</si>
  <si>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</si>
  <si>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</si>
  <si>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</si>
  <si>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</si>
  <si>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</si>
  <si>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</si>
  <si>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</si>
  <si>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</si>
  <si>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</si>
  <si>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</si>
  <si>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</si>
  <si>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</si>
  <si>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</si>
  <si>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</si>
  <si>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</si>
  <si>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</si>
  <si>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</si>
  <si>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</si>
  <si>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</si>
  <si>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</si>
  <si>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</si>
  <si>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</si>
  <si>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</si>
  <si>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</si>
  <si>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</si>
  <si>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</si>
  <si>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</si>
  <si>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</si>
  <si>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</si>
  <si>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</si>
  <si>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</si>
  <si>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</si>
  <si>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</si>
  <si>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</si>
  <si>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</si>
  <si>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</si>
  <si>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</si>
  <si>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</si>
  <si>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</si>
  <si>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</si>
  <si>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</si>
  <si>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</si>
  <si>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</si>
  <si>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</si>
  <si>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</si>
  <si>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</si>
  <si>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</si>
  <si>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</si>
  <si>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</si>
  <si>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</si>
  <si>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</si>
  <si>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</si>
  <si>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</si>
  <si>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</si>
  <si>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</si>
  <si>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</si>
  <si>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</si>
  <si>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</si>
  <si>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</si>
  <si>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</si>
  <si>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</si>
  <si>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</si>
  <si>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</si>
  <si>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</si>
  <si>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</si>
  <si>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</si>
  <si>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</si>
  <si>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</si>
  <si>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</si>
  <si>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</si>
  <si>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</si>
  <si>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</si>
  <si>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</si>
  <si>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</si>
  <si>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</si>
  <si>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</si>
  <si>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</si>
  <si>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</si>
  <si>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</si>
  <si>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</si>
  <si>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</si>
  <si>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</si>
  <si>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</si>
  <si>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</si>
  <si>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</si>
  <si>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</si>
  <si>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</si>
  <si>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</si>
  <si>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</si>
  <si>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</si>
  <si>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</si>
  <si>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</si>
  <si>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</si>
  <si>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</si>
  <si>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</si>
  <si>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</si>
  <si>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</si>
  <si>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</si>
  <si>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</si>
  <si>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</si>
  <si>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</si>
  <si>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</si>
  <si>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</si>
  <si>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</si>
  <si>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</si>
  <si>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</si>
  <si>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</si>
  <si>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</si>
  <si>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</si>
  <si>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</si>
  <si>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</si>
  <si>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</si>
  <si>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</si>
  <si>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</si>
  <si>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</si>
  <si>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</si>
  <si>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</si>
  <si>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</si>
  <si>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</si>
  <si>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</si>
  <si>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7 2025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</si>
  <si>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</si>
  <si>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</si>
  <si>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</si>
  <si>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</si>
  <si>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</si>
  <si>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</si>
  <si>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</si>
  <si>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</si>
  <si>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</si>
  <si>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</si>
  <si>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</si>
  <si>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</si>
  <si>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</si>
  <si>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</si>
  <si>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</si>
  <si>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</si>
  <si>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</si>
  <si>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</si>
  <si>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</si>
  <si>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</si>
  <si>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</si>
  <si>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</si>
  <si>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</si>
  <si>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</si>
  <si>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</si>
  <si>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</si>
  <si>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</si>
  <si>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</si>
  <si>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</si>
  <si>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</si>
  <si>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</si>
  <si>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</si>
  <si>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</si>
  <si>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</si>
  <si>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</si>
  <si>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</si>
  <si>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</si>
  <si>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</si>
  <si>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</si>
  <si>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</si>
  <si>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</si>
  <si>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</si>
  <si>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</si>
  <si>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</si>
  <si>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</si>
  <si>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</si>
  <si>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</si>
  <si>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</si>
  <si>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</si>
  <si>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</si>
  <si>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</si>
  <si>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</si>
  <si>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</si>
  <si>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</si>
  <si>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</si>
  <si>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</si>
  <si>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</si>
  <si>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</si>
  <si>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</si>
  <si>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</si>
  <si>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</si>
  <si>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</si>
  <si>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</si>
  <si>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</si>
  <si>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</si>
  <si>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</si>
  <si>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</si>
  <si>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</si>
  <si>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</si>
  <si>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</si>
  <si>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</si>
  <si>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</si>
  <si>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</si>
  <si>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</si>
  <si>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</si>
  <si>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</si>
  <si>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</si>
  <si>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</si>
  <si>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</si>
  <si>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</si>
  <si>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</si>
  <si>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</si>
  <si>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</si>
  <si>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</si>
  <si>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</si>
  <si>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</si>
  <si>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</si>
  <si>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</si>
  <si>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</si>
  <si>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</si>
  <si>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</si>
  <si>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</si>
  <si>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</si>
  <si>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</si>
  <si>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</si>
  <si>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8 2025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</si>
  <si>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</si>
  <si>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</si>
  <si>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</si>
  <si>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</si>
  <si>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</si>
  <si>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</si>
  <si>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</si>
  <si>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</si>
  <si>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</si>
  <si>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</si>
  <si>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</si>
  <si>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</si>
  <si>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</si>
  <si>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</si>
  <si>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</si>
  <si>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</si>
  <si>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</si>
  <si>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</si>
  <si>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</si>
  <si>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</si>
  <si>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</si>
  <si>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</si>
  <si>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</si>
  <si>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</si>
  <si>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</si>
  <si>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</si>
  <si>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</si>
  <si>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</si>
  <si>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</si>
  <si>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</si>
  <si>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</si>
  <si>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</si>
  <si>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</si>
  <si>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</si>
  <si>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</si>
  <si>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</si>
  <si>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</si>
  <si>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</si>
  <si>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</si>
  <si>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</si>
  <si>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</si>
  <si>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</si>
  <si>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</si>
  <si>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</si>
  <si>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</si>
  <si>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</si>
  <si>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</si>
  <si>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</si>
  <si>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</si>
  <si>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</si>
  <si>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</si>
  <si>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</si>
  <si>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</si>
  <si>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</si>
  <si>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</si>
  <si>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</si>
  <si>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</si>
  <si>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</si>
  <si>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</si>
  <si>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</si>
  <si>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</si>
  <si>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</si>
  <si>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</si>
  <si>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</si>
  <si>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</si>
  <si>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</si>
  <si>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</si>
  <si>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</si>
  <si>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</si>
  <si>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</si>
  <si>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</si>
  <si>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</si>
  <si>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</si>
  <si>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</si>
  <si>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</si>
  <si>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</si>
  <si>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</si>
  <si>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</si>
  <si>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</si>
  <si>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</si>
  <si>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</si>
  <si>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</si>
  <si>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</si>
  <si>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</si>
  <si>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</si>
  <si>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</si>
  <si>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</si>
  <si>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</si>
  <si>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</si>
  <si>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</si>
  <si>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</si>
  <si>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</si>
  <si>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</si>
  <si>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</si>
  <si>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</si>
  <si>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</si>
  <si>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</si>
  <si>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</si>
  <si>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</si>
  <si>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</si>
  <si>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</si>
  <si>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</si>
  <si>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</si>
  <si>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</si>
  <si>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</si>
  <si>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</si>
  <si>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</si>
  <si>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</si>
  <si>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</si>
  <si>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</si>
  <si>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</si>
  <si>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</si>
  <si>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</si>
  <si>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</si>
  <si>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</si>
  <si>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</si>
  <si>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</si>
  <si>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</si>
  <si>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</si>
  <si>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</si>
  <si>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</si>
  <si>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</si>
  <si>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</si>
  <si>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</si>
  <si>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</si>
  <si>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</si>
  <si>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</si>
  <si>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</si>
  <si>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</si>
  <si>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</si>
  <si>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</si>
  <si>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</si>
  <si>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</si>
  <si>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</si>
  <si>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</si>
  <si>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</si>
  <si>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</si>
  <si>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</si>
  <si>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</si>
  <si>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</si>
  <si>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</si>
  <si>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</si>
  <si>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</si>
  <si>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</si>
  <si>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</si>
  <si>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</si>
  <si>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</si>
  <si>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</si>
  <si>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</si>
  <si>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</si>
  <si>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</si>
  <si>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</si>
  <si>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</si>
  <si>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</si>
  <si>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</si>
  <si>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</si>
  <si>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</si>
  <si>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</si>
  <si>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</si>
  <si>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</si>
  <si>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</si>
  <si>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</si>
  <si>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</si>
  <si>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</si>
  <si>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</si>
  <si>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</si>
  <si>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</si>
  <si>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</si>
  <si>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</si>
  <si>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</si>
  <si>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</si>
  <si>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</si>
  <si>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</si>
  <si>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</si>
  <si>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</si>
  <si>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</si>
  <si>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</si>
  <si>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</si>
  <si>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</si>
  <si>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</si>
  <si>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</si>
  <si>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</si>
  <si>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</si>
  <si>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</si>
  <si>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</si>
  <si>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</si>
  <si>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</si>
  <si>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</si>
  <si>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</si>
  <si>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</si>
  <si>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</si>
  <si>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</si>
  <si>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</si>
  <si>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</si>
  <si>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</si>
  <si>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</si>
  <si>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</si>
  <si>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</si>
  <si>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</si>
  <si>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</si>
  <si>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</si>
  <si>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</si>
  <si>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</si>
  <si>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</si>
  <si>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</si>
  <si>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</si>
  <si>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</si>
  <si>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</si>
  <si>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</si>
  <si>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</si>
  <si>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</si>
  <si>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</si>
  <si>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</si>
  <si>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</si>
  <si>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</si>
  <si>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</si>
  <si>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</si>
  <si>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</si>
  <si>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</si>
  <si>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</si>
  <si>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</si>
  <si>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</si>
  <si>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</si>
  <si>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</si>
  <si>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</si>
  <si>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</si>
  <si>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</si>
  <si>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</si>
  <si>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</si>
  <si>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</si>
  <si>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</si>
  <si>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</si>
  <si>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</si>
  <si>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</si>
  <si>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</si>
  <si>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</si>
  <si>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</si>
  <si>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</si>
  <si>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</si>
  <si>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</si>
  <si>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</si>
  <si>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</si>
  <si>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</si>
  <si>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</si>
  <si>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</si>
  <si>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</si>
  <si>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</si>
  <si>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</si>
  <si>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</si>
  <si>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</si>
  <si>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</si>
  <si>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</si>
  <si>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</si>
  <si>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</si>
  <si>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</si>
  <si>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</si>
  <si>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</si>
  <si>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</si>
  <si>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</si>
  <si>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</si>
  <si>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</si>
  <si>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</si>
  <si>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</si>
  <si>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</si>
  <si>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</si>
  <si>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</si>
  <si>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</si>
  <si>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</si>
  <si>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</si>
  <si>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</si>
  <si>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</si>
  <si>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</si>
  <si>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</si>
  <si>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</si>
  <si>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</si>
  <si>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</si>
  <si>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</si>
  <si>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</si>
  <si>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</si>
  <si>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</si>
  <si>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</si>
  <si>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</si>
  <si>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</si>
  <si>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</si>
  <si>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</si>
  <si>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</si>
  <si>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</si>
  <si>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</si>
  <si>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</si>
  <si>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</si>
  <si>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</si>
  <si>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</si>
  <si>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</si>
  <si>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</si>
  <si>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</si>
  <si>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</si>
  <si>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</si>
  <si>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</si>
  <si>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</si>
  <si>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</si>
  <si>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</si>
  <si>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</si>
  <si>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</si>
  <si>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</si>
  <si>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</si>
  <si>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</si>
  <si>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</si>
  <si>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</si>
  <si>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9 2025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</si>
  <si>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</si>
  <si>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</si>
  <si>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</si>
  <si>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</si>
  <si>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</si>
  <si>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</si>
  <si>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</si>
  <si>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</si>
  <si>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</si>
  <si>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</si>
  <si>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</si>
  <si>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</si>
  <si>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</si>
  <si>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</si>
  <si>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</si>
  <si>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</si>
  <si>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</si>
  <si>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</si>
  <si>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</si>
  <si>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</si>
  <si>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</si>
  <si>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</si>
  <si>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</si>
  <si>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</si>
  <si>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</si>
  <si>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</si>
  <si>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</si>
  <si>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</si>
  <si>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</si>
  <si>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</si>
  <si>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</si>
  <si>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</si>
  <si>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</si>
  <si>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</si>
  <si>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</si>
  <si>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</si>
  <si>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</si>
  <si>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</si>
  <si>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</si>
  <si>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</si>
  <si>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</si>
  <si>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</si>
  <si>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</si>
  <si>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</si>
  <si>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</si>
  <si>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</si>
  <si>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</si>
  <si>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</si>
  <si>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</si>
  <si>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</si>
  <si>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</si>
  <si>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</si>
  <si>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</si>
  <si>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</si>
  <si>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</si>
  <si>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</si>
  <si>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</si>
  <si>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</si>
  <si>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</si>
  <si>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</si>
  <si>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</si>
  <si>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</si>
  <si>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</si>
  <si>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</si>
  <si>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</si>
  <si>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</si>
  <si>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</si>
  <si>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</si>
  <si>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</si>
  <si>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</si>
  <si>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</si>
  <si>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</si>
  <si>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</si>
  <si>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</si>
  <si>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</si>
  <si>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</si>
  <si>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</si>
  <si>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</si>
  <si>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</si>
  <si>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</si>
  <si>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</si>
  <si>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</si>
  <si>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</si>
  <si>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</si>
  <si>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</si>
  <si>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</si>
  <si>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</si>
  <si>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</si>
  <si>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</si>
  <si>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</si>
  <si>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</si>
  <si>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</si>
  <si>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</si>
  <si>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</si>
  <si>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</si>
  <si>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</si>
  <si>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</si>
  <si>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</si>
  <si>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</si>
  <si>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</si>
  <si>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</si>
  <si>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</si>
  <si>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</si>
  <si>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</si>
  <si>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</si>
  <si>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</si>
  <si>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</si>
  <si>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</si>
  <si>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</si>
  <si>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</si>
  <si>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</si>
  <si>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</si>
  <si>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</si>
  <si>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</si>
  <si>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</si>
  <si>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</si>
  <si>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</si>
  <si>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</si>
  <si>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</si>
  <si>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</si>
  <si>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</si>
  <si>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</si>
  <si>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</si>
  <si>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</si>
  <si>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</si>
  <si>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</si>
  <si>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</si>
  <si>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</si>
  <si>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</si>
  <si>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</si>
  <si>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</si>
  <si>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</si>
  <si>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</si>
  <si>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</si>
  <si>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</si>
  <si>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</si>
  <si>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</si>
  <si>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</si>
  <si>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</si>
  <si>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</si>
  <si>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</si>
  <si>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</si>
  <si>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</si>
  <si>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</si>
  <si>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</si>
  <si>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</si>
  <si>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</si>
  <si>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</si>
  <si>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</si>
  <si>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</si>
  <si>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</si>
  <si>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</si>
  <si>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</si>
  <si>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</si>
  <si>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</si>
  <si>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</si>
  <si>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</si>
  <si>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</si>
  <si>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</si>
  <si>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</si>
  <si>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</si>
  <si>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</si>
  <si>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</si>
  <si>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</si>
  <si>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</si>
  <si>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</si>
  <si>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</si>
  <si>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</si>
  <si>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</si>
  <si>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</si>
  <si>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</si>
  <si>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</si>
  <si>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</si>
  <si>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</si>
  <si>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</si>
  <si>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</si>
  <si>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</si>
  <si>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</si>
  <si>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</si>
  <si>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</si>
  <si>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</si>
  <si>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</si>
  <si>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</si>
  <si>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</si>
  <si>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</si>
  <si>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</si>
  <si>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</si>
  <si>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</si>
  <si>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</si>
  <si>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</si>
  <si>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</si>
  <si>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</si>
  <si>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</si>
  <si>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</si>
  <si>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</si>
  <si>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</si>
  <si>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</si>
  <si>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</si>
  <si>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</si>
  <si>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</si>
  <si>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</si>
  <si>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</si>
  <si>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</si>
  <si>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</si>
  <si>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</si>
  <si>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</si>
  <si>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</si>
  <si>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</si>
  <si>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</si>
  <si>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</si>
  <si>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</si>
  <si>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</si>
  <si>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</si>
  <si>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</si>
  <si>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</si>
  <si>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</si>
  <si>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</si>
  <si>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</si>
  <si>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</si>
  <si>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</si>
  <si>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</si>
  <si>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</si>
  <si>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</si>
  <si>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</si>
  <si>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</si>
  <si>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</si>
  <si>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</si>
  <si>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</si>
  <si>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</si>
  <si>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</si>
  <si>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</si>
  <si>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</si>
  <si>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</si>
  <si>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</si>
  <si>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</si>
  <si>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</si>
  <si>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</si>
  <si>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</si>
  <si>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</si>
  <si>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</si>
  <si>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</si>
  <si>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</si>
  <si>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</si>
  <si>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</si>
  <si>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</si>
  <si>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</si>
  <si>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</si>
  <si>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</si>
  <si>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</si>
  <si>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</si>
  <si>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</si>
  <si>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</si>
  <si>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</si>
  <si>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</si>
  <si>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</si>
  <si>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</si>
  <si>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</si>
  <si>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</si>
  <si>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</si>
  <si>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</si>
  <si>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</si>
  <si>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</si>
  <si>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</si>
  <si>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</si>
  <si>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</si>
  <si>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</si>
  <si>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</si>
  <si>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</si>
  <si>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</si>
  <si>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</si>
  <si>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</si>
  <si>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</si>
  <si>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</si>
  <si>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</si>
  <si>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</si>
  <si>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</si>
  <si>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</si>
  <si>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</si>
  <si>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</si>
  <si>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</si>
  <si>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</si>
  <si>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</si>
  <si>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</si>
  <si>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</si>
  <si>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</si>
  <si>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</si>
  <si>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</si>
  <si>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</si>
  <si>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</si>
  <si>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</si>
  <si>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</si>
  <si>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</si>
  <si>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</si>
  <si>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</si>
  <si>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</si>
  <si>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</si>
  <si>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</si>
  <si>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</si>
  <si>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</si>
  <si>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</si>
  <si>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</si>
  <si>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</si>
  <si>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</si>
  <si>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</si>
  <si>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</si>
  <si>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</si>
  <si>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</si>
  <si>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</si>
  <si>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</si>
  <si>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</si>
  <si>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</si>
  <si>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</si>
  <si>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</si>
  <si>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</si>
  <si>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</si>
  <si>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</si>
  <si>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</si>
  <si>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</si>
  <si>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</si>
  <si>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</si>
  <si>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</si>
  <si>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</si>
  <si>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</si>
  <si>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</si>
  <si>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</si>
  <si>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</si>
  <si>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</si>
  <si>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</si>
  <si>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</si>
  <si>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</si>
  <si>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</si>
  <si>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</si>
  <si>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</si>
  <si>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</si>
  <si>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</si>
  <si>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</si>
  <si>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</si>
  <si>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</si>
  <si>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</si>
  <si>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</si>
  <si>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</si>
  <si>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</si>
  <si>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</si>
  <si>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</si>
  <si>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</si>
  <si>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</si>
  <si>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</si>
  <si>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</si>
  <si>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</si>
  <si>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</si>
  <si>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</si>
  <si>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</si>
  <si>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</si>
  <si>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</si>
  <si>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</si>
  <si>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</si>
  <si>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</si>
  <si>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</si>
  <si>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</si>
  <si>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</si>
  <si>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</si>
  <si>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</si>
  <si>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</si>
  <si>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</si>
  <si>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</si>
  <si>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</si>
  <si>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</si>
  <si>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</si>
  <si>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</si>
  <si>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</si>
  <si>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</si>
  <si>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</si>
  <si>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</si>
  <si>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</si>
  <si>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</si>
  <si>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</si>
  <si>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</si>
  <si>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</si>
  <si>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</si>
  <si>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</si>
  <si>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</si>
  <si>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</si>
  <si>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</si>
  <si>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</si>
  <si>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</si>
  <si>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</si>
  <si>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</si>
  <si>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</si>
  <si>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</si>
  <si>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</si>
  <si>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</si>
  <si>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</si>
  <si>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</si>
  <si>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</si>
  <si>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</si>
  <si>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</si>
  <si>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</si>
  <si>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</si>
  <si>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</si>
  <si>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</si>
  <si>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</si>
  <si>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</si>
  <si>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</si>
  <si>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</si>
  <si>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</si>
  <si>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</si>
  <si>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</si>
  <si>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</si>
  <si>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</si>
  <si>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</si>
  <si>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</si>
  <si>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</si>
  <si>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</si>
  <si>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</si>
  <si>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</si>
  <si>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</si>
  <si>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</si>
  <si>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</si>
  <si>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</si>
  <si>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</si>
  <si>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</si>
  <si>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</si>
  <si>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</si>
  <si>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</si>
  <si>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</si>
  <si>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</si>
  <si>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</si>
  <si>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</si>
  <si>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</si>
  <si>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</si>
  <si>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</si>
  <si>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</si>
  <si>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</si>
  <si>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</si>
  <si>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</si>
  <si>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</si>
  <si>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</si>
  <si>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</si>
  <si>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</si>
  <si>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</si>
  <si>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</si>
  <si>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</si>
  <si>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</si>
  <si>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</si>
  <si>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</si>
  <si>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</si>
  <si>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</si>
  <si>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</si>
  <si>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</si>
  <si>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</si>
  <si>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</si>
  <si>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</si>
  <si>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</si>
  <si>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</si>
  <si>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</si>
  <si>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</si>
  <si>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</si>
  <si>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</si>
  <si>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</si>
  <si>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</si>
  <si>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</si>
  <si>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</si>
  <si>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</si>
  <si>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</si>
  <si>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</si>
  <si>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</si>
  <si>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</si>
  <si>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</si>
  <si>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</si>
  <si>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</si>
  <si>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</si>
  <si>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</si>
  <si>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</si>
  <si>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</si>
  <si>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</si>
  <si>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</si>
  <si>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</si>
  <si>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</si>
  <si>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</si>
  <si>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</si>
  <si>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</si>
  <si>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</si>
  <si>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</si>
  <si>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</si>
  <si>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</si>
  <si>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</si>
  <si>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</si>
  <si>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</si>
  <si>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</si>
  <si>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</si>
  <si>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</si>
  <si>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</si>
  <si>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</si>
  <si>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</si>
  <si>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</si>
  <si>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</si>
  <si>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</si>
  <si>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</si>
  <si>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</si>
  <si>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</si>
  <si>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</si>
  <si>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</si>
  <si>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</si>
  <si>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</si>
  <si>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</si>
  <si>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</si>
  <si>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</si>
  <si>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</si>
  <si>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</si>
  <si>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</si>
  <si>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</si>
  <si>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</si>
  <si>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</si>
  <si>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</si>
  <si>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</si>
  <si>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</si>
  <si>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</si>
  <si>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</si>
  <si>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</si>
  <si>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</si>
  <si>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</si>
  <si>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</si>
  <si>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</si>
  <si>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</si>
  <si>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</si>
  <si>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</si>
  <si>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</si>
  <si>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</si>
  <si>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</si>
  <si>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</si>
  <si>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</si>
  <si>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</si>
  <si>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</si>
  <si>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</si>
  <si>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</si>
  <si>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</si>
  <si>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</si>
  <si>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</si>
  <si>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</si>
  <si>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</si>
  <si>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</si>
  <si>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</si>
  <si>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</si>
  <si>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</si>
  <si>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</si>
  <si>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</si>
  <si>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</si>
  <si>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</si>
  <si>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</si>
  <si>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</si>
  <si>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</si>
  <si>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</si>
  <si>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</si>
  <si>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</si>
  <si>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</si>
  <si>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</si>
  <si>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</si>
  <si>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</si>
  <si>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</si>
  <si>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</si>
  <si>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</si>
  <si>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</si>
  <si>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</si>
  <si>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</si>
  <si>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</si>
  <si>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</si>
  <si>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</si>
  <si>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</si>
  <si>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</si>
  <si>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</si>
  <si>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</si>
  <si>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</si>
  <si>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</si>
  <si>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</si>
  <si>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</si>
  <si>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</si>
  <si>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</si>
  <si>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</si>
  <si>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</si>
  <si>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</si>
  <si>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</si>
  <si>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</si>
  <si>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</si>
  <si>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</si>
  <si>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</si>
  <si>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</si>
  <si>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</si>
  <si>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</si>
  <si>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</si>
  <si>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</si>
  <si>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</si>
  <si>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</si>
  <si>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</si>
  <si>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</si>
  <si>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</si>
  <si>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</si>
  <si>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</si>
  <si>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</si>
  <si>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</si>
  <si>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</si>
  <si>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</si>
  <si>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</si>
  <si>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</si>
  <si>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</si>
  <si>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</si>
  <si>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</si>
  <si>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</si>
  <si>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</si>
  <si>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</si>
  <si>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</si>
  <si>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</si>
  <si>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</si>
  <si>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</si>
  <si>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</si>
  <si>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</si>
  <si>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</si>
  <si>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</si>
  <si>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</si>
  <si>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</si>
  <si>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</si>
  <si>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</si>
  <si>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</si>
  <si>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</si>
  <si>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</si>
  <si>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</si>
  <si>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</si>
  <si>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</si>
  <si>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</si>
  <si>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</si>
  <si>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</si>
  <si>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</si>
  <si>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</si>
  <si>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</si>
  <si>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</si>
  <si>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</si>
  <si>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</si>
  <si>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</si>
  <si>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</si>
  <si>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</si>
  <si>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</si>
  <si>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</si>
  <si>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</si>
  <si>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</si>
  <si>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</si>
  <si>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</si>
  <si>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</si>
  <si>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</si>
  <si>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</si>
  <si>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</si>
  <si>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</si>
  <si>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</si>
  <si>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</si>
  <si>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</si>
  <si>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</si>
  <si>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</si>
  <si>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</si>
  <si>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</si>
  <si>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</si>
  <si>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</si>
  <si>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</si>
  <si>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</si>
  <si>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</si>
  <si>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</si>
  <si>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</si>
  <si>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</si>
  <si>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</si>
  <si>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</si>
  <si>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</si>
  <si>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</si>
  <si>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</si>
  <si>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</si>
  <si>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</si>
  <si>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10 2025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</si>
  <si>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</si>
  <si>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</si>
  <si>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</si>
  <si>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</si>
  <si>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</si>
  <si>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</si>
  <si>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</si>
  <si>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</si>
  <si>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</si>
  <si>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</si>
  <si>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</si>
  <si>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</si>
  <si>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</si>
  <si>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</si>
  <si>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</si>
  <si>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</si>
  <si>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</si>
  <si>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</si>
  <si>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</si>
  <si>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</si>
  <si>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</si>
  <si>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</si>
  <si>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</si>
  <si>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</si>
  <si>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</si>
  <si>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</si>
  <si>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</si>
  <si>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</si>
  <si>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</si>
  <si>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</si>
  <si>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</si>
  <si>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</si>
  <si>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</si>
  <si>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</si>
  <si>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</si>
  <si>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</si>
  <si>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</si>
  <si>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</si>
  <si>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</si>
  <si>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</si>
  <si>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</si>
  <si>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</si>
  <si>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</si>
  <si>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</si>
  <si>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</si>
  <si>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</si>
  <si>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</si>
  <si>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</si>
  <si>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</si>
  <si>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</si>
  <si>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</si>
  <si>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</si>
  <si>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</si>
  <si>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</si>
  <si>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</si>
  <si>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</si>
  <si>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</si>
  <si>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</si>
  <si>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</si>
  <si>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</si>
  <si>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</si>
  <si>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</si>
  <si>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</si>
  <si>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</si>
  <si>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</si>
  <si>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</si>
  <si>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</si>
  <si>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</si>
  <si>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</si>
  <si>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</si>
  <si>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</si>
  <si>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</si>
  <si>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</si>
  <si>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</si>
  <si>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</si>
  <si>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11 2025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</si>
  <si>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</si>
  <si>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</si>
  <si>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</si>
  <si>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</si>
  <si>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</si>
  <si>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</si>
  <si>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</si>
  <si>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</si>
  <si>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</si>
  <si>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</si>
  <si>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</si>
  <si>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</si>
  <si>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</si>
  <si>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</si>
  <si>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</si>
  <si>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</si>
  <si>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</si>
  <si>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</si>
  <si>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</si>
  <si>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</si>
  <si>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</si>
  <si>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</si>
  <si>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</si>
  <si>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</si>
  <si>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</si>
  <si>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</si>
  <si>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</si>
  <si>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</si>
  <si>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</si>
  <si>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</si>
  <si>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</si>
  <si>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</si>
  <si>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</si>
  <si>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</si>
  <si>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</si>
  <si>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</si>
  <si>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</si>
  <si>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</si>
  <si>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</si>
  <si>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</si>
  <si>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</si>
  <si>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</si>
  <si>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</si>
  <si>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</si>
  <si>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</si>
  <si>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</si>
  <si>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</si>
  <si>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</si>
  <si>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</si>
  <si>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</si>
  <si>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</si>
  <si>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</si>
  <si>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</si>
  <si>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</si>
  <si>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</si>
  <si>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</si>
  <si>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</si>
  <si>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</si>
  <si>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</si>
  <si>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</si>
  <si>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</si>
  <si>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</si>
  <si>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</si>
  <si>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</si>
  <si>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</si>
  <si>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</si>
  <si>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</si>
  <si>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</si>
  <si>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</si>
  <si>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</si>
  <si>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</si>
  <si>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</si>
  <si>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</si>
  <si>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</si>
  <si>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</si>
  <si>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</si>
  <si>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</si>
  <si>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</si>
  <si>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</si>
  <si>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</si>
  <si>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</si>
  <si>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</si>
  <si>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</si>
  <si>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</si>
  <si>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</si>
  <si>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</si>
  <si>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</si>
  <si>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</si>
  <si>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</si>
  <si>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</si>
  <si>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</si>
  <si>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</si>
  <si>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</si>
  <si>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</si>
  <si>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</si>
  <si>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</si>
  <si>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</si>
  <si>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</si>
  <si>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</si>
  <si>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</si>
  <si>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</si>
  <si>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</si>
  <si>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</si>
  <si>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</si>
  <si>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</si>
  <si>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</si>
  <si>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</si>
  <si>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</si>
  <si>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</si>
  <si>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</si>
  <si>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</si>
  <si>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</si>
  <si>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</si>
  <si>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</si>
  <si>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</si>
  <si>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</si>
  <si>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</si>
  <si>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</si>
  <si>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</si>
  <si>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</si>
  <si>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</si>
  <si>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</si>
  <si>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</si>
  <si>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</si>
  <si>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</si>
  <si>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</si>
  <si>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</si>
  <si>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</si>
  <si>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</si>
  <si>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</si>
  <si>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</si>
  <si>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</si>
  <si>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</si>
  <si>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</si>
  <si>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</si>
  <si>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</si>
  <si>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</si>
  <si>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</si>
  <si>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</si>
  <si>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</si>
  <si>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</si>
  <si>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</si>
  <si>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</si>
  <si>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</si>
  <si>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</si>
  <si>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</si>
  <si>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</si>
  <si>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</si>
  <si>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</si>
  <si>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</si>
  <si>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</si>
  <si>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</si>
  <si>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</si>
  <si>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</si>
  <si>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</si>
  <si>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</si>
  <si>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</si>
  <si>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</si>
  <si>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</si>
  <si>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</si>
  <si>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</si>
  <si>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</si>
  <si>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</si>
  <si>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</si>
  <si>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</si>
  <si>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</si>
  <si>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</si>
  <si>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</si>
  <si>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</si>
  <si>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</si>
  <si>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</si>
  <si>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</si>
  <si>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</si>
  <si>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</si>
  <si>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</si>
  <si>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</si>
  <si>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</si>
  <si>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</si>
  <si>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</si>
  <si>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</si>
  <si>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</si>
  <si>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</si>
  <si>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</si>
  <si>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</si>
  <si>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</si>
  <si>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</si>
  <si>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</si>
  <si>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</si>
  <si>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</si>
  <si>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</si>
  <si>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</si>
  <si>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</si>
  <si>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</si>
  <si>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</si>
  <si>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</si>
  <si>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</si>
  <si>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</si>
  <si>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</si>
  <si>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</si>
  <si>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</si>
  <si>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</si>
  <si>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</si>
  <si>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12 2025</t>
  </si>
  <si>
    <t>Распечатать</t>
  </si>
  <si>
    <t>www.iHerb.com</t>
  </si>
  <si>
    <r>
      <t>Дата заказа: </t>
    </r>
    <r>
      <rPr>
        <sz val="13.2"/>
        <color theme="1"/>
        <rFont val="Arial"/>
        <family val="2"/>
        <charset val="204"/>
      </rPr>
      <t>21 декабря 2025</t>
    </r>
  </si>
  <si>
    <t>Адрес доставки:</t>
  </si>
  <si>
    <t>Чкалова</t>
  </si>
  <si>
    <t>Костанай , Костанайская область 110000</t>
  </si>
  <si>
    <t>(KZ)</t>
  </si>
  <si>
    <t>Платежный адрес:</t>
  </si>
  <si>
    <t>Способ доставки / Сведения об отслеживании</t>
  </si>
  <si>
    <t>Информация о заказе:</t>
  </si>
  <si>
    <t>Предварительная стоимость</t>
  </si>
  <si>
    <t>Доставка</t>
  </si>
  <si>
    <t>Налог</t>
  </si>
  <si>
    <t>Включает</t>
  </si>
  <si>
    <t>Способ оплаты:</t>
  </si>
  <si>
    <t>Visa x5967</t>
  </si>
  <si>
    <t>Rewards</t>
  </si>
  <si>
    <t>#</t>
  </si>
  <si>
    <t>Позиция</t>
  </si>
  <si>
    <t>Скидка</t>
  </si>
  <si>
    <t>Контактная информация iHerb:</t>
  </si>
  <si>
    <r>
      <t>iHerb, LLC:</t>
    </r>
    <r>
      <rPr>
        <sz val="11"/>
        <color rgb="FF000000"/>
        <rFont val="Arial"/>
        <family val="2"/>
        <charset val="204"/>
      </rPr>
      <t> 17400 Laguna Canyon Road, Ste 400, Irvine, CA 92618, USA</t>
    </r>
  </si>
  <si>
    <r>
      <t>Сайт: </t>
    </r>
    <r>
      <rPr>
        <sz val="11"/>
        <color theme="1"/>
        <rFont val="Arial"/>
        <family val="2"/>
        <charset val="204"/>
      </rPr>
      <t>www.iHerb.com</t>
    </r>
  </si>
  <si>
    <r>
      <t>Отказ от ответственности:</t>
    </r>
    <r>
      <rPr>
        <sz val="11"/>
        <color rgb="FF000000"/>
        <rFont val="Arial"/>
        <family val="2"/>
        <charset val="204"/>
      </rPr>
      <t> Заявления, сделанные через сайт iHerb.com, и продаваемые там товары не подвергались проверке Управления по контролю за продуктами и лекарственными препаратами США. Они не могут быть использованы для диагностики, лечения или профилактики заболеваний. Они не предназначены для диагностики, лечения и предотвращения болезней.</t>
    </r>
  </si>
  <si>
    <t>0,00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</si>
  <si>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</si>
  <si>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</si>
  <si>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</si>
  <si>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</si>
  <si>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</si>
  <si>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</si>
  <si>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</si>
  <si>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r>
      <t>Номер заказа: </t>
    </r>
    <r>
      <rPr>
        <sz val="13.2"/>
        <color theme="1"/>
        <rFont val="Arial"/>
        <family val="2"/>
        <charset val="204"/>
      </rPr>
      <t>543967425</t>
    </r>
  </si>
  <si>
    <t>Ольга Шурыгина</t>
  </si>
  <si>
    <t>EMEX доставка / 720000917108</t>
  </si>
  <si>
    <t>Номер заказа: 543967425</t>
  </si>
  <si>
    <r>
      <t>Дополнительные скидки:</t>
    </r>
    <r>
      <rPr>
        <sz val="11"/>
        <color theme="1"/>
        <rFont val="Arial"/>
        <family val="2"/>
        <charset val="204"/>
      </rPr>
      <t> Сэкономьте </t>
    </r>
    <r>
      <rPr>
        <b/>
        <sz val="11"/>
        <color theme="1"/>
        <rFont val="Arial"/>
        <family val="2"/>
        <charset val="204"/>
      </rPr>
      <t>$22.84</t>
    </r>
    <r>
      <rPr>
        <sz val="11"/>
        <color theme="1"/>
        <rFont val="Arial"/>
        <family val="2"/>
        <charset val="204"/>
      </rPr>
      <t> со скидкой 15%!</t>
    </r>
  </si>
  <si>
    <r>
      <t>Политика возврата.</t>
    </r>
    <r>
      <rPr>
        <sz val="11"/>
        <color rgb="FF000000"/>
        <rFont val="Arial"/>
        <family val="2"/>
        <charset val="204"/>
      </rPr>
      <t> Если по каким-либо причинам вы остались недовольны своим заказом, отправьте запрос на возврат и возмещение средств в течение 30 дней с момента покупки продуктов.</t>
    </r>
  </si>
  <si>
    <t>180,94</t>
  </si>
  <si>
    <t xml:space="preserve">161,36 </t>
  </si>
  <si>
    <t>12,82</t>
  </si>
  <si>
    <t>20,50</t>
  </si>
  <si>
    <t>24,62</t>
  </si>
  <si>
    <t>25,56</t>
  </si>
  <si>
    <t>13,17</t>
  </si>
  <si>
    <t>17,93</t>
  </si>
  <si>
    <t>20,99</t>
  </si>
  <si>
    <t>4,73</t>
  </si>
  <si>
    <t>13,54</t>
  </si>
  <si>
    <t>15,84</t>
  </si>
  <si>
    <t>11,24</t>
  </si>
  <si>
    <t>22,84</t>
  </si>
  <si>
    <t>NOW-02926</t>
  </si>
  <si>
    <t>Probiotic-10, 25 млрд, 50 вегетарианских капсул</t>
  </si>
  <si>
    <t>543967425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</si>
</sst>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#,##0\ &quot;₽&quot;;[Red]\-#,##0\ &quot;₽&quot;"/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3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3.2"/>
      <color theme="1"/>
      <name val="Arial"/>
      <family val="2"/>
      <charset val="204"/>
    </font>
    <font>
      <b/>
      <sz val="13.2"/>
      <color theme="1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theme="1"/>
      <name val="Arial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5F5F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 style="medium">
        <color rgb="FFE1E1E1"/>
      </right>
      <top style="medium">
        <color rgb="FFE1E1E1"/>
      </top>
      <bottom style="medium">
        <color rgb="FFE1E1E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 style="medium">
        <color rgb="FF000000"/>
      </right>
      <top style="medium">
        <color rgb="FFE1E1E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E1E1E1"/>
      </top>
      <bottom style="medium">
        <color rgb="FF000000"/>
      </bottom>
      <diagonal/>
    </border>
    <border>
      <left style="medium">
        <color rgb="FF000000"/>
      </left>
      <right style="medium">
        <color rgb="FFE1E1E1"/>
      </right>
      <top style="medium">
        <color rgb="FFE1E1E1"/>
      </top>
      <bottom style="medium">
        <color rgb="FF000000"/>
      </bottom>
      <diagonal/>
    </border>
    <border>
      <left style="medium">
        <color rgb="FFE1E1E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E1E1E1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/>
      <top/>
      <bottom/>
      <diagonal/>
    </border>
    <border>
      <left/>
      <right style="medium">
        <color rgb="FFE1E1E1"/>
      </right>
      <top/>
      <bottom/>
      <diagonal/>
    </border>
    <border>
      <left style="medium">
        <color rgb="FFE1E1E1"/>
      </left>
      <right style="medium">
        <color rgb="FF000000"/>
      </right>
      <top style="medium">
        <color rgb="FF000000"/>
      </top>
      <bottom style="medium">
        <color rgb="FFE1E1E1"/>
      </bottom>
      <diagonal/>
    </border>
    <border>
      <left style="medium">
        <color rgb="FF000000"/>
      </left>
      <right/>
      <top style="medium">
        <color rgb="FF000000"/>
      </top>
      <bottom style="medium">
        <color rgb="FFE1E1E1"/>
      </bottom>
      <diagonal/>
    </border>
    <border>
      <left/>
      <right/>
      <top style="medium">
        <color rgb="FF000000"/>
      </top>
      <bottom style="medium">
        <color rgb="FFE1E1E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E1E1E1"/>
      </bottom>
      <diagonal/>
    </border>
    <border>
      <left style="medium">
        <color rgb="FF000000"/>
      </left>
      <right style="medium">
        <color rgb="FFE1E1E1"/>
      </right>
      <top style="medium">
        <color rgb="FF000000"/>
      </top>
      <bottom style="medium">
        <color rgb="FFE1E1E1"/>
      </bottom>
      <diagonal/>
    </border>
    <border>
      <left/>
      <right style="medium">
        <color rgb="FF000000"/>
      </right>
      <top style="medium">
        <color rgb="FFE1E1E1"/>
      </top>
      <bottom style="medium">
        <color rgb="FF000000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43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5" fillId="0" borderId="0" xfId="0" applyFont="1" applyAlignment="1">
      <alignment horizontal="left" vertical="top"/>
    </xf>
    <xf numFmtId="0" fontId="7" fillId="0" borderId="0" xfId="3" applyAlignment="1">
      <alignment horizontal="right" vertical="top"/>
    </xf>
    <xf numFmtId="0" fontId="0" fillId="0" borderId="0" xfId="0" applyAlignment="1"/>
    <xf numFmtId="0" fontId="25" fillId="0" borderId="0" xfId="0" applyFont="1" applyAlignment="1">
      <alignment horizontal="left" vertical="center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0" fontId="31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31" fillId="23" borderId="18" xfId="0" applyFont="1" applyFill="1" applyBorder="1" applyAlignment="1">
      <alignment horizontal="right" vertical="center"/>
    </xf>
    <xf numFmtId="0" fontId="31" fillId="24" borderId="20" xfId="0" applyFont="1" applyFill="1" applyBorder="1" applyAlignment="1">
      <alignment vertical="center"/>
    </xf>
    <xf numFmtId="0" fontId="31" fillId="24" borderId="21" xfId="0" applyFont="1" applyFill="1" applyBorder="1" applyAlignment="1">
      <alignment vertical="center"/>
    </xf>
    <xf numFmtId="0" fontId="31" fillId="24" borderId="22" xfId="0" applyFont="1" applyFill="1" applyBorder="1" applyAlignment="1">
      <alignment vertical="center"/>
    </xf>
    <xf numFmtId="0" fontId="25" fillId="0" borderId="23" xfId="0" applyFont="1" applyBorder="1" applyAlignment="1">
      <alignment vertical="center"/>
    </xf>
    <xf numFmtId="0" fontId="25" fillId="0" borderId="17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25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0" fillId="0" borderId="16" xfId="0" applyBorder="1" applyAlignment="1"/>
    <xf numFmtId="0" fontId="0" fillId="0" borderId="0" xfId="0" applyAlignment="1">
      <alignment vertical="top"/>
    </xf>
    <xf numFmtId="0" fontId="31" fillId="0" borderId="28" xfId="0" applyFont="1" applyBorder="1" applyAlignment="1">
      <alignment vertical="center"/>
    </xf>
    <xf numFmtId="0" fontId="31" fillId="0" borderId="29" xfId="0" applyFont="1" applyBorder="1" applyAlignment="1">
      <alignment vertical="center"/>
    </xf>
    <xf numFmtId="0" fontId="31" fillId="0" borderId="30" xfId="0" applyFont="1" applyBorder="1" applyAlignment="1">
      <alignment vertical="center"/>
    </xf>
    <xf numFmtId="6" fontId="25" fillId="0" borderId="0" xfId="0" applyNumberFormat="1" applyFont="1" applyAlignment="1">
      <alignment horizontal="right" vertical="center"/>
    </xf>
    <xf numFmtId="0" fontId="31" fillId="23" borderId="0" xfId="0" applyFont="1" applyFill="1" applyBorder="1" applyAlignment="1">
      <alignment horizontal="right" vertical="center"/>
    </xf>
    <xf numFmtId="0" fontId="31" fillId="24" borderId="32" xfId="0" applyFont="1" applyFill="1" applyBorder="1" applyAlignment="1">
      <alignment vertical="center"/>
    </xf>
    <xf numFmtId="0" fontId="25" fillId="0" borderId="19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0" fontId="25" fillId="0" borderId="29" xfId="0" applyFont="1" applyBorder="1" applyAlignment="1">
      <alignment vertic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СводнаяДоходы!$D$11:$D$52</c:f>
              <c:numCache>
                <c:formatCode>#,##0.00</c:formatCode>
                <c:ptCount val="42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100686.91118407114</c:v>
                </c:pt>
                <c:pt idx="40">
                  <c:v>111995.53871735012</c:v>
                </c:pt>
                <c:pt idx="41">
                  <c:v>52465.354989848172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СводнаяДоходы!$E$11:$E$52</c:f>
              <c:numCache>
                <c:formatCode>#,##0.00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7164.8106499429878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СводнаяДоходы!$F$11:$F$52</c:f>
              <c:numCache>
                <c:formatCode>#,##0.00</c:formatCode>
                <c:ptCount val="42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СводнаяДоходы!$G$11:$G$52</c:f>
              <c:numCache>
                <c:formatCode>#,##0.00</c:formatCode>
                <c:ptCount val="4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51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342900</xdr:colOff>
      <xdr:row>1</xdr:row>
      <xdr:rowOff>123825</xdr:rowOff>
    </xdr:to>
    <xdr:pic>
      <xdr:nvPicPr>
        <xdr:cNvPr id="2" name="Рисунок 1" descr="iHerb logo">
          <a:extLst>
            <a:ext uri="{FF2B5EF4-FFF2-40B4-BE49-F238E27FC236}">
              <a16:creationId xmlns:a16="http://schemas.microsoft.com/office/drawing/2014/main" id="{3820DF9F-4828-4EA2-B145-82BBD0617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007.740766550924" createdVersion="7" refreshedVersion="7" minRefreshableVersion="3" recordCount="5654" xr:uid="{36465A7D-92D5-412E-8B01-0244C1A65BDA}">
  <cacheSource type="worksheet">
    <worksheetSource ref="A1:V5655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5-12-10T00:00:00"/>
    </cacheField>
    <cacheField name="МесяцЗ" numFmtId="14">
      <sharedItems containsBlank="1" count="44">
        <m/>
        <s v="7 2022"/>
        <s v="8 2022"/>
        <s v="9 2022"/>
        <s v="10 2022"/>
        <s v="11 2022"/>
        <s v="12 2022"/>
        <s v="1 2023"/>
        <s v="2 2023"/>
        <s v="3 2023"/>
        <s v="4 2023"/>
        <s v="5 2023"/>
        <s v="6 2023"/>
        <s v="7 2023"/>
        <s v="8 2023"/>
        <s v="9 2023"/>
        <s v="10 2023"/>
        <s v="11 2023"/>
        <s v="12 2023"/>
        <s v="1 2024"/>
        <s v="2 2024"/>
        <s v="3 2024"/>
        <s v="4 2024"/>
        <s v="5 2024"/>
        <s v="6 2024"/>
        <s v="7 2024"/>
        <s v="8 2024"/>
        <s v="9 2024"/>
        <s v="10 2024"/>
        <s v="11 2024"/>
        <s v="12 2024"/>
        <s v="1 2025"/>
        <s v="2 2025"/>
        <s v="3 2025"/>
        <s v="4 2025"/>
        <s v="5 2025"/>
        <s v="6 2025"/>
        <s v="7 2025"/>
        <s v="8 2025"/>
        <s v="9 2025"/>
        <s v="10 2025"/>
        <s v="11 2025"/>
        <s v="12 2025"/>
        <s v="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41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</sharedItems>
    </cacheField>
    <cacheField name="Наименование" numFmtId="0">
      <sharedItems containsBlank="1" count="1847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Natural Factors, WomenSense, EstroSense, гормональный баланс, 120 вегетарианских капсул NFS-04956" u="1"/>
        <s v="M.V. Для подростков, 180 капсул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кора муравьиного дерева, 500 мг, 250 растительных капсул, NOW04726" u="1"/>
        <s v="NOW Foods, E-200, 134 мг (200 МЕ), 100 мягких таблеток, NOW-00825" u="1"/>
        <s v="M,V, Teen Мультивитамины для Подростков 90 капсул" u="1"/>
        <s v="мелатонин, медленное высвобождение, 100 таблеток" u="1"/>
        <s v="хелат цинка, 25 мг, 90 таблеток" u="1"/>
        <s v="Flex, комплекс для поддержки суставов, 44 упаковки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NOW Foods, Methyl B-12, метилкобаламин, 1000 мкг, 100 таблеток для рассасывания NOW-00495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  <s v="Natural Factors, CranRich, суперсила, концентрат клюквы, 500 мг, 180 капсул NFS-04513" u="1"/>
        <s v="витамин D3, высокоактивный, 5000 МЕ, 120 капсул" u="1"/>
        <s v="NOW Foods, кора муравьиного дерева, 500 мг, 250 растительных капсул NOW04726" u="1"/>
        <s v="магний с высокой степенью усвоения, 240 таблеток (100 мг в 1 таблетке)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2132.58601555227" maxValue="0"/>
    </cacheField>
    <cacheField name="Вознаграждение" numFmtId="2">
      <sharedItems containsSemiMixedTypes="0" containsString="0" containsNumber="1" minValue="-38507.817000000126" maxValue="68.129085747973932"/>
    </cacheField>
    <cacheField name="Разница в оплате" numFmtId="2">
      <sharedItems containsSemiMixedTypes="0" containsString="0" containsNumber="1" minValue="-1012.3829844478844" maxValue="775.33828550049111"/>
    </cacheField>
    <cacheField name="Логистика" numFmtId="2">
      <sharedItems containsSemiMixedTypes="0" containsString="0" containsNumber="1" minValue="-0.30779461859674778" maxValue="138216.37803763023"/>
    </cacheField>
    <cacheField name="Итоговая цена RUB" numFmtId="2">
      <sharedItems containsSemiMixedTypes="0" containsString="0" containsNumber="1" minValue="-256.48729465768776" maxValue="7157952.754009922"/>
    </cacheField>
    <cacheField name="Продажа RUB" numFmtId="2">
      <sharedItems containsString="0" containsBlank="1" containsNumber="1" minValue="53.045054192970021" maxValue="10261177.627234209"/>
    </cacheField>
    <cacheField name="ДатаП" numFmtId="0">
      <sharedItems containsDate="1" containsString="0" containsBlank="1" containsMixedTypes="1" minDate="1900-01-01T05:59:04" maxDate="2025-12-17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8382.0065817802988" maxValue="3103224.8732242757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4">
  <r>
    <m/>
    <m/>
    <m/>
    <m/>
    <m/>
    <x v="0"/>
    <m/>
    <m/>
    <x v="0"/>
    <x v="0"/>
    <n v="5387"/>
    <n v="-102132.58601555227"/>
    <n v="-38507.817000000126"/>
    <n v="-1012.3829844478844"/>
    <n v="138216.37803763023"/>
    <n v="7157952.754009922"/>
    <n v="10261177.627234209"/>
    <n v="4635"/>
    <m/>
    <n v="0"/>
    <n v="3103224.8732242757"/>
    <n v="0.8209927813807591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7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5-09-24T00:00:00"/>
    <s v="Даша Калифорния"/>
    <s v="9 2025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n v="700"/>
    <d v="2025-09-30T00:00:00"/>
    <m/>
    <s v="9 2025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500"/>
    <d v="2025-10-22T00:00:00"/>
    <s v="Татьяна от Елены б-р Шевченко"/>
    <s v="10 2025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0"/>
    <n v="-0.30779461859674778"/>
    <n v="-256.48729465768776"/>
    <n v="2800"/>
    <d v="2023-07-04T00:00:00"/>
    <s v="&lt;Клиент не выбран&gt;"/>
    <s v="7 2023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0"/>
    <n v="2.5649551549729024"/>
    <n v="2137.3941221474015"/>
    <n v="3200"/>
    <d v="2023-07-04T00:00:00"/>
    <s v="&lt;Клиент не выбран&gt;"/>
    <s v="7 2023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0"/>
    <n v="1.8052398662142619"/>
    <n v="1504.3183393018378"/>
    <n v="2000"/>
    <d v="2023-06-23T00:00:00"/>
    <s v="&lt;Клиент не выбран&gt;"/>
    <s v="6 2023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0"/>
    <n v="0.67299537637622342"/>
    <n v="560.81150538248482"/>
    <n v="1200"/>
    <d v="2023-06-25T00:00:00"/>
    <s v="&lt;Клиент не выбран&gt;"/>
    <s v="6 2023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d v="2023-09-26T00:00:00"/>
    <s v="&lt;Клиент не выбран&gt;"/>
    <s v="9 2023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0-09T00:00:00"/>
    <s v="&lt;Клиент не выбран&gt;"/>
    <s v="10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2-01T00:00:00"/>
    <s v="&lt;Клиент не выбран&gt;"/>
    <s v="12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4-03-26T00:00:00"/>
    <s v="&lt;Клиент не выбран&gt;"/>
    <s v="3 2024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3-05-23T00:00:00"/>
    <s v="&lt;Клиент не выбран&gt;"/>
    <s v="5 202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0"/>
    <n v="0.84765660835771139"/>
    <n v="706.35786703347446"/>
    <m/>
    <m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0"/>
    <n v="2.3695300003083002"/>
    <n v="1974.5450461742655"/>
    <n v="2344.65"/>
    <d v="2023-05-23T00:00:00"/>
    <s v="&lt;Клиент не выбран&gt;"/>
    <s v="5 2023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0"/>
    <n v="1.1102591599382707"/>
    <n v="925.18631287237508"/>
    <n v="1700"/>
    <d v="2023-06-24T00:00:00"/>
    <s v="&lt;Клиент не выбран&gt;"/>
    <s v="6 2023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0"/>
    <n v="2.8825210313028804"/>
    <n v="2402.0238706037458"/>
    <n v="3000"/>
    <d v="2023-06-26T00:00:00"/>
    <s v="&lt;Клиент не выбран&gt;"/>
    <s v="6 2023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0"/>
    <n v="1.2214072166537631"/>
    <n v="1017.8067248320958"/>
    <n v="2200"/>
    <d v="2024-08-30T00:00:00"/>
    <s v="&lt;Клиент не выбран&gt;"/>
    <s v="8 2024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а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9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0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1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2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3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4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5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6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8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9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0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9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2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3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4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5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6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7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8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9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0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1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2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3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4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5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6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7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8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9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0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1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5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2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4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4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5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6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7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8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9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0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1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2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4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5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6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1-31T00:00:00"/>
    <s v="&lt;Клиент не выбран&gt;"/>
    <s v="1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4-17T00:00:00"/>
    <s v="&lt;Клиент не выбран&gt;"/>
    <s v="4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300"/>
    <d v="2025-02-01T00:00:00"/>
    <s v="&lt;Клиент не выбран&gt;"/>
    <s v="2 2025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7"/>
    <n v="19.27"/>
    <n v="-9.64"/>
    <n v="-0.41205657370517929"/>
    <n v="0"/>
    <n v="0.32331445053189795"/>
    <n v="1075.6146011952189"/>
    <n v="1179.72"/>
    <d v="2023-12-14T00:00:00"/>
    <s v="&lt;Клиент не выбран&gt;"/>
    <s v="12 2023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8"/>
    <n v="19.96"/>
    <n v="-2"/>
    <n v="-0.76848764940239045"/>
    <n v="0"/>
    <n v="0.60298312892553352"/>
    <n v="2006.0268159362549"/>
    <n v="2200.19"/>
    <d v="2024-02-20T00:00:00"/>
    <s v="&lt;Клиент не выбран&gt;"/>
    <s v="2 2024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9"/>
    <n v="14.51"/>
    <n v="-1.45"/>
    <n v="-0.55882231075697208"/>
    <n v="0"/>
    <n v="0.43847214163515974"/>
    <n v="1458.7255131474105"/>
    <n v="2000"/>
    <d v="2024-09-25T00:00:00"/>
    <s v="&lt;Клиент не выбран&gt;"/>
    <s v="9 2024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4-03-02T00:00:00"/>
    <s v="&lt;Клиент не выбран&gt;"/>
    <s v="3 2024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1-25T00:00:00"/>
    <s v="&lt;Клиент не выбран&gt;"/>
    <s v="1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3-25T00:00:00"/>
    <s v="&lt;Клиент не выбран&gt;"/>
    <s v="3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100"/>
    <d v="2024-04-06T00:00:00"/>
    <s v="&lt;Клиент не выбран&gt;"/>
    <s v="4 202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200"/>
    <d v="2024-06-29T00:00:00"/>
    <s v="&lt;Клиент не выбран&gt;"/>
    <s v="6 2024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1-24T00:00:00"/>
    <s v="&lt;Клиент не выбран&gt;"/>
    <s v="1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4-16T00:00:00"/>
    <s v="&lt;Клиент не выбран&gt;"/>
    <s v="4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"/>
    <n v="0.34010128596969119"/>
    <n v="1131.4616729083664"/>
    <n v="1900"/>
    <d v="2024-06-08T00:00:00"/>
    <s v="&lt;Клиент не выбран&gt;"/>
    <s v="6 2024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1"/>
    <n v="6.1"/>
    <n v="-1.22"/>
    <n v="-0.20880956175298804"/>
    <n v="0"/>
    <n v="0.16383951387286214"/>
    <n v="545.06741992031868"/>
    <n v="1200"/>
    <d v="2024-01-20T00:00:00"/>
    <s v="&lt;Клиент не выбран&gt;"/>
    <s v="1 2024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400"/>
    <d v="2024-02-23T00:00:00"/>
    <s v="&lt;Клиент не выбран&gt;"/>
    <s v="2 2024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600"/>
    <d v="2024-05-25T00:00:00"/>
    <s v="&lt;Клиент не выбран&gt;"/>
    <s v="5 2024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1-28T00:00:00"/>
    <s v="&lt;Клиент не выбран&gt;"/>
    <s v="1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4-04T00:00:00"/>
    <s v="&lt;Клиент не выбран&gt;"/>
    <s v="4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2"/>
    <n v="3.64"/>
    <n v="-0.73"/>
    <n v="-0.12451553784860558"/>
    <n v="0"/>
    <n v="9.7699382247956726E-2"/>
    <n v="325.02995737051799"/>
    <m/>
    <m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3"/>
    <n v="3.68"/>
    <n v="-0.74"/>
    <n v="-0.12579920318725102"/>
    <n v="0"/>
    <n v="9.8706592374224328E-2"/>
    <n v="328.38078167330684"/>
    <m/>
    <m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5-15T00:00:00"/>
    <s v="&lt;Клиент не выбран&gt;"/>
    <s v="5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8-26T00:00:00"/>
    <s v="&lt;Клиент не выбран&gt;"/>
    <s v="8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2-14T00:00:00"/>
    <s v="&lt;Клиент не выбран&gt;"/>
    <s v="2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5-07T00:00:00"/>
    <s v="&lt;Клиент не выбран&gt;"/>
    <s v="5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0"/>
    <n v="0.46902418213194336"/>
    <n v="1560.3671836653384"/>
    <n v="2300"/>
    <d v="2024-01-28T00:00:00"/>
    <s v="&lt;Клиент не выбран&gt;"/>
    <s v="1 2024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5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6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7"/>
    <n v="10.53"/>
    <n v="-5.27"/>
    <n v="-0.28611182756079589"/>
    <n v="0"/>
    <n v="0.29527613478491588"/>
    <n v="540.68360138786534"/>
    <n v="1600"/>
    <d v="2025-11-15T00:00:00"/>
    <m/>
    <s v="11 2025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0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1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2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3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4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5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6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7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8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999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0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1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2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3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4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5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6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7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9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0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2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4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5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6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7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8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7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0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1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2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4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3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4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5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6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7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9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0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1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2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6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7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39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1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3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4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5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3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6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1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2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3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4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6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7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58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3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4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59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0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2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3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5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4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5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6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7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68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69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5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9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9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2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999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2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59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3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3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5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6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7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18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19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6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0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1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0850"/>
    <x v="232"/>
    <x v="100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6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3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5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5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9-30T00:00:00"/>
    <m/>
    <s v="9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d v="2025-12-12T00:00:00"/>
    <m/>
    <s v="12 2025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600"/>
    <d v="2025-10-06T00:00:00"/>
    <m/>
    <s v="10 2025"/>
    <n v="622.73241602348094"/>
    <n v="0.6372179188524516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5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0-17T00:00:00"/>
    <m/>
    <s v="10 2025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9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4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5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d v="2025-10-10T00:00:00"/>
    <s v="&lt;Клиент не выбран&gt;"/>
    <s v="10 2025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900"/>
    <d v="2025-09-22T00:00:00"/>
    <m/>
    <s v="9 2025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d v="2025-09-26T00:00:00"/>
    <m/>
    <s v="9 2025"/>
    <n v="1907.4994308943089"/>
    <n v="1.1978014123822345"/>
  </r>
  <r>
    <s v="4495104218"/>
    <s v="1495130567"/>
    <s v="essens_OA"/>
    <s v="Доставлен"/>
    <d v="2024-03-22T00:00:00"/>
    <x v="21"/>
    <s v="Парфюм"/>
    <s v="000m03550"/>
    <x v="232"/>
    <x v="119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5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6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5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7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а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0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5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m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6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m/>
    <m/>
    <m/>
    <s v=""/>
    <n v="-1131.7996476606611"/>
    <s v="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1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2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5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6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7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0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1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09-23T00:00:00"/>
    <s v="Аня Мирный"/>
    <s v="9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10-15T00:00:00"/>
    <m/>
    <s v="10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4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m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1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d v="2024-07-09T00:00:00"/>
    <s v="&lt;Клиент не выбран&gt;"/>
    <s v="7 2024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d v="2024-08-14T00:00:00"/>
    <s v="&lt;Клиент не выбран&gt;"/>
    <s v="8 2024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8"/>
    <n v="24.11"/>
    <n v="-2.41"/>
    <n v="-2.8202572347266877"/>
    <n v="0"/>
    <n v="0.9989406738365727"/>
    <n v="1990.9361736334408"/>
    <n v="2900"/>
    <d v="2024-08-14T00:00:00"/>
    <s v="&lt;Клиент не выбран&gt;"/>
    <s v="8 2024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41"/>
    <n v="1500"/>
    <d v="2024-08-14T00:00:00"/>
    <s v="&lt;Клиент не выбран&gt;"/>
    <s v="8 2024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d v="2024-08-14T00:00:00"/>
    <s v="&lt;Клиент не выбран&gt;"/>
    <s v="8 2024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2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49"/>
    <n v="2853.36935483871"/>
    <n v="4200"/>
    <d v="2024-08-28T00:00:00"/>
    <s v="&lt;Клиент не выбран&gt;"/>
    <s v="8 2024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"/>
    <n v="391.76485997303183"/>
    <n v="800"/>
    <d v="2024-08-31T00:00:00"/>
    <s v="&lt;Клиент не выбран&gt;"/>
    <s v="8 2024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56"/>
    <n v="750.50036407011726"/>
    <n v="1700"/>
    <d v="2025-11-29T00:00:00"/>
    <m/>
    <s v="11 2025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16"/>
    <n v="933.07930349548815"/>
    <n v="1600"/>
    <d v="2024-08-14T00:00:00"/>
    <s v="&lt;Клиент не выбран&gt;"/>
    <s v="8 2024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d v="2025-05-03T00:00:00"/>
    <s v="&lt;Клиент не выбран&gt;"/>
    <s v="5 202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"/>
    <n v="3121.2741302769427"/>
    <n v="3121.27"/>
    <d v="2024-07-09T00:00:00"/>
    <s v="&lt;Клиент не выбран&gt;"/>
    <s v="7 2024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8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d v="2025-10-25T00:00:00"/>
    <s v="Елена пер. Фруктовый"/>
    <s v="10 2025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2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d v="2025-10-14T00:00:00"/>
    <s v="Оксана Черноморская"/>
    <s v="10 2025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n v="1200"/>
    <d v="2025-10-20T00:00:00"/>
    <s v="Оксана 17 Цветы"/>
    <s v="10 2025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5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d v="2025-09-30T00:00:00"/>
    <m/>
    <s v="9 2025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8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d v="2025-11-24T00:00:00"/>
    <m/>
    <s v="11 2025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8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600"/>
    <d v="2025-10-07T00:00:00"/>
    <m/>
    <s v="10 2025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m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d v="2025-12-12T00:00:00"/>
    <s v="Даша Калифорния"/>
    <s v="12 2025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d v="2025-10-06T00:00:00"/>
    <m/>
    <s v="10 2025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000"/>
    <d v="2025-10-22T00:00:00"/>
    <s v="Надежда Витамины"/>
    <s v="10 2025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2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2265.21"/>
    <d v="2024-09-28T00:00:00"/>
    <s v="&lt;Клиент не выбран&gt;"/>
    <s v="9 2024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3400"/>
    <d v="2024-11-27T00:00:00"/>
    <s v="&lt;Клиент не выбран&gt;"/>
    <s v="11 2024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m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300"/>
    <d v="2024-10-27T00:00:00"/>
    <s v="&lt;Клиент не выбран&gt;"/>
    <s v="10 2024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400"/>
    <d v="2024-12-11T00:00:00"/>
    <s v="&lt;Клиент не выбран&gt;"/>
    <s v="12 2024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d v="2024-12-02T00:00:00"/>
    <s v="&lt;Клиент не выбран&gt;"/>
    <s v="12 2024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3-25T00:00:00"/>
    <s v="&lt;Клиент не выбран&gt;"/>
    <s v="3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4-11T00:00:00"/>
    <s v="&lt;Клиент не выбран&gt;"/>
    <s v="4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900"/>
    <d v="2025-01-22T00:00:00"/>
    <s v="&lt;Клиент не выбран&gt;"/>
    <s v="1 2025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800"/>
    <d v="2025-01-28T00:00:00"/>
    <s v="&lt;Клиент не выбран&gt;"/>
    <s v="1 2025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0"/>
    <n v="0.87812709164610758"/>
    <n v="1666.4279615928369"/>
    <n v="2900"/>
    <d v="2024-12-13T00:00:00"/>
    <s v="&lt;Клиент не выбран&gt;"/>
    <s v="12 2024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4000"/>
    <d v="2025-11-24T00:00:00"/>
    <m/>
    <s v="11 2025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08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09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0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1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4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5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6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7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18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9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0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1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3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4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5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6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700"/>
    <d v="2025-09-23T00:00:00"/>
    <s v="Елена сахарный диабет"/>
    <s v="9 2025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650"/>
    <d v="2025-11-01T00:00:00"/>
    <s v="Оксана молокозавод"/>
    <s v="11 2025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7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8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9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0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1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2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4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5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6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7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8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а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8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9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0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1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1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2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2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4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5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9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0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1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2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3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4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55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6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58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9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0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1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2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3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4"/>
    <n v="2346"/>
    <n v="0"/>
    <n v="0"/>
    <n v="0"/>
    <n v="0"/>
    <n v="2346"/>
    <n v="3000"/>
    <d v="2025-08-15T00:00:00"/>
    <s v="Окса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В пути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В пути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5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d v="2025-10-06T00:00:00"/>
    <m/>
    <s v="10 2025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7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6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7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68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9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3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7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m/>
    <m/>
    <m/>
    <s v=""/>
    <n v="-2257.5726819923384"/>
    <s v=""/>
  </r>
  <r>
    <s v="531400441"/>
    <s v="722500328205"/>
    <s v="iHerb_AV CYG0792"/>
    <s v="Доставлен"/>
    <d v="2024-12-02T00:00:00"/>
    <x v="30"/>
    <s v="Витамины"/>
    <s v="SOR-01645"/>
    <x v="10"/>
    <x v="1470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n v="1600"/>
    <d v="2025-10-24T00:00:00"/>
    <s v="Валентина Сычева"/>
    <s v="10 2025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1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7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3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2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3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4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5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7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6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7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3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9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0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1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3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4"/>
    <n v="21.23"/>
    <n v="-5.31"/>
    <n v="-0.88451317118657269"/>
    <n v="5.273995036118175E-15"/>
    <n v="0.72290228628685038"/>
    <n v="1930.1264993394993"/>
    <n v="2900"/>
    <d v="2025-10-04T00:00:00"/>
    <m/>
    <s v="10 2025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85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2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6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7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88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9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0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n v="2660.15"/>
    <m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91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2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0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1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3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5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6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7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98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99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0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8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n v="1800"/>
    <d v="2025-10-29T00:00:00"/>
    <m/>
    <s v="10 2025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501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2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n v="2150"/>
    <d v="2025-11-01T00:00:00"/>
    <s v="Валентина Кострова"/>
    <s v="11 2025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2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8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3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6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4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3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2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5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6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7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5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5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08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09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0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1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9-22T00:00:00"/>
    <m/>
    <s v="9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n v="2000"/>
    <d v="2025-11-24T00:00:00"/>
    <m/>
    <s v="11 2025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2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8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3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4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5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6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7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19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0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7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1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2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3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4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5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6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7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28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29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07T00:00:00"/>
    <s v="Татьяна Виноград"/>
    <s v="10 2025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21T00:00:00"/>
    <s v="Даша Калифорния"/>
    <s v="10 2025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30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1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2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3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3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4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5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6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7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7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7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n v="5200"/>
    <d v="2025-10-20T00:00:00"/>
    <s v="Любовь Виталий"/>
    <s v="10 2025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38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18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39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0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1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2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3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4"/>
    <n v="0"/>
    <n v="0"/>
    <n v="0"/>
    <n v="0"/>
    <n v="0"/>
    <n v="0"/>
    <n v="2300"/>
    <d v="2025-06-25T00:00:00"/>
    <s v="Татьяна Бригантина"/>
    <s v="6 2025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d v="2025-04-17T00:00:00"/>
    <s v="&lt;Клиент не выбран&gt;"/>
    <s v="4 2025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d v="2025-12-01T00:00:00"/>
    <s v="Михаил Икра Кофе"/>
    <s v="12 2025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45"/>
    <n v="12.1"/>
    <n v="-6.05"/>
    <n v="0"/>
    <n v="0"/>
    <n v="0.29880386189948183"/>
    <n v="720.21633111685753"/>
    <m/>
    <m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0"/>
    <n v="1.4708064474986065"/>
    <n v="3545.1309653983503"/>
    <n v="3545.13"/>
    <m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46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7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7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5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49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0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200"/>
    <d v="2025-10-04T00:00:00"/>
    <m/>
    <s v="10 2025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000"/>
    <d v="2025-11-27T00:00:00"/>
    <m/>
    <s v="11 2025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0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d v="2025-09-25T00:00:00"/>
    <m/>
    <s v="9 2025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51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2"/>
    <n v="24.3"/>
    <n v="-4.8600000000000003"/>
    <n v="-1.2238778705636744"/>
    <n v="-3.6046322503069797E-15"/>
    <n v="0.76416039464474572"/>
    <n v="1806.0763622129432"/>
    <n v="2700"/>
    <d v="2025-11-28T00:00:00"/>
    <s v="Татьяна Бригантина"/>
    <s v="11 2025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53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4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5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6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7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В пути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В пути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58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59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1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0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1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5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5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28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29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1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4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1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2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3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4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5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8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6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0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7"/>
    <n v="34.94"/>
    <n v="-6.99"/>
    <n v="-1.1029105707809601"/>
    <n v="0"/>
    <n v="0.81825653143566468"/>
    <n v="2580.0850607871416"/>
    <n v="3900"/>
    <d v="2025-10-08T00:00:00"/>
    <m/>
    <s v="10 2025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67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68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69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0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1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500"/>
    <d v="2025-09-16T00:00:00"/>
    <m/>
    <s v="9 2025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2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3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48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2"/>
    <n v="24.3"/>
    <n v="-4.8600000000000003"/>
    <n v="-0.74804034134988373"/>
    <n v="-2.8576055408691692E-15"/>
    <n v="1.094331579861352"/>
    <n v="1845.1581318851815"/>
    <n v="2800"/>
    <d v="2025-12-04T00:00:00"/>
    <s v="Юлия АТБ кольцо"/>
    <s v="12 2025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6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9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4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6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7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78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79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0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1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m/>
    <m/>
    <m/>
    <s v=""/>
    <n v="-1031.3176976251725"/>
    <s v="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2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9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3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8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4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5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6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2269.4699999999998"/>
    <m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7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6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7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88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89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0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4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2000"/>
    <d v="2025-10-06T00:00:00"/>
    <m/>
    <s v="10 2025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1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m/>
    <m/>
    <m/>
    <s v=""/>
    <n v="-2928.2281813252353"/>
    <s v="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n v="2200"/>
    <d v="2025-12-02T00:00:00"/>
    <s v="Валентина Сычева"/>
    <s v="12 2025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92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3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4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5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89"/>
    <n v="31.79"/>
    <n v="-6.36"/>
    <n v="-1.3092072791372871"/>
    <n v="-7.4944428744833441E-15"/>
    <n v="0.76018524979260438"/>
    <n v="2287.0888708004973"/>
    <n v="3000"/>
    <d v="2025-07-12T00:00:00"/>
    <s v="Елена сахарный диабет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6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6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7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98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99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0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1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2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3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1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5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6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6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07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14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36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m/>
    <m/>
    <m/>
    <s v=""/>
    <n v="-1840.4397599461947"/>
    <s v=""/>
  </r>
  <r>
    <s v="536180222"/>
    <s v="720000682876"/>
    <s v="iHerb_OA CZN6870"/>
    <s v="Доставлен"/>
    <d v="2025-05-21T00:00:00"/>
    <x v="35"/>
    <s v="Витамины"/>
    <s v="NOW-00131"/>
    <x v="3"/>
    <x v="1607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08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09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0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1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1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2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n v="2800"/>
    <d v="2025-09-23T00:00:00"/>
    <s v="Алена Грация"/>
    <s v="9 2025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d v="2025-07-08T00:00:00"/>
    <s v="Татьяна Виноград"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n v="3500"/>
    <d v="2025-11-01T00:00:00"/>
    <s v="Валентина Сычева"/>
    <s v="11 2025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5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18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3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4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5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6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1-10T00:00:00"/>
    <s v="Лариса Западный"/>
    <s v="11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2-16T00:00:00"/>
    <s v="Полина Цветы"/>
    <s v="12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1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n v="1900"/>
    <d v="2025-11-01T00:00:00"/>
    <s v="Елена пер. Фруктовый"/>
    <s v="11 2025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17"/>
    <n v="57.2"/>
    <n v="-28.6"/>
    <n v="-3.0163641260436296"/>
    <n v="-8.7569177453224287E-15"/>
    <n v="1.1575455337135718"/>
    <n v="2396.3138665948463"/>
    <n v="2396.31"/>
    <m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d v="2025-11-06T00:00:00"/>
    <s v="Валентина Сычева"/>
    <s v="11 2025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58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18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4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19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9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0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ный диабет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1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2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8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s v="Олег Алешин"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s v="Олег Алешин"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n v="2800"/>
    <d v="2025-09-30T00:00:00"/>
    <m/>
    <s v="9 2025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23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4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5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6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n v="1600"/>
    <d v="2025-11-03T00:00:00"/>
    <s v="Светлана Федоровна"/>
    <s v="11 2025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99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1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5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7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d v="2025-10-06T00:00:00"/>
    <m/>
    <s v="10 2025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28"/>
    <n v="15.83"/>
    <n v="-9.34"/>
    <n v="-0.58133578926120311"/>
    <n v="0"/>
    <n v="0.15523709180996903"/>
    <n v="542.4393485062576"/>
    <n v="2000"/>
    <d v="2025-11-03T00:00:00"/>
    <s v="Любовь Виталий"/>
    <s v="11 2025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2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29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0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1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2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3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3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4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29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n v="2847.65"/>
    <m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3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2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d v="2025-10-22T00:00:00"/>
    <s v="Татьяна от Елены б-р Шевченко"/>
    <s v="10 2025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m/>
    <m/>
    <m/>
    <s v=""/>
    <n v="-343.51064512432686"/>
    <s v="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12-11T00:00:00"/>
    <s v="Александр Космос"/>
    <s v="12 2025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36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3"/>
    <n v="32.58"/>
    <n v="-19.71"/>
    <n v="-1.3711740235729137"/>
    <n v="-4.2268014833522002E-15"/>
    <n v="0.35179956446325111"/>
    <n v="1062.0464091749475"/>
    <n v="3100"/>
    <d v="2025-11-10T00:00:00"/>
    <s v="Лариса Западный"/>
    <s v="11 2025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38"/>
    <n v="49.3"/>
    <n v="-24.65"/>
    <n v="-2.6262190894384094"/>
    <n v="-8.095622110693998E-15"/>
    <n v="0.67380413861842581"/>
    <n v="2034.1448318696553"/>
    <n v="5200"/>
    <d v="2025-09-25T00:00:00"/>
    <m/>
    <s v="9 2025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39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7"/>
    <n v="57.2"/>
    <n v="-28.6"/>
    <n v="-3.0470533857175868"/>
    <n v="-9.3928921852271137E-15"/>
    <n v="0.78177680991833609"/>
    <n v="2360.1031314998841"/>
    <n v="5500"/>
    <d v="2025-09-15T00:00:00"/>
    <m/>
    <s v="9 2025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56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0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400"/>
    <d v="2025-10-06T00:00:00"/>
    <m/>
    <s v="10 2025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642"/>
    <n v="1336.65"/>
    <n v="0"/>
    <n v="0"/>
    <n v="0"/>
    <n v="199.13659382413883"/>
    <n v="1535.7865938241389"/>
    <n v="2500"/>
    <d v="2025-11-14T00:00:00"/>
    <m/>
    <s v="11 2025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43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4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5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6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48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0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1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2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d v="2025-10-22T00:00:00"/>
    <s v="Татьяна от Елены б-р Шевченко"/>
    <s v="10 2025"/>
    <n v="913.02450000000022"/>
    <n v="0.63537930883303184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01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1-18T00:00:00"/>
    <m/>
    <s v="11 2025"/>
    <n v="963.02450000000022"/>
    <n v="0.670174613276287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1-19T00:00:00"/>
    <s v="Лида корма"/>
    <s v="11 2025"/>
    <n v="963.02450000000022"/>
    <n v="0.670174613276287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2-11T00:00:00"/>
    <s v="Татьяна Индол"/>
    <s v="12 2025"/>
    <n v="863.02450000000022"/>
    <n v="0.60058400438977588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89"/>
    <n v="31.79"/>
    <n v="-6.99"/>
    <n v="-0.98070701018573969"/>
    <n v="-3.8393071184379278E-15"/>
    <n v="0.73707212951802292"/>
    <n v="2178.2218639359435"/>
    <n v="3500"/>
    <d v="2025-09-23T00:00:00"/>
    <s v="Елена сахарный диабет"/>
    <s v="9 2025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4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5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10-06T00:00:00"/>
    <m/>
    <s v="10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877"/>
    <m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1700"/>
    <d v="2025-10-07T00:00:00"/>
    <m/>
    <s v="10 2025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3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7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7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m/>
    <m/>
    <m/>
    <s v=""/>
    <n v="-599.53544170185125"/>
    <s v="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58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59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n v="1600"/>
    <d v="2025-10-06T00:00:00"/>
    <m/>
    <s v="10 2025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60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0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7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6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1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2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d v="2025-10-14T00:00:00"/>
    <s v="Даша Калифорния"/>
    <s v="10 2025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3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n v="3000"/>
    <d v="2025-10-06T00:00:00"/>
    <s v="Наталья Школа 53"/>
    <s v="10 2025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98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10-13T00:00:00"/>
    <m/>
    <s v="10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700"/>
    <d v="2025-09-15T00:00:00"/>
    <m/>
    <s v="9 2025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800"/>
    <d v="2025-09-16T00:00:00"/>
    <m/>
    <s v="9 2025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2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3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3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10-08T00:00:00"/>
    <m/>
    <s v="10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0"/>
    <n v="0.86542470082953094"/>
    <n v="1848.3203189251044"/>
    <m/>
    <m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19"/>
    <x v="1025"/>
    <n v="38.590000000000003"/>
    <n v="0"/>
    <n v="-2.0569209705151885"/>
    <n v="0"/>
    <n v="1.5857900857080536"/>
    <n v="3386.8319614111965"/>
    <m/>
    <m/>
    <m/>
    <s v=""/>
    <n v="-3386.8319614111965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0"/>
    <n v="0.16396222964434137"/>
    <n v="350.18034532341727"/>
    <m/>
    <m/>
    <m/>
    <s v=""/>
    <n v="-350.18034532341727"/>
    <s v=""/>
  </r>
  <r>
    <s v="538115301"/>
    <s v="720000745619"/>
    <s v="iHerb_OA CZN6870"/>
    <s v="Доставлен"/>
    <d v="2025-07-22T00:00:00"/>
    <x v="37"/>
    <s v="Витамины"/>
    <s v="NLI-00230"/>
    <x v="158"/>
    <x v="1665"/>
    <n v="7.89"/>
    <n v="-0.79"/>
    <n v="-0.37844360950136918"/>
    <n v="0"/>
    <n v="0.29176236352752466"/>
    <n v="623.1279327810181"/>
    <n v="1500"/>
    <d v="2025-09-01T00:00:00"/>
    <s v="Татьяна Вахтангова"/>
    <s v="9 2025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0"/>
    <n v="0.37805827386665175"/>
    <n v="807.43337768807999"/>
    <n v="2300"/>
    <d v="2025-10-08T00:00:00"/>
    <s v="Оксана Черноморская"/>
    <s v="10 2025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m/>
    <m/>
    <m/>
    <s v=""/>
    <n v="-1032.0624874263801"/>
    <s v="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d v="2025-11-24T00:00:00"/>
    <s v="Светлана Звенигородская"/>
    <s v="11 2025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68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3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69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1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5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2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09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0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2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3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4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6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6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3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n v="1000"/>
    <d v="2025-11-06T00:00:00"/>
    <s v="Валентина Сычева"/>
    <s v="11 2025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76"/>
    <n v="27.42"/>
    <n v="-8.23"/>
    <n v="-1.0681019215709899"/>
    <n v="3.2854201793232512E-15"/>
    <n v="0.69269289799066402"/>
    <n v="1695.4638383229928"/>
    <n v="4000"/>
    <d v="2025-10-14T00:00:00"/>
    <s v="Татьяна Бригантина"/>
    <s v="10 2025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86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0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7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98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m/>
    <m/>
    <m/>
    <s v=""/>
    <n v="-596.89641549943781"/>
    <s v=""/>
  </r>
  <r>
    <s v="538872408"/>
    <s v="720000760663"/>
    <s v="iHerb_AV CYG0792"/>
    <s v="Доставлен"/>
    <d v="2025-08-16T00:00:00"/>
    <x v="38"/>
    <s v="Витамины"/>
    <s v="CAL-74810"/>
    <x v="138"/>
    <x v="1028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78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79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0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n v="1350"/>
    <d v="2025-11-01T00:00:00"/>
    <s v="Оксана молокозавод"/>
    <s v="11 2025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n v="1000"/>
    <d v="2025-11-15T00:00:00"/>
    <s v="Аня Мирный"/>
    <s v="11 2025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n v="4400"/>
    <d v="2025-10-12T00:00:00"/>
    <m/>
    <s v="10 2025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7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7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2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7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39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08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6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1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2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3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4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m/>
    <m/>
    <m/>
    <s v=""/>
    <n v="-427.1595223552406"/>
    <s v="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n v="2000"/>
    <d v="2025-10-06T00:00:00"/>
    <m/>
    <s v="10 2025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d v="2025-11-27T00:00:00"/>
    <m/>
    <s v="11 2025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98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6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4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5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d v="2025-10-10T00:00:00"/>
    <s v="Любовь Виталий"/>
    <s v="10 2025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86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0-25T00:00:00"/>
    <m/>
    <s v="10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1-10T00:00:00"/>
    <s v="Лариса Западный"/>
    <s v="11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5"/>
    <n v="13.22"/>
    <n v="-2.64"/>
    <n v="0"/>
    <n v="-1.7824640531930907E-15"/>
    <n v="0.24722448913008488"/>
    <n v="970.46717170519662"/>
    <n v="2000"/>
    <d v="2025-10-04T00:00:00"/>
    <m/>
    <s v="10 2025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1"/>
    <n v="9.59"/>
    <n v="-1.92"/>
    <n v="0"/>
    <n v="-1.2922022011333653E-15"/>
    <n v="0.17922607104232052"/>
    <n v="703.54283619837975"/>
    <n v="1700"/>
    <d v="2025-11-28T00:00:00"/>
    <m/>
    <s v="11 2025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9"/>
    <n v="17.38"/>
    <n v="-3.48"/>
    <n v="0"/>
    <n v="-2.3418005991856291E-15"/>
    <n v="0.32480344035048953"/>
    <n v="1274.9994032799841"/>
    <n v="2300"/>
    <d v="2025-09-24T00:00:00"/>
    <s v="Даша Калифорния"/>
    <s v="9 2025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87"/>
    <n v="19.27"/>
    <n v="-9.64"/>
    <n v="0"/>
    <n v="-1.622412933104864E-15"/>
    <n v="0.22502569284713772"/>
    <n v="883.32692471843507"/>
    <m/>
    <m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88"/>
    <n v="30.15"/>
    <n v="-6.03"/>
    <n v="0"/>
    <n v="-4.0636137016084439E-15"/>
    <n v="0.56361575404703645"/>
    <n v="2212.4450077059864"/>
    <m/>
    <m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Надежда Витамины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Любовь Виталий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66"/>
    <n v="15.08"/>
    <n v="-4.37"/>
    <n v="0"/>
    <n v="-2.0432038394390314E-15"/>
    <n v="0.28340250765011521"/>
    <n v="985.31376963350772"/>
    <n v="1900"/>
    <d v="2025-09-23T00:00:00"/>
    <s v="Надежда Витамины"/>
    <s v="9 2025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d v="2025-11-03T00:00:00"/>
    <s v="Любовь Виталий"/>
    <s v="11 2025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3"/>
    <n v="12.8"/>
    <n v="-3.71"/>
    <n v="0"/>
    <n v="-1.7341477964986736E-15"/>
    <n v="0.24053490145093809"/>
    <n v="836.27471204188453"/>
    <m/>
    <m/>
    <m/>
    <s v=""/>
    <n v="-836.27471204188453"/>
    <s v=""/>
  </r>
  <r>
    <s v="539169314"/>
    <s v="722500515861"/>
    <s v="iHerb_VP DFD1605"/>
    <s v="Доставлен"/>
    <d v="2025-08-25T00:00:00"/>
    <x v="38"/>
    <s v="Витамины"/>
    <s v="NTL-00458"/>
    <x v="67"/>
    <x v="1690"/>
    <n v="13.2"/>
    <n v="-3.83"/>
    <n v="0"/>
    <n v="-1.7875648903402169E-15"/>
    <n v="0.24794411733721558"/>
    <n v="862.03454915648615"/>
    <m/>
    <m/>
    <m/>
    <s v=""/>
    <n v="-862.03454915648615"/>
    <s v=""/>
  </r>
  <r>
    <s v="539169314"/>
    <s v="722500515861"/>
    <s v="iHerb_VP DFD1605"/>
    <s v="Доставлен"/>
    <d v="2025-08-25T00:00:00"/>
    <x v="38"/>
    <s v="Витамины"/>
    <s v="NTL-04837"/>
    <x v="67"/>
    <x v="190"/>
    <n v="13.72"/>
    <n v="-3.98"/>
    <n v="0"/>
    <n v="-1.8581517643451134E-15"/>
    <n v="0.25773486690122521"/>
    <n v="896.07433391506675"/>
    <n v="1700"/>
    <d v="2025-11-19T00:00:00"/>
    <s v="Татьяна Бригантина"/>
    <s v="11 2025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n v="3700"/>
    <d v="2025-11-29T00:00:00"/>
    <s v="Антонина Космос"/>
    <s v="11 2025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09-23T00:00:00"/>
    <s v="Юлия АТБ кольцо"/>
    <s v="9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300"/>
    <d v="2025-11-09T00:00:00"/>
    <s v="Юлия АТБ кольцо"/>
    <s v="11 2025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11-20T00:00:00"/>
    <s v="Валентина Сычева"/>
    <s v="11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d v="2025-09-23T00:00:00"/>
    <s v="Валентина Сычева"/>
    <s v="9 2025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d v="2025-09-23T00:00:00"/>
    <s v="Елена Шевченко 217"/>
    <s v="9 2025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30"/>
    <n v="12.06"/>
    <n v="-3.5"/>
    <n v="-0.4419843125032466"/>
    <n v="0"/>
    <n v="0.17441962049202928"/>
    <n v="746.95052378231446"/>
    <n v="1700"/>
    <d v="2025-09-23T00:00:00"/>
    <s v="Надежда Витамины"/>
    <s v="9 2025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43"/>
    <n v="15.08"/>
    <n v="-4.37"/>
    <n v="-0.55299672744273032"/>
    <n v="0"/>
    <n v="0.21822828685392917"/>
    <n v="934.5607604799751"/>
    <n v="2000"/>
    <d v="2025-10-10T00:00:00"/>
    <s v="Любовь Виталий"/>
    <s v="10 2025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91"/>
    <n v="27.97"/>
    <n v="-8.11"/>
    <n v="-1.0254449119526257"/>
    <n v="0"/>
    <n v="0.40466982044061922"/>
    <n v="1732.995023635136"/>
    <n v="3000"/>
    <d v="2025-09-23T00:00:00"/>
    <s v="&lt;Клиент не выбран&gt;"/>
    <s v="9 2025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7"/>
    <n v="9.41"/>
    <n v="-2.73"/>
    <n v="-0.34491299153290739"/>
    <n v="0"/>
    <n v="0.13611250758022841"/>
    <n v="582.90064239087144"/>
    <n v="1400"/>
    <d v="2025-09-23T00:00:00"/>
    <s v="Юлия АТБ кольцо"/>
    <s v="9 2025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92"/>
    <n v="9.59"/>
    <n v="-2.78"/>
    <n v="-0.35162537011064365"/>
    <n v="0"/>
    <n v="0.1387614036858317"/>
    <n v="594.24451716793942"/>
    <n v="1400"/>
    <d v="2025-09-23T00:00:00"/>
    <s v="Юлия АТБ кольцо"/>
    <s v="9 2025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500"/>
    <n v="22.38"/>
    <n v="-6.49"/>
    <n v="0"/>
    <n v="2.5709948926854134E-15"/>
    <n v="0.45921384332887244"/>
    <n v="1465.3599516110669"/>
    <n v="2700"/>
    <d v="2025-11-28T00:00:00"/>
    <m/>
    <s v="11 2025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d v="2025-10-29T00:00:00"/>
    <m/>
    <s v="10 2025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5"/>
    <n v="24.74"/>
    <n v="-7.17"/>
    <n v="0"/>
    <n v="2.8428181412512725E-15"/>
    <n v="0.5077650866764184"/>
    <n v="1620.2878760104752"/>
    <n v="3200"/>
    <d v="2025-10-10T00:00:00"/>
    <s v="Татьяна Константинова"/>
    <s v="10 2025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9"/>
    <n v="17.38"/>
    <n v="-5.04"/>
    <n v="0"/>
    <n v="1.9966064805373194E-15"/>
    <n v="0.35662044220756989"/>
    <n v="1137.9824923146991"/>
    <n v="2500"/>
    <d v="2025-10-10T00:00:00"/>
    <s v="Ольга Электромех. Колледж"/>
    <s v="10 2025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93"/>
    <n v="23.93"/>
    <n v="-6.94"/>
    <n v="0"/>
    <n v="2.7489744006749638E-15"/>
    <n v="0.49100334790167038"/>
    <n v="1566.800854491632"/>
    <n v="2600"/>
    <d v="2025-10-10T00:00:00"/>
    <s v="Оксана Черноморская"/>
    <s v="10 2025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28"/>
    <n v="43.51"/>
    <n v="-12.62"/>
    <n v="0"/>
    <n v="4.9979881834520097E-15"/>
    <n v="0.89270708750339023"/>
    <n v="2848.6449908914956"/>
    <n v="4400"/>
    <d v="2025-10-10T00:00:00"/>
    <s v="Оксана Черноморская"/>
    <s v="10 2025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2"/>
    <n v="6.07"/>
    <n v="-1.76"/>
    <n v="0"/>
    <n v="6.9735607221360185E-16"/>
    <n v="0.12455705882614478"/>
    <n v="397.46390128657652"/>
    <m/>
    <m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94"/>
    <n v="87.02"/>
    <n v="-25.24"/>
    <n v="0"/>
    <n v="9.9959763669040194E-15"/>
    <n v="1.7854141750067805"/>
    <n v="5697.2899817829912"/>
    <n v="8300"/>
    <d v="2025-10-10T00:00:00"/>
    <s v="Оксана Черноморская"/>
    <s v="10 2025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6"/>
    <n v="5.78"/>
    <n v="-1.39"/>
    <n v="0"/>
    <n v="-8.5069410513038517E-16"/>
    <n v="0.11799288857920424"/>
    <n v="404.05010863389469"/>
    <n v="1100"/>
    <d v="2025-11-01T00:00:00"/>
    <s v="Елена пер. Фруктовый"/>
    <s v="11 2025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7"/>
    <n v="10.55"/>
    <n v="-2.5299999999999998"/>
    <n v="0"/>
    <n v="-1.5541154266846672E-15"/>
    <n v="0.21555876227909296"/>
    <n v="738.15076793709238"/>
    <n v="1700"/>
    <d v="2025-09-23T00:00:00"/>
    <s v="Юлия АТБ кольцо"/>
    <s v="9 2025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8"/>
    <n v="20.07"/>
    <n v="-4.82"/>
    <n v="0"/>
    <n v="-2.9551446704415429E-15"/>
    <n v="0.40988418014416045"/>
    <n v="1403.5909240699073"/>
    <n v="2600"/>
    <d v="2025-09-24T00:00:00"/>
    <s v="&lt;Клиент не выбран&gt;"/>
    <s v="9 2025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4"/>
    <n v="53.84"/>
    <n v="-12.92"/>
    <n v="0"/>
    <n v="-7.9294767157028145E-15"/>
    <n v="1.0998334853441998"/>
    <n v="3766.2256139633187"/>
    <n v="5500"/>
    <d v="2025-10-06T00:00:00"/>
    <s v="Лариса Терраспорт"/>
    <s v="10 2025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95"/>
    <n v="10.89"/>
    <n v="-2.61"/>
    <n v="0"/>
    <n v="-1.6044982210659657E-15"/>
    <n v="0.22254695157991142"/>
    <n v="762.08084270812026"/>
    <n v="1600"/>
    <d v="2025-10-06T00:00:00"/>
    <s v="Лариса Терраспорт"/>
    <s v="10 2025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40"/>
    <n v="14.28"/>
    <n v="-3.43"/>
    <n v="0"/>
    <n v="-2.1025127655272614E-15"/>
    <n v="0.29162251505338627"/>
    <n v="998.62042794481943"/>
    <n v="2000"/>
    <d v="2025-09-23T00:00:00"/>
    <s v="Алена Грация"/>
    <s v="9 2025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6"/>
    <n v="5.57"/>
    <n v="-1.34"/>
    <n v="0"/>
    <n v="-8.1968930858804768E-16"/>
    <n v="0.11369246439408519"/>
    <n v="389.3239087748006"/>
    <m/>
    <m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96"/>
    <n v="55.9"/>
    <n v="-13.42"/>
    <n v="0"/>
    <n v="-8.2317734819906047E-15"/>
    <n v="1.1417626211491105"/>
    <n v="3909.8060625894864"/>
    <n v="5500"/>
    <d v="2025-09-23T00:00:00"/>
    <s v="Оксана Черноморская"/>
    <s v="9 2025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86"/>
    <n v="13.05"/>
    <n v="-3.78"/>
    <n v="0"/>
    <n v="0"/>
    <n v="0.20326462069868567"/>
    <n v="849.05668780243639"/>
    <n v="2000"/>
    <d v="2025-09-23T00:00:00"/>
    <s v="Любовь Виталий"/>
    <s v="9 2025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2644"/>
    <x v="3"/>
    <x v="22"/>
    <n v="22.47"/>
    <n v="-6.52"/>
    <n v="0"/>
    <n v="0"/>
    <n v="0.34973793960561339"/>
    <n v="1460.8904175241487"/>
    <n v="2900"/>
    <d v="2025-10-24T00:00:00"/>
    <s v="Валентина Сычева"/>
    <s v="10 2025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0-25T00:00:00"/>
    <m/>
    <s v="10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1-10T00:00:00"/>
    <s v="Лариса Западный"/>
    <s v="11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97"/>
    <n v="53.87"/>
    <n v="-15.62"/>
    <n v="0"/>
    <n v="0"/>
    <n v="0.83871324074700404"/>
    <n v="3503.3892457867514"/>
    <n v="5300"/>
    <d v="2025-09-23T00:00:00"/>
    <s v="Оксана Черноморская"/>
    <s v="9 2025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3"/>
    <n v="40.090000000000003"/>
    <n v="-11.63"/>
    <n v="0"/>
    <n v="0"/>
    <n v="0.62404650540286888"/>
    <n v="2606.7047826167568"/>
    <n v="4400"/>
    <d v="2025-11-29T00:00:00"/>
    <s v="Антонина Космос"/>
    <s v="11 2025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d v="2025-09-23T00:00:00"/>
    <s v="Татьяна Леонидовна"/>
    <s v="9 2025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98"/>
    <n v="112"/>
    <n v="-33.6"/>
    <n v="-4.2362334801762129"/>
    <n v="1.5337706630944896E-14"/>
    <n v="2.1165373005088024"/>
    <n v="6871.9711820851699"/>
    <n v="12000"/>
    <d v="2025-09-23T00:00:00"/>
    <s v="Любовь 17"/>
    <s v="9 2025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99"/>
    <n v="17.39"/>
    <n v="-1.74"/>
    <n v="-0.84562568832599128"/>
    <n v="3.0616723057944854E-15"/>
    <n v="0.42249756062452504"/>
    <n v="1371.7646556075626"/>
    <n v="2300"/>
    <d v="2025-09-23T00:00:00"/>
    <s v="Елена сахарный диабет"/>
    <s v="9 2025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700"/>
    <n v="9.32"/>
    <n v="-0.93"/>
    <n v="-0.45334182268722478"/>
    <n v="1.6413693703268838E-15"/>
    <n v="0.22650188713353131"/>
    <n v="735.40609971549213"/>
    <n v="1300"/>
    <d v="2025-09-23T00:00:00"/>
    <s v="Аня Мирный"/>
    <s v="9 2025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701"/>
    <n v="14.78"/>
    <n v="-4.43"/>
    <n v="-0.55924765969162993"/>
    <n v="2.0248120361005062E-15"/>
    <n v="0.27941531964625133"/>
    <n v="907.2053792676212"/>
    <n v="2300"/>
    <d v="2025-12-12T00:00:00"/>
    <s v="Лида корма"/>
    <s v="12 2025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40"/>
    <n v="23.26"/>
    <n v="0"/>
    <n v="-1.2568213105726875"/>
    <n v="4.5504471458645191E-15"/>
    <n v="0.62794206134993302"/>
    <n v="2038.8016542767996"/>
    <n v="3200"/>
    <d v="2025-09-22T00:00:00"/>
    <m/>
    <s v="9 2025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2000"/>
    <d v="2025-10-10T00:00:00"/>
    <s v="Любовь Виталий"/>
    <s v="10 2025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871.22"/>
    <m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70"/>
    <n v="21.76"/>
    <n v="-6.31"/>
    <n v="-1.752662268818471"/>
    <n v="-2.5863789062300738E-15"/>
    <n v="0.45104706302407521"/>
    <n v="1298.7882612793028"/>
    <n v="3000"/>
    <d v="2025-10-10T00:00:00"/>
    <s v="Любовь Виталий"/>
    <s v="10 2025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77"/>
    <n v="65.13"/>
    <n v="-18.89"/>
    <n v="-5.245508304865119"/>
    <n v="-7.7407223704905228E-15"/>
    <n v="1.3499298507594324"/>
    <n v="3887.1177476734583"/>
    <n v="6500"/>
    <d v="2025-10-10T00:00:00"/>
    <s v="Надежда Витамины"/>
    <s v="10 2025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609"/>
    <n v="15.08"/>
    <n v="-4.37"/>
    <n v="-1.214952291200377"/>
    <n v="-1.792887901988614E-15"/>
    <n v="0.31266757572736859"/>
    <n v="900.32506655672046"/>
    <n v="1900"/>
    <d v="2025-10-10T00:00:00"/>
    <s v="Надежда Витамины"/>
    <s v="10 2025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3"/>
    <n v="13.03"/>
    <n v="-3.78"/>
    <n v="-1.04932854282012"/>
    <n v="-1.5484792804290082E-15"/>
    <n v="0.27004435812121003"/>
    <n v="777.59167746495439"/>
    <n v="2300"/>
    <d v="2025-12-16T00:00:00"/>
    <s v="Полина Цветы"/>
    <s v="12 2025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3"/>
    <n v="7.44"/>
    <n v="-2.16"/>
    <n v="-0.59896807633407945"/>
    <n v="-8.8388871358542309E-16"/>
    <n v="0.15414423901405286"/>
    <n v="443.85773589350907"/>
    <n v="1600"/>
    <d v="2025-10-22T00:00:00"/>
    <s v="Алёна Чайка"/>
    <s v="10 2025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9"/>
    <n v="9.41"/>
    <n v="-2.73"/>
    <n v="-0.7577853693014488"/>
    <n v="-1.1182531452179216E-15"/>
    <n v="0.19501581754050626"/>
    <n v="561.54728707739412"/>
    <m/>
    <m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702"/>
    <n v="33.11"/>
    <n v="-9.6"/>
    <n v="-2.6669961126163266"/>
    <n v="-3.9356484197714578E-15"/>
    <n v="0.68635057939779975"/>
    <n v="1976.3438202379543"/>
    <n v="3500"/>
    <d v="2025-10-10T00:00:00"/>
    <s v="Оксана Черноморская"/>
    <s v="10 2025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703"/>
    <n v="44.02"/>
    <n v="-12.77"/>
    <n v="-3.5450288608787845"/>
    <n v="-5.2313489203682721E-15"/>
    <n v="0.91231202067976369"/>
    <n v="2626.9989103545763"/>
    <n v="4500"/>
    <d v="2025-10-10T00:00:00"/>
    <s v="Оксана Черноморская"/>
    <s v="10 2025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704"/>
    <n v="38.78"/>
    <n v="-3.88"/>
    <n v="-5.0424044875682235"/>
    <n v="3.7595423708349753E-15"/>
    <n v="1.2876606312765002"/>
    <n v="2911.4991661613103"/>
    <n v="4000"/>
    <d v="2025-10-10T00:00:00"/>
    <s v="Оксана Черноморская"/>
    <s v="10 2025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606"/>
    <n v="19.059999999999999"/>
    <n v="-1.91"/>
    <n v="-2.4778577926015766"/>
    <n v="1.8474542022871011E-15"/>
    <n v="0.63276159961008527"/>
    <n v="1430.7223696179503"/>
    <n v="2200"/>
    <d v="2025-10-10T00:00:00"/>
    <s v="Оксана Черноморская"/>
    <s v="10 2025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9"/>
    <n v="17.38"/>
    <n v="-1.74"/>
    <n v="-2.2596907216494846"/>
    <n v="1.6847920538641552E-15"/>
    <n v="0.57704906226832264"/>
    <n v="1304.7520618556703"/>
    <n v="2300"/>
    <d v="2025-11-10T00:00:00"/>
    <s v="Даша Калифорния"/>
    <s v="11 2025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87"/>
    <n v="24.16"/>
    <n v="-2.42"/>
    <n v="-3.1410278956943603"/>
    <n v="2.3419040441820164E-15"/>
    <n v="0.8021129548410062"/>
    <n v="1813.6387355973322"/>
    <n v="2900"/>
    <d v="2025-10-10T00:00:00"/>
    <s v="Любовь Виталий"/>
    <s v="10 2025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1"/>
    <n v="21.55"/>
    <n v="-3.23"/>
    <n v="-2.6469011522134629"/>
    <n v="1.9734904364956089E-15"/>
    <n v="0.67592959211992787"/>
    <n v="1528.3285021224985"/>
    <n v="2600"/>
    <d v="2025-10-11T00:00:00"/>
    <s v="Наталья Дерматология"/>
    <s v="10 2025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d v="2025-10-20T00:00:00"/>
    <m/>
    <s v="10 2025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m/>
    <m/>
    <m/>
    <s v=""/>
    <n v="-1828.8352591427449"/>
    <s v="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d v="2025-10-11T00:00:00"/>
    <s v="Лида корма"/>
    <s v="10 2025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705"/>
    <n v="10.56"/>
    <n v="-3.17"/>
    <n v="-0.968284703106567"/>
    <n v="-8.2593957015605833E-16"/>
    <n v="0.29106685647749986"/>
    <n v="609.88684860401111"/>
    <n v="1500"/>
    <d v="2025-10-14T00:00:00"/>
    <s v="Даша Калифорния"/>
    <s v="10 2025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6"/>
    <n v="16.21"/>
    <n v="-4.8600000000000003"/>
    <n v="-1.4871490365709794"/>
    <n v="-1.2685269446916458E-15"/>
    <n v="0.44703772950197879"/>
    <n v="936.70036964215501"/>
    <m/>
    <m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9"/>
    <n v="764"/>
    <n v="0"/>
    <n v="0"/>
    <n v="0"/>
    <n v="0"/>
    <n v="764"/>
    <n v="2000"/>
    <d v="2025-09-23T00:00:00"/>
    <s v="Татьяна Бригантина"/>
    <s v="9 2025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9"/>
    <n v="852"/>
    <n v="0"/>
    <n v="0"/>
    <n v="0"/>
    <n v="0"/>
    <n v="852"/>
    <n v="2000"/>
    <d v="2025-09-25T00:00:00"/>
    <m/>
    <s v="9 2025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n v="2400"/>
    <d v="2025-12-11T00:00:00"/>
    <s v="Александр Космос"/>
    <s v="12 2025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40"/>
    <n v="14.28"/>
    <n v="-4.1399999999999997"/>
    <n v="-0.53217710997442458"/>
    <n v="0"/>
    <n v="0.2917555698078565"/>
    <n v="925.7823241687978"/>
    <m/>
    <m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3"/>
    <n v="40.090000000000003"/>
    <n v="-11.63"/>
    <n v="-1.4936647485080989"/>
    <n v="0"/>
    <n v="0.81887214168950651"/>
    <n v="2598.3989098465472"/>
    <n v="4400"/>
    <d v="2025-12-02T00:00:00"/>
    <s v="Михаил Икра Кофе"/>
    <s v="12 2025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3"/>
    <n v="13.03"/>
    <n v="-3.78"/>
    <n v="-0.48546728473998291"/>
    <n v="0"/>
    <n v="0.2661478324184095"/>
    <n v="844.52529571611251"/>
    <m/>
    <m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706"/>
    <n v="12.31"/>
    <n v="-3.57"/>
    <n v="-0.45870098039215684"/>
    <n v="0"/>
    <n v="0.25147373571209719"/>
    <n v="797.96227941176448"/>
    <m/>
    <m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707"/>
    <n v="27.33"/>
    <n v="-7.93"/>
    <n v="-1.0181692242114235"/>
    <n v="0"/>
    <n v="0.55819112961266426"/>
    <n v="1771.2206202046032"/>
    <n v="3200"/>
    <d v="2025-11-13T00:00:00"/>
    <m/>
    <s v="11 2025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708"/>
    <n v="9.41"/>
    <n v="-2.73"/>
    <n v="-0.35058610400682011"/>
    <n v="0"/>
    <n v="0.19220189411405136"/>
    <n v="609.88421355498713"/>
    <n v="1800"/>
    <d v="2025-11-28T00:00:00"/>
    <s v="Юлия рынок на Нептуне"/>
    <s v="11 2025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709"/>
    <n v="25.36"/>
    <n v="-7.35"/>
    <n v="-0.94521792412617212"/>
    <n v="0"/>
    <n v="0.51819702290330316"/>
    <n v="1644.313575767263"/>
    <n v="2300"/>
    <d v="2025-11-01T00:00:00"/>
    <s v="Валентина Сычева"/>
    <s v="11 2025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710"/>
    <n v="10.130000000000001"/>
    <n v="-2.94"/>
    <n v="-0.37735240835464628"/>
    <n v="0"/>
    <n v="0.20687599082036373"/>
    <n v="656.44722985933504"/>
    <n v="1700"/>
    <d v="2025-11-29T00:00:00"/>
    <m/>
    <s v="11 2025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0-29T00:00:00"/>
    <m/>
    <s v="10 2025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1-03T00:00:00"/>
    <s v="Светлана Федоровна"/>
    <s v="11 2025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900"/>
    <d v="2025-10-22T00:00:00"/>
    <s v="Наталья магазин"/>
    <s v="10 2025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800"/>
    <d v="2025-12-11T00:00:00"/>
    <s v="Татьяна Индол"/>
    <s v="12 2025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LEX-01011"/>
    <x v="7"/>
    <x v="1713"/>
    <n v="20.07"/>
    <n v="-5.82"/>
    <n v="-1.9037412905180253"/>
    <n v="4.0897643076164517E-15"/>
    <n v="0.38558617759462122"/>
    <n v="1199.7184829340531"/>
    <n v="2600"/>
    <d v="2025-11-01T00:00:00"/>
    <s v="Полина Цветы"/>
    <s v="11 2025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2"/>
    <n v="6.07"/>
    <n v="-1.76"/>
    <n v="-0.57579824295668003"/>
    <n v="1.2369743274264498E-15"/>
    <n v="0.11662290704791702"/>
    <n v="362.86222185584353"/>
    <m/>
    <m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7"/>
    <n v="6.24"/>
    <n v="-1.81"/>
    <n v="-0.5918297485610422"/>
    <n v="1.2714144479116407E-15"/>
    <n v="0.11986994854345065"/>
    <n v="372.9651143437091"/>
    <m/>
    <m/>
    <m/>
    <s v=""/>
    <n v="-372.9651143437091"/>
    <s v=""/>
  </r>
  <r>
    <s v="540306371"/>
    <s v="720000811064"/>
    <s v="iHerb_MH DLE7202"/>
    <s v="Доставлен"/>
    <d v="2025-09-19T00:00:00"/>
    <x v="39"/>
    <s v="Витамины"/>
    <s v="SOL-02551"/>
    <x v="19"/>
    <x v="1714"/>
    <n v="7.73"/>
    <n v="0"/>
    <n v="-1.0326961526810061"/>
    <n v="2.2185177612543981E-15"/>
    <n v="0.20916358967062612"/>
    <n v="650.79465776001621"/>
    <n v="1300"/>
    <d v="2025-12-02T00:00:00"/>
    <s v="Валентина Сычева"/>
    <s v="12 2025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d v="2025-12-08T00:00:00"/>
    <m/>
    <s v="12 2025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15"/>
    <n v="20"/>
    <n v="-5.8"/>
    <n v="-1.8970614965162076"/>
    <n v="4.0754142574142888E-15"/>
    <n v="0.38423324363814887"/>
    <n v="1195.5089443974423"/>
    <n v="2300"/>
    <d v="2025-11-28T00:00:00"/>
    <s v="Лида корма"/>
    <s v="11 2025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16"/>
    <n v="30.08"/>
    <n v="-8.7200000000000006"/>
    <n v="-2.8536079975764927"/>
    <n v="6.1303414463640287E-15"/>
    <n v="0.57797338620499006"/>
    <n v="1798.3148628400968"/>
    <m/>
    <m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17"/>
    <n v="47.7"/>
    <n v="-13.83"/>
    <n v="-4.5248924568312647"/>
    <n v="9.7207240069452095E-15"/>
    <n v="0.91647746211437353"/>
    <n v="2851.5414047000972"/>
    <n v="5000"/>
    <d v="2025-10-22T00:00:00"/>
    <s v="Алёна Чайка"/>
    <s v="10 2025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4"/>
    <n v="29.68"/>
    <n v="-8.61"/>
    <n v="-2.8148651923659505"/>
    <n v="6.0471111551914837E-15"/>
    <n v="0.57012636925745053"/>
    <n v="1773.8995393277546"/>
    <n v="3300"/>
    <d v="2025-10-22T00:00:00"/>
    <m/>
    <s v="10 2025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18"/>
    <n v="4.8899999999999997"/>
    <n v="-2.89"/>
    <n v="-0.26719176007270523"/>
    <n v="5.7400200808651946E-16"/>
    <n v="5.4117358258894195E-2"/>
    <n v="168.38154146442849"/>
    <m/>
    <m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8"/>
    <n v="27.12"/>
    <n v="-7.86"/>
    <n v="-2.5730566495001526"/>
    <n v="5.5276393378731838E-15"/>
    <n v="0.52115016003315129"/>
    <n v="1621.514244302447"/>
    <m/>
    <m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19"/>
    <n v="14918.76"/>
    <n v="-4326.4399999999996"/>
    <n v="0"/>
    <n v="-1.5281701175745861E-12"/>
    <n v="313.53176803514003"/>
    <n v="1844.6796810065907"/>
    <n v="3000"/>
    <d v="2025-10-22T00:00:00"/>
    <s v="Любовь Виталий"/>
    <s v="10 2025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40"/>
    <n v="7852.58"/>
    <n v="-2277.25"/>
    <n v="0"/>
    <n v="-8.0436133931160661E-13"/>
    <n v="165.02929219277337"/>
    <n v="970.95801164489706"/>
    <m/>
    <m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20"/>
    <n v="11675.17"/>
    <n v="-3385.8"/>
    <n v="0"/>
    <n v="-1.1959200182320062E-12"/>
    <n v="245.36464457243065"/>
    <n v="1443.6150349824779"/>
    <m/>
    <m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4"/>
    <n v="16323.99"/>
    <n v="-4733.96"/>
    <n v="0"/>
    <n v="-1.6721112568155964E-12"/>
    <n v="343.06389888903601"/>
    <n v="2018.4334350979595"/>
    <n v="3400"/>
    <d v="2025-11-24T00:00:00"/>
    <s v="Надежда Sumbucol"/>
    <s v="11 2025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21"/>
    <n v="8376.85"/>
    <n v="-2429.29"/>
    <n v="0"/>
    <n v="-8.5806352758242818E-13"/>
    <n v="176.04726842609341"/>
    <n v="1035.7828203422441"/>
    <m/>
    <m/>
    <m/>
    <s v=""/>
    <n v="-1035.7828203422441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380"/>
    <d v="2025-11-01T00:00:00"/>
    <s v="Оксана молокозавод"/>
    <s v="11 2025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600"/>
    <d v="2025-11-29T00:00:00"/>
    <s v="Антонина Космос"/>
    <s v="11 2025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22"/>
    <n v="5573.17"/>
    <n v="-1616.22"/>
    <n v="0"/>
    <n v="-5.7087519511653331E-13"/>
    <n v="117.12538230780861"/>
    <n v="689.1129859897577"/>
    <m/>
    <m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d v="2025-10-31T00:00:00"/>
    <s v="Елена Шевченко 217"/>
    <s v="10 2025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23"/>
    <n v="8517.58"/>
    <n v="-2470.1"/>
    <n v="0"/>
    <n v="-8.7247913796316171E-13"/>
    <n v="179.00489189876711"/>
    <n v="1053.1841444833367"/>
    <n v="2000"/>
    <d v="2025-10-22T00:00:00"/>
    <s v="Надежда Витамины"/>
    <s v="10 2025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98"/>
    <n v="25758.799999999999"/>
    <n v="-7470.05"/>
    <n v="0"/>
    <n v="-2.6385457801305295E-12"/>
    <n v="541.34543920998112"/>
    <n v="3185.0326950100912"/>
    <n v="4900"/>
    <d v="2025-10-22T00:00:00"/>
    <s v="Надежда Витамины"/>
    <s v="10 2025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89"/>
    <n v="17484.64"/>
    <n v="-5070.55"/>
    <n v="0"/>
    <n v="-1.7909996464307622E-12"/>
    <n v="367.4560045624898"/>
    <n v="2161.9455965442048"/>
    <n v="3400"/>
    <d v="2025-12-12T00:00:00"/>
    <m/>
    <s v="12 2025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24"/>
    <n v="12627.54"/>
    <n v="-3661.99"/>
    <n v="-1090.2897649472122"/>
    <n v="0"/>
    <n v="324.0659676241475"/>
    <n v="1402.5907066061984"/>
    <n v="2800"/>
    <d v="2025-11-01T00:00:00"/>
    <s v="Аня Мирный"/>
    <s v="11 2025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7"/>
    <n v="5801.11"/>
    <n v="-1682.32"/>
    <n v="-500.8811038884316"/>
    <n v="0"/>
    <n v="148.87649578560851"/>
    <n v="644.35272531663361"/>
    <n v="1700"/>
    <d v="2025-12-16T00:00:00"/>
    <s v="Оксана 17 Цветы"/>
    <s v="12 2025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9"/>
    <n v="5105.97"/>
    <n v="-1480.73"/>
    <n v="-440.86108130312493"/>
    <n v="0"/>
    <n v="131.03679177181147"/>
    <n v="567.14065876795678"/>
    <n v="1270"/>
    <d v="2025-11-01T00:00:00"/>
    <s v="Оксана молокозавод"/>
    <s v="11 2025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25"/>
    <n v="7422.57"/>
    <n v="-2152.5500000000002"/>
    <n v="-640.88080118532673"/>
    <n v="0"/>
    <n v="190.48849548534213"/>
    <n v="824.45372293153207"/>
    <m/>
    <m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26"/>
    <n v="5573.17"/>
    <n v="-1616.22"/>
    <n v="-481.19993591111211"/>
    <n v="0"/>
    <n v="143.02667773760339"/>
    <n v="619.03411352403316"/>
    <n v="1500"/>
    <d v="2025-11-10T00:00:00"/>
    <s v="Лариса Западный"/>
    <s v="11 2025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27"/>
    <n v="18475.57"/>
    <n v="-5357.92"/>
    <n v="-1595.221657919458"/>
    <n v="0"/>
    <n v="474.14647625688298"/>
    <n v="2052.1545228695172"/>
    <m/>
    <m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28"/>
    <n v="21315.599999999999"/>
    <n v="-6181.52"/>
    <n v="-1840.4372878286667"/>
    <n v="0"/>
    <n v="547.03172469076151"/>
    <n v="2367.6093447735757"/>
    <n v="4200"/>
    <d v="2025-11-09T00:00:00"/>
    <s v="Юлия рынок на Нептуне"/>
    <s v="11 2025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5"/>
    <n v="13.22"/>
    <n v="-2.64"/>
    <n v="-0.49771951857666141"/>
    <n v="1.5735305378004939E-15"/>
    <n v="0.23934028226113685"/>
    <n v="964.58042700157"/>
    <n v="2000"/>
    <d v="2025-11-18T00:00:00"/>
    <m/>
    <s v="11 2025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29"/>
    <n v="17.07"/>
    <n v="-3.41"/>
    <n v="-0.64261329147043444"/>
    <n v="2.0316093711110349E-15"/>
    <n v="0.30901590318403876"/>
    <n v="1245.3845588697018"/>
    <n v="2100"/>
    <d v="2025-11-06T00:00:00"/>
    <s v="Татьяна Виноград"/>
    <s v="11 2025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d v="2025-11-06T00:00:00"/>
    <s v="Татьяна Виноград"/>
    <s v="11 2025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70"/>
    <n v="21.76"/>
    <n v="-4.3499999999999996"/>
    <n v="-0.8190261643118788"/>
    <n v="2.589335223356012E-15"/>
    <n v="0.39384823385315632"/>
    <n v="1587.272706436421"/>
    <n v="2900"/>
    <d v="2025-11-01T00:00:00"/>
    <s v="Татьяна Бригантина"/>
    <s v="11 2025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30"/>
    <n v="31.89"/>
    <n v="-6.38"/>
    <n v="-1.2000779696493984"/>
    <n v="3.7940230642051614E-15"/>
    <n v="0.57708606809845009"/>
    <n v="2325.7511051805336"/>
    <n v="3500"/>
    <d v="2025-11-01T00:00:00"/>
    <s v="Наталья Школа 53"/>
    <s v="11 2025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31"/>
    <n v="29.03"/>
    <n v="-5.81"/>
    <n v="-1.0923485086342231"/>
    <n v="3.4534384771008954E-15"/>
    <n v="0.52528179150317567"/>
    <n v="2116.9714097331243"/>
    <n v="3700"/>
    <d v="2025-11-01T00:00:00"/>
    <s v="Наталья Школа 53"/>
    <s v="11 2025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18"/>
    <n v="4.8899999999999997"/>
    <n v="-2.89"/>
    <n v="-9.4086865515436935E-2"/>
    <n v="2.9745378786398746E-16"/>
    <n v="4.5243909690195996E-2"/>
    <n v="182.34034536891673"/>
    <m/>
    <m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5"/>
    <n v="24.74"/>
    <n v="-4.95"/>
    <n v="-0.93098953427524866"/>
    <n v="2.9433052309141566E-15"/>
    <n v="0.44768848638448955"/>
    <n v="1804.2577174254318"/>
    <m/>
    <m/>
    <m/>
    <s v=""/>
    <n v="-1804.2577174254318"/>
    <s v=""/>
  </r>
  <r>
    <s v="540989429"/>
    <s v="722500547711"/>
    <s v="iHerb_VP DFD1605"/>
    <s v="Доставлен"/>
    <d v="2025-10-04T00:00:00"/>
    <x v="40"/>
    <s v="Витамины"/>
    <s v="NOW-02313"/>
    <x v="3"/>
    <x v="88"/>
    <n v="23.95"/>
    <n v="-4.79"/>
    <n v="-0.90135217163788595"/>
    <n v="2.8496072877370005E-15"/>
    <n v="0.43343665483207777"/>
    <n v="1746.8205086342232"/>
    <n v="2900"/>
    <d v="2025-12-02T00:00:00"/>
    <s v="Валентина Сычева"/>
    <s v="12 2025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89"/>
    <n v="31.79"/>
    <n v="-6.36"/>
    <n v="-1.1963144950287807"/>
    <n v="3.7821249126906017E-15"/>
    <n v="0.57527631171084226"/>
    <n v="2318.4574913657771"/>
    <m/>
    <m/>
    <m/>
    <s v=""/>
    <n v="-2318.4574913657771"/>
    <s v=""/>
  </r>
  <r>
    <s v="540926049"/>
    <s v="720000841107"/>
    <s v="iHerb_OA CZN6870"/>
    <s v="Доставлен"/>
    <d v="2025-10-02T00:00:00"/>
    <x v="40"/>
    <s v="Витамины"/>
    <s v="NOW-03304"/>
    <x v="3"/>
    <x v="1730"/>
    <n v="31.89"/>
    <n v="-6.38"/>
    <n v="-1.1740872304936065"/>
    <n v="4.4791363907432295E-15"/>
    <n v="0.68134093134694851"/>
    <n v="2337.7636955581643"/>
    <n v="3500"/>
    <d v="2025-11-01T00:00:00"/>
    <s v="Наталья Школа 53"/>
    <s v="11 2025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32"/>
    <n v="59.3"/>
    <n v="-11.86"/>
    <n v="-2.1834064372644724"/>
    <n v="8.3296836682422091E-15"/>
    <n v="1.2670644368129844"/>
    <n v="4347.4523605362338"/>
    <n v="6300"/>
    <d v="2025-11-01T00:00:00"/>
    <s v="Наталья Школа 53"/>
    <s v="11 2025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2"/>
    <n v="28.99"/>
    <n v="-5.8"/>
    <n v="-1.0673101871872492"/>
    <n v="4.0717825519927664E-15"/>
    <n v="0.61937656597160851"/>
    <n v="2125.1564131710634"/>
    <n v="3200"/>
    <d v="2025-11-01T00:00:00"/>
    <s v="Наталья Школа 53"/>
    <s v="11 2025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711"/>
    <n v="32.43"/>
    <n v="-6.49"/>
    <n v="-1.1938778031753881"/>
    <n v="4.5546373177530124E-15"/>
    <n v="0.69282570596392945"/>
    <n v="2377.1693556557734"/>
    <n v="3700"/>
    <d v="2025-11-19T00:00:00"/>
    <s v="Лида корма"/>
    <s v="11 2025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33"/>
    <n v="26.11"/>
    <n v="-5.22"/>
    <n v="-0.96145363563353348"/>
    <n v="3.6679403842660155E-15"/>
    <n v="0.55794637615984921"/>
    <n v="1914.3819521838518"/>
    <m/>
    <m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34"/>
    <n v="19.13"/>
    <n v="-10.59"/>
    <n v="-0.39304997837771061"/>
    <n v="1.499483527124546E-15"/>
    <n v="0.22809296564888043"/>
    <n v="782.6147377525175"/>
    <m/>
    <m/>
    <m/>
    <s v=""/>
    <n v="-782.6147377525175"/>
    <s v=""/>
  </r>
  <r>
    <s v="540926049"/>
    <s v="720000841107"/>
    <s v="iHerb_OA CZN6870"/>
    <s v="Доставлен"/>
    <d v="2025-10-02T00:00:00"/>
    <x v="40"/>
    <s v="Косметика"/>
    <s v="ADC-00960"/>
    <x v="145"/>
    <x v="1735"/>
    <n v="12.95"/>
    <n v="-2.59"/>
    <n v="-0.47681472786804241"/>
    <n v="1.8190455902822361E-15"/>
    <n v="0.2767029419347074"/>
    <n v="949.40148514239843"/>
    <n v="1800"/>
    <d v="2025-11-01T00:00:00"/>
    <s v="Татьяна Бригантина"/>
    <s v="11 2025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60"/>
    <n v="7.23"/>
    <n v="-2.1"/>
    <n v="-0.23410218978102193"/>
    <n v="0"/>
    <n v="0.14987793576252251"/>
    <n v="471.56835036496358"/>
    <n v="1300"/>
    <d v="2025-10-22T00:00:00"/>
    <s v="Светлана Кулаки"/>
    <s v="10 2025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50"/>
    <n v="23.91"/>
    <n v="-6.93"/>
    <n v="-0.77486455798864551"/>
    <n v="0"/>
    <n v="0.49608720258238431"/>
    <n v="1560.8636626115165"/>
    <n v="3100"/>
    <d v="2025-10-22T00:00:00"/>
    <s v="Светлана Кулаки"/>
    <s v="10 2025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36"/>
    <n v="13.43"/>
    <n v="-3.89"/>
    <n v="-0.43534793187347925"/>
    <n v="0"/>
    <n v="0.27872037176890141"/>
    <n v="876.9516690997566"/>
    <m/>
    <m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37"/>
    <n v="18.02"/>
    <n v="-5.23"/>
    <n v="-0.58365828602324943"/>
    <n v="0"/>
    <n v="0.37367228039038247"/>
    <n v="1175.7035479859421"/>
    <n v="2300"/>
    <d v="2025-10-27T00:00:00"/>
    <s v="Алена Грация"/>
    <s v="10 2025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38"/>
    <n v="11.23"/>
    <n v="-3.26"/>
    <n v="-0.3637026223303596"/>
    <n v="0"/>
    <n v="0.23285129591175521"/>
    <n v="732.63153068396866"/>
    <n v="1600"/>
    <d v="2025-10-24T00:00:00"/>
    <s v="Алена Бахчик"/>
    <s v="10 2025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39"/>
    <n v="9.3000000000000007"/>
    <n v="-2.7"/>
    <n v="-0.30118410381184108"/>
    <n v="0"/>
    <n v="0.19282541443131548"/>
    <n v="606.69612327656125"/>
    <m/>
    <m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4"/>
    <n v="10.86"/>
    <n v="-3.15"/>
    <n v="-0.35183779399837789"/>
    <n v="0"/>
    <n v="0.22525514322203666"/>
    <n v="708.73138037307376"/>
    <m/>
    <m/>
    <m/>
    <s v=""/>
    <n v="-708.73138037307376"/>
    <s v=""/>
  </r>
  <r>
    <s v="540451015"/>
    <s v="720000831508"/>
    <s v="iHerb_AV CYG0792"/>
    <s v="Доставлен"/>
    <d v="2025-09-22T00:00:00"/>
    <x v="39"/>
    <s v="Витамины"/>
    <s v="NBC-01013"/>
    <x v="8"/>
    <x v="1740"/>
    <n v="11.64"/>
    <n v="-3.38"/>
    <n v="-0.37693646931603147"/>
    <n v="0"/>
    <n v="0.2413239277579797"/>
    <n v="759.28939064612075"/>
    <m/>
    <m/>
    <m/>
    <s v=""/>
    <n v="-759.28939064612075"/>
    <s v=""/>
  </r>
  <r>
    <s v="540451015"/>
    <s v="720000831508"/>
    <s v="iHerb_AV CYG0792"/>
    <s v="Доставлен"/>
    <d v="2025-09-22T00:00:00"/>
    <x v="39"/>
    <s v="Косметика"/>
    <s v="NBC-01031"/>
    <x v="8"/>
    <x v="1741"/>
    <n v="8.5399999999999991"/>
    <n v="-2.48"/>
    <n v="-0.27654176804541764"/>
    <n v="0"/>
    <n v="0.17704878961420778"/>
    <n v="557.05734955393336"/>
    <m/>
    <m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3"/>
    <n v="40.090000000000003"/>
    <n v="-11.63"/>
    <n v="-1.2987423628007571"/>
    <n v="0"/>
    <n v="0.83148655980533903"/>
    <n v="2616.1472224925656"/>
    <m/>
    <m/>
    <m/>
    <s v=""/>
    <n v="-2616.1472224925656"/>
    <s v=""/>
  </r>
  <r>
    <s v="540451015"/>
    <s v="720000831508"/>
    <s v="iHerb_AV CYG0792"/>
    <s v="Доставлен"/>
    <d v="2025-09-22T00:00:00"/>
    <x v="39"/>
    <s v="Витамины"/>
    <s v="QNL-00106"/>
    <x v="336"/>
    <x v="1742"/>
    <n v="49.73"/>
    <n v="-14.42"/>
    <n v="-1.6113349553933491"/>
    <n v="0"/>
    <n v="1.0316159672075376"/>
    <n v="3245.8242595296024"/>
    <m/>
    <m/>
    <m/>
    <s v=""/>
    <n v="-3245.8242595296024"/>
    <s v=""/>
  </r>
  <r>
    <s v="540451015"/>
    <s v="720000831508"/>
    <s v="iHerb_AV CYG0792"/>
    <s v="Доставлен"/>
    <d v="2025-09-22T00:00:00"/>
    <x v="39"/>
    <s v="Витамины"/>
    <s v="MCL-01052"/>
    <x v="286"/>
    <x v="1743"/>
    <n v="26.38"/>
    <n v="-7.65"/>
    <n v="-0.85472397945390632"/>
    <n v="0"/>
    <n v="0.5472151533785663"/>
    <n v="1721.7300589348467"/>
    <n v="3000"/>
    <d v="2025-10-22T00:00:00"/>
    <s v="Оксана Черноморская"/>
    <s v="10 2025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44"/>
    <n v="7.74"/>
    <n v="-1.55"/>
    <n v="-0.32284282928942815"/>
    <n v="0"/>
    <n v="0.1448455927858083"/>
    <n v="562.16021772097065"/>
    <n v="1200"/>
    <d v="2025-11-01T00:00:00"/>
    <s v="Валентина Кострова"/>
    <s v="11 2025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45"/>
    <n v="33.75"/>
    <n v="-6.75"/>
    <n v="-1.4081997400346624"/>
    <n v="0"/>
    <n v="0.63179822378300865"/>
    <n v="2452.0720320623918"/>
    <n v="3650"/>
    <d v="2025-11-01T00:00:00"/>
    <s v="Валентина Кострова"/>
    <s v="11 2025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1"/>
    <n v="12.6"/>
    <n v="-2.52"/>
    <n v="-0.52572790294627392"/>
    <n v="0"/>
    <n v="0.2358713368789899"/>
    <n v="915.440225303293"/>
    <n v="1700"/>
    <d v="2025-11-06T00:00:00"/>
    <s v="Олег Алешин"/>
    <s v="11 2025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50"/>
    <n v="20.48"/>
    <n v="-4.0999999999999996"/>
    <n v="-0.8543078422876953"/>
    <n v="0"/>
    <n v="0.38329092242835866"/>
    <n v="1487.5903661178513"/>
    <n v="2300"/>
    <d v="2025-11-06T00:00:00"/>
    <s v="Олег Алешин"/>
    <s v="11 2025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0-22T00:00:00"/>
    <s v="Полина Цветы"/>
    <s v="10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1-01T00:00:00"/>
    <s v="Антонина Космос"/>
    <s v="11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3"/>
    <n v="29.57"/>
    <n v="-5.91"/>
    <n v="-1.2340002166377819"/>
    <n v="0"/>
    <n v="0.55364244350762903"/>
    <n v="2148.7416399480076"/>
    <n v="3100"/>
    <d v="2025-11-01T00:00:00"/>
    <s v="Оксана молокозавод"/>
    <s v="11 2025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9"/>
    <n v="10.36"/>
    <n v="-2.0699999999999998"/>
    <n v="-0.43236947573656853"/>
    <n v="0"/>
    <n v="0.19398545463559783"/>
    <n v="752.87693132582319"/>
    <n v="1350"/>
    <d v="2025-11-01T00:00:00"/>
    <s v="Оксана молокозавод"/>
    <s v="11 2025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3"/>
    <n v="6.29"/>
    <n v="-1.26"/>
    <n v="-0.26234239601386483"/>
    <n v="0"/>
    <n v="0.11770166909735311"/>
    <n v="456.81193782495677"/>
    <n v="1100"/>
    <d v="2025-10-31T00:00:00"/>
    <s v="Римма Омск"/>
    <s v="10 2025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46"/>
    <n v="14.11"/>
    <n v="-2.82"/>
    <n v="-0.58883611351819765"/>
    <n v="0"/>
    <n v="0.26418525727815434"/>
    <n v="1025.3293793327555"/>
    <n v="1900"/>
    <d v="2025-11-01T00:00:00"/>
    <m/>
    <s v="11 2025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3"/>
    <n v="21.74"/>
    <n v="-4.3499999999999996"/>
    <n v="-0.90698494367417704"/>
    <n v="0"/>
    <n v="0.40692485598468597"/>
    <n v="1579.3160236135184"/>
    <n v="2400"/>
    <d v="2025-11-06T00:00:00"/>
    <s v="Алена Грация"/>
    <s v="11 2025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47"/>
    <n v="20.8"/>
    <n v="-4.16"/>
    <n v="-0.86786828422876972"/>
    <n v="0"/>
    <n v="0.38937490532404684"/>
    <n v="1511.2029116117853"/>
    <n v="2600"/>
    <d v="2025-11-13T00:00:00"/>
    <s v="Оксана Черноморская"/>
    <s v="11 2025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5"/>
    <n v="13.22"/>
    <n v="-2.64"/>
    <n v="-0.55180567590987872"/>
    <n v="0"/>
    <n v="0.24757130398608265"/>
    <n v="960.84896663778181"/>
    <n v="2000"/>
    <d v="2025-12-09T00:00:00"/>
    <s v="Алена Грация"/>
    <s v="12 2025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0-14T00:00:00"/>
    <m/>
    <s v="10 2025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1-01T00:00:00"/>
    <m/>
    <s v="11 2025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n v="2199.3200000000002"/>
    <m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1000"/>
    <d v="2025-09-29T00:00:00"/>
    <m/>
    <s v="9 2025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648.62"/>
    <m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43"/>
    <n v="15.08"/>
    <n v="-3.0150000000000001"/>
    <n v="-0.54835231390413086"/>
    <n v="1.7750694910333594E-15"/>
    <n v="0.35559435166706055"/>
    <n v="1105.144132156538"/>
    <n v="2000"/>
    <d v="2025-11-19T00:00:00"/>
    <s v="Любовь Виталий"/>
    <s v="11 2025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43"/>
    <n v="15.08"/>
    <n v="-3.0150000000000001"/>
    <n v="-0.54835231390413086"/>
    <n v="1.7750694910333594E-15"/>
    <n v="0.35559435166706055"/>
    <n v="1105.144132156538"/>
    <n v="2000"/>
    <d v="2025-11-19T00:00:00"/>
    <s v="Любовь Виталий"/>
    <s v="11 2025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87"/>
    <n v="24.16"/>
    <n v="-4.83"/>
    <n v="-0.87854539807433474"/>
    <n v="2.8439364493721374E-15"/>
    <n v="0.56971726628464825"/>
    <n v="1770.6121901853196"/>
    <n v="2900"/>
    <d v="2025-11-19T00:00:00"/>
    <s v="Надежда Витамины"/>
    <s v="11 2025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d v="2025-11-19T00:00:00"/>
    <s v="Любовь Виталий"/>
    <s v="11 2025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m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48"/>
    <n v="61.76"/>
    <n v="-12.35"/>
    <n v="-2.2456765710736102"/>
    <n v="7.2694723209248469E-15"/>
    <n v="1.4562716051280118"/>
    <n v="4525.9155880525932"/>
    <n v="6230"/>
    <d v="2025-11-20T00:00:00"/>
    <s v="Оксана Черноморская"/>
    <s v="11 2025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49"/>
    <n v="35.18"/>
    <n v="-7.04"/>
    <n v="-1.2789584843151467"/>
    <n v="4.1401123479219839E-15"/>
    <n v="0.82937629970253501"/>
    <n v="2577.6009845739727"/>
    <n v="3770"/>
    <d v="2025-11-20T00:00:00"/>
    <s v="Оксана Черноморская"/>
    <s v="11 2025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50"/>
    <n v="18.13"/>
    <n v="-3.63"/>
    <n v="-0.65902267315457086"/>
    <n v="2.1333201508482149E-15"/>
    <n v="0.42736163275361611"/>
    <n v="1328.1881405942647"/>
    <m/>
    <m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30"/>
    <n v="31.89"/>
    <n v="-6.38"/>
    <n v="-0.82015771913861113"/>
    <n v="7.3302781070630511E-15"/>
    <n v="0.55825607700351509"/>
    <n v="2356.2254372662023"/>
    <n v="3500"/>
    <d v="2025-11-01T00:00:00"/>
    <s v="Наталья Школа 53"/>
    <s v="11 2025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7"/>
    <n v="15.02"/>
    <n v="-3"/>
    <n v="-0.38644828632089784"/>
    <n v="3.4539373910975252E-15"/>
    <n v="0.2630434357343101"/>
    <n v="1110.224608229704"/>
    <m/>
    <m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n v="1700"/>
    <d v="2025-12-11T00:00:00"/>
    <s v="Татьяна Индол"/>
    <s v="12 2025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m/>
    <m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51"/>
    <n v="12.04"/>
    <n v="-2.41"/>
    <n v="-0.30960873521383075"/>
    <n v="2.7671728016862867E-15"/>
    <n v="0.21074112197349465"/>
    <n v="889.47279344858975"/>
    <n v="1700"/>
    <d v="2025-11-01T00:00:00"/>
    <s v="Валентина Сычева"/>
    <s v="11 2025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01T00:00:00"/>
    <s v="Антонина Космос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28T00:00:00"/>
    <s v="Оксана 17 Цветы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52"/>
    <n v="19.64"/>
    <n v="-3.93"/>
    <n v="-0.5050834091598424"/>
    <n v="4.5142559412763833E-15"/>
    <n v="0.34379470677088281"/>
    <n v="1451.0506318875748"/>
    <n v="2500"/>
    <d v="2025-11-11T00:00:00"/>
    <s v="Виктория БСМП"/>
    <s v="11 2025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53"/>
    <n v="14.54"/>
    <n v="-2.91"/>
    <n v="-0.54237132655863773"/>
    <n v="1.8156796521592894E-15"/>
    <n v="0.36375496036347515"/>
    <n v="1065.8938121395222"/>
    <m/>
    <m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53"/>
    <n v="14.54"/>
    <n v="-2.91"/>
    <n v="-0.54237132655863773"/>
    <n v="1.8156796521592894E-15"/>
    <n v="0.36375496036347515"/>
    <n v="1065.8938121395222"/>
    <m/>
    <m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54"/>
    <n v="8.9499999999999993"/>
    <n v="-1.79"/>
    <n v="-0.33391046415819831"/>
    <n v="1.1178216947085563E-15"/>
    <n v="0.223945444213455"/>
    <n v="656.21665476517433"/>
    <m/>
    <m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55"/>
    <n v="11.4"/>
    <n v="-2.2799999999999998"/>
    <n v="-0.42531612194452084"/>
    <n v="1.4238175776176028E-15"/>
    <n v="0.2852489457020545"/>
    <n v="835.85138148860233"/>
    <n v="1600"/>
    <d v="2025-11-19T00:00:00"/>
    <s v="Татьяна Бригантина"/>
    <s v="11 2025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55"/>
    <n v="11.4"/>
    <n v="-2.2799999999999998"/>
    <n v="-0.42531612194452084"/>
    <n v="1.4238175776176028E-15"/>
    <n v="0.2852489457020545"/>
    <n v="835.85138148860233"/>
    <n v="1600"/>
    <d v="2025-11-19T00:00:00"/>
    <s v="Татьяна Бригантина"/>
    <s v="11 2025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56"/>
    <n v="11.21"/>
    <n v="-2.2400000000000002"/>
    <n v="-0.41832079099148595"/>
    <n v="1.4003995253541555E-15"/>
    <n v="0.28055735120037595"/>
    <n v="822.10382587201343"/>
    <n v="1600"/>
    <d v="2025-11-24T00:00:00"/>
    <s v="Светлана Звенигородская"/>
    <s v="11 2025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m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57"/>
    <n v="17.84"/>
    <n v="-3.57"/>
    <n v="-0.66548915133205166"/>
    <n v="2.2278373719959636E-15"/>
    <n v="0.44632702359301718"/>
    <n v="1307.8507909914858"/>
    <m/>
    <m/>
    <m/>
    <s v=""/>
    <n v="-1307.8507909914858"/>
    <s v="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m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58"/>
    <n v="7.52"/>
    <n v="-1.5"/>
    <n v="-0.28074594891513321"/>
    <n v="9.3984449750635613E-16"/>
    <n v="0.18828932600069823"/>
    <n v="551.73523207909921"/>
    <m/>
    <m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5"/>
    <n v="9.41"/>
    <n v="-1.88"/>
    <n v="-0.35116561384235107"/>
    <n v="1.1755862236250601E-15"/>
    <n v="0.23551804398426207"/>
    <n v="690.12729195276029"/>
    <n v="1500"/>
    <d v="2025-11-20T00:00:00"/>
    <s v="Валентина Сычева"/>
    <s v="11 2025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6"/>
    <n v="5.57"/>
    <n v="-1.1100000000000001"/>
    <n v="-0.20799450700357047"/>
    <n v="6.9629675396650306E-16"/>
    <n v="0.13949674318324154"/>
    <n v="408.76065366657519"/>
    <m/>
    <m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2"/>
    <n v="22.47"/>
    <n v="-4.49"/>
    <n v="-0.83850700357044772"/>
    <n v="2.8070438646452296E-15"/>
    <n v="0.56236579426786604"/>
    <n v="1647.8736665751167"/>
    <n v="2900"/>
    <d v="2025-12-02T00:00:00"/>
    <s v="Валентина Сычева"/>
    <s v="12 2025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d v="2025-11-24T00:00:00"/>
    <m/>
    <s v="11 2025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m/>
    <m/>
    <m/>
    <s v=""/>
    <n v="-1487.0272658610274"/>
    <s v="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d v="2025-11-28T00:00:00"/>
    <s v="Татьяна Бригантина"/>
    <s v="11 2025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2"/>
    <n v="19.87"/>
    <n v="-3.97"/>
    <n v="-0.74150508102169743"/>
    <n v="2.4823135399254259E-15"/>
    <n v="0.49730901717792386"/>
    <n v="1457.2408953584181"/>
    <m/>
    <m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59"/>
    <n v="18.829999999999998"/>
    <n v="-3.77"/>
    <n v="-0.7530760682897264"/>
    <n v="4.3239816549336744E-15"/>
    <n v="0.44621341639748008"/>
    <n v="1332.9727861400143"/>
    <n v="2200"/>
    <d v="2025-11-19T00:00:00"/>
    <s v="Юлиана Афонина"/>
    <s v="11 2025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8"/>
    <n v="23.95"/>
    <n v="-4.79"/>
    <n v="-0.95809677745226807"/>
    <n v="5.5011612555464276E-15"/>
    <n v="0.56769250054287645"/>
    <n v="1695.8671037478537"/>
    <m/>
    <m/>
    <m/>
    <s v=""/>
    <n v="-1695.8671037478537"/>
    <s v=""/>
  </r>
  <r>
    <s v="541605054"/>
    <n v="0"/>
    <s v="iHerb_OA CZN6870"/>
    <s v="Доставлен"/>
    <d v="2025-10-21T00:00:00"/>
    <x v="40"/>
    <s v="Витамины"/>
    <s v="NOW-02313"/>
    <x v="3"/>
    <x v="88"/>
    <n v="23.95"/>
    <n v="-4.79"/>
    <n v="-0.95809677745226807"/>
    <n v="5.5011612555464276E-15"/>
    <n v="0.56769250054287645"/>
    <n v="1695.8671037478537"/>
    <m/>
    <m/>
    <m/>
    <s v=""/>
    <n v="-1695.8671037478537"/>
    <s v=""/>
  </r>
  <r>
    <s v="541605054"/>
    <n v="0"/>
    <s v="iHerb_OA CZN6870"/>
    <s v="Доставлен"/>
    <d v="2025-10-21T00:00:00"/>
    <x v="40"/>
    <s v="Витамины"/>
    <s v="BLB-00665"/>
    <x v="186"/>
    <x v="1760"/>
    <n v="13.22"/>
    <n v="-2.64"/>
    <n v="-0.52905343974138819"/>
    <n v="3.0376976035324222E-15"/>
    <n v="0.31347529518494949"/>
    <n v="936.44436104657052"/>
    <n v="1900"/>
    <d v="2025-11-19T00:00:00"/>
    <s v="Надежда Витамины"/>
    <s v="11 2025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30"/>
    <n v="12.06"/>
    <n v="-2.41"/>
    <n v="-0.4825487422972019"/>
    <n v="2.7706788160763586E-15"/>
    <n v="0.28592028341538406"/>
    <n v="854.12930851601197"/>
    <n v="1800"/>
    <d v="2025-11-19T00:00:00"/>
    <s v="Надежда Витамины"/>
    <s v="11 2025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d v="2025-11-19T00:00:00"/>
    <s v="Надежда Витамины"/>
    <s v="11 2025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d v="2025-11-19T00:00:00"/>
    <s v="Надежда Витамины"/>
    <s v="11 2025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67"/>
    <n v="31.95"/>
    <n v="-6.39"/>
    <n v="-1.2781291039498941"/>
    <n v="7.3387099004053598E-15"/>
    <n v="0.75731838798934881"/>
    <n v="2262.336282452773"/>
    <n v="3400"/>
    <d v="2025-11-19T00:00:00"/>
    <s v="Надежда Витамины"/>
    <s v="11 2025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d v="2025-11-24T00:00:00"/>
    <s v="Татьяна от Елены б-р Шевченко"/>
    <s v="11 2025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18"/>
    <n v="4.8899999999999997"/>
    <n v="-2.89"/>
    <n v="-0.10001010203050814"/>
    <n v="5.7423395151841618E-16"/>
    <n v="5.9258089827022582E-2"/>
    <n v="177.02161834528738"/>
    <m/>
    <m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61"/>
    <n v="7999"/>
    <m/>
    <n v="0"/>
    <n v="0"/>
    <n v="0"/>
    <n v="7999"/>
    <n v="9500"/>
    <d v="2025-11-06T00:00:00"/>
    <s v="Оксана 17 Цветы"/>
    <s v="11 2025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64"/>
    <n v="2304"/>
    <n v="0"/>
    <n v="0"/>
    <n v="0"/>
    <n v="0"/>
    <n v="2304"/>
    <n v="3000"/>
    <d v="2025-10-27T00:00:00"/>
    <s v="Оксана 17 Цветы"/>
    <s v="10 2025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62"/>
    <n v="49.92"/>
    <n v="-18.835000000000001"/>
    <n v="-5.0507198779867828"/>
    <n v="4.4915548431322252E-15"/>
    <n v="1.2376340211942713"/>
    <n v="2472.454125604766"/>
    <n v="4900"/>
    <d v="2025-11-28T00:00:00"/>
    <s v="Аня Мирный"/>
    <s v="11 2025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62"/>
    <n v="49.92"/>
    <n v="-18.835000000000001"/>
    <n v="-5.0507198779867828"/>
    <n v="4.4915548431322252E-15"/>
    <n v="1.2376340211942713"/>
    <n v="2472.454125604766"/>
    <m/>
    <m/>
    <m/>
    <s v=""/>
    <n v="-2472.454125604766"/>
    <s v=""/>
  </r>
  <r>
    <s v="541724208"/>
    <n v="0"/>
    <s v="iHerb_MH DLE7202"/>
    <s v="Доставлен"/>
    <d v="2025-10-24T00:00:00"/>
    <x v="40"/>
    <s v="Витамины"/>
    <s v="NOW-03056"/>
    <x v="3"/>
    <x v="93"/>
    <n v="21.74"/>
    <n v="-4.82"/>
    <n v="-2.7491774275546517"/>
    <n v="2.444816083184727E-15"/>
    <n v="0.67366149714032708"/>
    <n v="1345.7913400428706"/>
    <n v="2400"/>
    <d v="2025-12-09T00:00:00"/>
    <s v="Алена Грация"/>
    <s v="12 2025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5"/>
    <n v="24.74"/>
    <n v="-5.48"/>
    <n v="-3.1293828164717845"/>
    <n v="2.7829289457528275E-15"/>
    <n v="0.76682744887249987"/>
    <n v="1531.9114189849699"/>
    <m/>
    <m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n v="3000"/>
    <d v="2025-12-08T00:00:00"/>
    <s v="Елена сахарный диабет"/>
    <s v="12 2025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m/>
    <m/>
    <m/>
    <s v=""/>
    <n v="-1806.4196583792707"/>
    <s v="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m/>
    <m/>
    <m/>
    <s v=""/>
    <n v="-1806.4196583792707"/>
    <s v="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m/>
    <m/>
    <m/>
    <s v=""/>
    <n v="-3280.3491727707778"/>
    <s v=""/>
  </r>
  <r>
    <s v="541886904"/>
    <n v="0"/>
    <s v="iHerb_MH DLE7202"/>
    <s v="Доставлен"/>
    <d v="2025-10-29T00:00:00"/>
    <x v="40"/>
    <s v="Витамины"/>
    <s v="NFS-02684"/>
    <x v="23"/>
    <x v="1711"/>
    <n v="32.43"/>
    <n v="-6.49"/>
    <n v="-2.34597519288993"/>
    <n v="-7.2004994884723096E-15"/>
    <n v="0.99106757916456989"/>
    <n v="2231.0502763941786"/>
    <n v="3800"/>
    <d v="2025-11-24T00:00:00"/>
    <s v="Александр Космос"/>
    <s v="11 2025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m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63"/>
    <n v="12.51"/>
    <n v="-2.5"/>
    <n v="-0.90528957906045493"/>
    <n v="-2.7786044672169553E-15"/>
    <n v="0.38244358008625079"/>
    <n v="860.94114366637359"/>
    <n v="1800"/>
    <d v="2025-11-28T00:00:00"/>
    <s v="Татьяна Бригантина"/>
    <s v="11 2025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63"/>
    <n v="12.51"/>
    <n v="-2.5"/>
    <n v="-0.90528957906045493"/>
    <n v="-2.7786044672169553E-15"/>
    <n v="0.38244358008625079"/>
    <n v="860.94114366637359"/>
    <m/>
    <m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Любовь Виталий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Надежда Витамины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Надежда Витамины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3"/>
    <n v="21.74"/>
    <n v="-4.3499999999999996"/>
    <n v="-1.06782727031333"/>
    <n v="0"/>
    <n v="0.45302573645495819"/>
    <n v="1517.512999203399"/>
    <m/>
    <m/>
    <m/>
    <s v=""/>
    <n v="-1517.512999203399"/>
    <s v=""/>
  </r>
  <r>
    <s v="541856656"/>
    <n v="0"/>
    <s v="iHerb_VP DFD1605"/>
    <s v="Доставлен"/>
    <d v="2025-10-28T00:00:00"/>
    <x v="40"/>
    <s v="Витамины"/>
    <s v="FOA-66103"/>
    <x v="171"/>
    <x v="1765"/>
    <n v="14.01"/>
    <n v="-2.8"/>
    <n v="-0.68834638874137033"/>
    <n v="0"/>
    <n v="0.29203096639793452"/>
    <n v="978.22430828465224"/>
    <m/>
    <m/>
    <m/>
    <s v=""/>
    <n v="-978.22430828465224"/>
    <s v=""/>
  </r>
  <r>
    <s v="541856656"/>
    <n v="0"/>
    <s v="iHerb_VP DFD1605"/>
    <s v="Доставлен"/>
    <d v="2025-10-28T00:00:00"/>
    <x v="40"/>
    <s v="Витамины"/>
    <s v="NOW-01480"/>
    <x v="3"/>
    <x v="166"/>
    <n v="5.78"/>
    <n v="-1.1599999999999999"/>
    <n v="-0.28368959107806696"/>
    <n v="0"/>
    <n v="0.12035531353777498"/>
    <n v="403.15756505576212"/>
    <n v="1100"/>
    <d v="2025-11-24T00:00:00"/>
    <s v="Любовь Виталий"/>
    <s v="11 2025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66"/>
    <n v="24.7"/>
    <n v="-4.9400000000000004"/>
    <n v="-1.2133563462559744"/>
    <n v="0"/>
    <n v="0.51476644924381676"/>
    <n v="1724.3275942644714"/>
    <m/>
    <m/>
    <m/>
    <s v=""/>
    <n v="-1724.3275942644714"/>
    <s v=""/>
  </r>
  <r>
    <s v="541856656"/>
    <n v="0"/>
    <s v="iHerb_VP DFD1605"/>
    <s v="Доставлен"/>
    <d v="2025-10-28T00:00:00"/>
    <x v="40"/>
    <s v="Витамины"/>
    <s v="SOR-08364"/>
    <x v="10"/>
    <x v="1586"/>
    <n v="13.05"/>
    <n v="-2.61"/>
    <n v="-0.64106479022835916"/>
    <n v="0"/>
    <n v="0.27197174747497205"/>
    <n v="911.03138077535857"/>
    <n v="2000"/>
    <d v="2025-11-24T00:00:00"/>
    <s v="Любовь Виталий"/>
    <s v="11 2025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67"/>
    <n v="16.02"/>
    <n v="-6.41"/>
    <n v="-0.66659435822687141"/>
    <n v="3.5128092380971781E-15"/>
    <n v="0.34949719339618662"/>
    <n v="841.30223012946954"/>
    <m/>
    <m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68"/>
    <n v="21.76"/>
    <n v="-4.3499999999999996"/>
    <n v="-1.2076386864443116"/>
    <n v="6.3639967570522255E-15"/>
    <n v="0.63316817242743084"/>
    <n v="1524.148993397926"/>
    <n v="2500"/>
    <d v="2025-12-06T00:00:00"/>
    <s v="Надежда Витамины"/>
    <s v="12 2025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5"/>
    <n v="9.41"/>
    <n v="-0.94"/>
    <n v="-0.58751864871816872"/>
    <n v="3.0960972160960564E-15"/>
    <n v="0.30803758876854331"/>
    <n v="741.50154934407976"/>
    <n v="1500"/>
    <d v="2025-12-06T00:00:00"/>
    <s v="Надежда Витамины"/>
    <s v="12 2025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m/>
    <m/>
    <m/>
    <s v=""/>
    <n v="-836.92500728800508"/>
    <s v=""/>
  </r>
  <r>
    <s v="542267551"/>
    <n v="0"/>
    <s v="iHerb_MH DLE7202"/>
    <s v="Доставлен"/>
    <d v="2025-11-08T00:00:00"/>
    <x v="41"/>
    <s v="Витамины"/>
    <s v="NOW-01480"/>
    <x v="3"/>
    <x v="166"/>
    <n v="5.78"/>
    <n v="-0.57999999999999996"/>
    <n v="-0.36069621881162661"/>
    <n v="1.900791679303364E-15"/>
    <n v="0.18911398602082941"/>
    <n v="455.23117551230399"/>
    <m/>
    <m/>
    <m/>
    <s v=""/>
    <n v="-455.23117551230399"/>
    <s v=""/>
  </r>
  <r>
    <s v="542267551"/>
    <n v="0"/>
    <s v="iHerb_MH DLE7202"/>
    <s v="Доставлен"/>
    <d v="2025-11-08T00:00:00"/>
    <x v="41"/>
    <s v="Витамины"/>
    <s v="NCS-67396"/>
    <x v="217"/>
    <x v="1769"/>
    <n v="23.79"/>
    <n v="-4.76"/>
    <n v="-1.3200094315356259"/>
    <n v="6.9561664725275027E-15"/>
    <n v="0.69208445268776608"/>
    <n v="1665.971013461374"/>
    <m/>
    <m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70"/>
    <n v="15.5"/>
    <n v="-3.1"/>
    <n v="-0.86012175255080192"/>
    <n v="4.5326570814157138E-15"/>
    <n v="0.45096412051120854"/>
    <n v="1085.5512646831867"/>
    <m/>
    <m/>
    <m/>
    <s v=""/>
    <n v="-1085.5512646831867"/>
    <s v=""/>
  </r>
  <r>
    <s v="542267551"/>
    <n v="0"/>
    <s v="iHerb_MH DLE7202"/>
    <s v="Доставлен"/>
    <d v="2025-11-08T00:00:00"/>
    <x v="41"/>
    <s v="Витамины"/>
    <s v="SBL-00121"/>
    <x v="12"/>
    <x v="1771"/>
    <n v="29.35"/>
    <n v="-2.94"/>
    <n v="-1.8319206036182807"/>
    <n v="9.6538285096926618E-15"/>
    <n v="0.96048084054040472"/>
    <n v="2312.049104861529"/>
    <n v="3100"/>
    <d v="2025-12-06T00:00:00"/>
    <m/>
    <s v="12 2025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72"/>
    <n v="19.13"/>
    <n v="-10.59"/>
    <n v="-0.59237417474063281"/>
    <n v="3.1216847963943702E-15"/>
    <n v="0.31058335396497749"/>
    <n v="747.62966132212989"/>
    <m/>
    <m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73"/>
    <n v="33.67"/>
    <n v="-6.73"/>
    <n v="-2.6940000000000008"/>
    <n v="2.6940000000000026"/>
    <n v="1.2841229408562549"/>
    <n v="2537.6671428571431"/>
    <m/>
    <m/>
    <m/>
    <s v=""/>
    <n v="-2537.6671428571431"/>
    <s v=""/>
  </r>
  <r>
    <s v="541936729"/>
    <n v="0"/>
    <s v="iHerb_OA CZN6870"/>
    <s v="Доставлен"/>
    <d v="2025-10-30T00:00:00"/>
    <x v="40"/>
    <s v="Витамины"/>
    <s v="GLH-03271"/>
    <x v="339"/>
    <x v="1774"/>
    <n v="78.319999999999993"/>
    <n v="-15.66"/>
    <n v="-6.2660000000000009"/>
    <n v="6.2660000000000062"/>
    <n v="2.9867536553100567"/>
    <n v="5902.3839336090787"/>
    <n v="7550"/>
    <d v="2025-12-06T00:00:00"/>
    <s v="Оксана Черноморская"/>
    <s v="12 2025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75"/>
    <n v="29.61"/>
    <n v="-2.96"/>
    <n v="-1.2769986466843766"/>
    <n v="-3.7964941923726462E-15"/>
    <n v="0.56783046033051432"/>
    <n v="2343.3058743922611"/>
    <m/>
    <m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m/>
    <m/>
    <m/>
    <s v=""/>
    <n v="-1672.4081700165402"/>
    <s v="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d v="2025-12-08T00:00:00"/>
    <s v="Любовь Виталий"/>
    <s v="12 2025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609"/>
    <n v="15.08"/>
    <n v="-1.51"/>
    <n v="-0.65023908576011236"/>
    <n v="-1.9331492003938767E-15"/>
    <n v="0.28913543514765783"/>
    <n v="1193.195524033883"/>
    <n v="1900"/>
    <d v="2025-12-08T00:00:00"/>
    <s v="Любовь Виталий"/>
    <s v="12 2025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76"/>
    <n v="15.93"/>
    <n v="-1.59"/>
    <n v="-0.68713548193073026"/>
    <n v="-2.0428415279033304E-15"/>
    <n v="0.30554179366377393"/>
    <n v="1260.9007969525339"/>
    <m/>
    <m/>
    <m/>
    <s v=""/>
    <n v="-1260.9007969525339"/>
    <s v=""/>
  </r>
  <r>
    <s v="542191860"/>
    <n v="0"/>
    <s v="iHerb_OA CZN6870"/>
    <s v="Доставлен"/>
    <d v="2025-11-06T00:00:00"/>
    <x v="41"/>
    <s v="Витамины"/>
    <s v="CGN-01266"/>
    <x v="1"/>
    <x v="488"/>
    <n v="30.08"/>
    <n v="-9.02"/>
    <n v="-1.0091403939652146"/>
    <n v="-3.0001563861676523E-15"/>
    <n v="0.4487245588953333"/>
    <n v="1851.7831787880305"/>
    <m/>
    <m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77"/>
    <n v="14.48"/>
    <n v="-1.45"/>
    <n v="-0.62436369104305545"/>
    <n v="-1.8562221135690651E-15"/>
    <n v="0.27762967722726467"/>
    <n v="1145.7139040649595"/>
    <m/>
    <m/>
    <m/>
    <s v=""/>
    <n v="-1145.7139040649595"/>
    <s v="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6"/>
    <n v="5.78"/>
    <n v="-0.57999999999999996"/>
    <n v="-0.24917046764573203"/>
    <n v="-7.4077935460929691E-16"/>
    <n v="0.11079618738156378"/>
    <n v="457.23041451556315"/>
    <m/>
    <m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79"/>
    <n v="25.99"/>
    <n v="-2.6"/>
    <n v="-1.1207879304295523"/>
    <n v="-3.3320825200598945E-15"/>
    <n v="0.49836977362591856"/>
    <n v="2056.6575760613496"/>
    <m/>
    <m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d v="2025-12-02T00:00:00"/>
    <s v="Валентина Сычева"/>
    <s v="12 2025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m/>
    <m/>
    <m/>
    <s v=""/>
    <n v="-1261.071769997232"/>
    <s v=""/>
  </r>
  <r>
    <s v="541966264"/>
    <n v="0"/>
    <s v="iHerb_VP DFD1605"/>
    <s v="Доставлен"/>
    <d v="2025-10-31T00:00:00"/>
    <x v="40"/>
    <s v="Витамины"/>
    <s v="SOL-01721"/>
    <x v="19"/>
    <x v="127"/>
    <n v="18.03"/>
    <n v="-4.51"/>
    <n v="0"/>
    <n v="-1.7725874688581149E-15"/>
    <n v="0.49239014296405614"/>
    <n v="1260.139713995756"/>
    <n v="2500"/>
    <d v="2025-12-09T00:00:00"/>
    <s v="Валентина Сычева"/>
    <s v="12 2025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7"/>
    <n v="18.03"/>
    <n v="-4.51"/>
    <n v="0"/>
    <n v="-1.7725874688581149E-15"/>
    <n v="0.49239014296405614"/>
    <n v="1260.139713995756"/>
    <m/>
    <m/>
    <m/>
    <s v=""/>
    <n v="-1260.139713995756"/>
    <s v=""/>
  </r>
  <r>
    <s v="541966264"/>
    <n v="0"/>
    <s v="iHerb_VP DFD1605"/>
    <s v="Доставлен"/>
    <d v="2025-10-31T00:00:00"/>
    <x v="40"/>
    <s v="Витамины"/>
    <s v="SOL-01736"/>
    <x v="19"/>
    <x v="140"/>
    <n v="23.26"/>
    <n v="-5.8150000000000004"/>
    <n v="0"/>
    <n v="-2.2871884906974712E-15"/>
    <n v="0.63533624585857684"/>
    <n v="1625.971694575145"/>
    <m/>
    <m/>
    <m/>
    <s v=""/>
    <n v="-1625.971694575145"/>
    <s v=""/>
  </r>
  <r>
    <s v="541966264"/>
    <n v="0"/>
    <s v="iHerb_VP DFD1605"/>
    <s v="Доставлен"/>
    <d v="2025-10-31T00:00:00"/>
    <x v="40"/>
    <s v="Витамины"/>
    <s v="SOL-01736"/>
    <x v="19"/>
    <x v="140"/>
    <n v="23.26"/>
    <n v="-5.8150000000000004"/>
    <n v="0"/>
    <n v="-2.2871884906974712E-15"/>
    <n v="0.63533624585857684"/>
    <n v="1625.971694575145"/>
    <m/>
    <m/>
    <m/>
    <s v=""/>
    <n v="-1625.971694575145"/>
    <s v=""/>
  </r>
  <r>
    <s v="541966264"/>
    <n v="0"/>
    <s v="iHerb_VP DFD1605"/>
    <s v="Доставлен"/>
    <d v="2025-10-31T00:00:00"/>
    <x v="40"/>
    <s v="Витамины"/>
    <s v="SOL-02551"/>
    <x v="19"/>
    <x v="1714"/>
    <n v="7.73"/>
    <n v="-1.93"/>
    <n v="0"/>
    <n v="-7.6042953545688368E-16"/>
    <n v="0.21123245778043831"/>
    <n v="540.59248085616753"/>
    <m/>
    <m/>
    <m/>
    <s v=""/>
    <n v="-540.59248085616753"/>
    <s v=""/>
  </r>
  <r>
    <s v="541966264"/>
    <n v="0"/>
    <s v="iHerb_VP DFD1605"/>
    <s v="Доставлен"/>
    <d v="2025-10-31T00:00:00"/>
    <x v="40"/>
    <s v="Витамины"/>
    <s v="SOL-59205"/>
    <x v="19"/>
    <x v="1780"/>
    <n v="18.13"/>
    <n v="-4.53"/>
    <n v="0"/>
    <n v="-1.7830761521057956E-15"/>
    <n v="0.49530369410585512"/>
    <n v="1267.5961620075648"/>
    <n v="2400"/>
    <d v="2025-11-28T00:00:00"/>
    <s v="Оксана 17 Цветы"/>
    <s v="11 2025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60"/>
    <n v="13.22"/>
    <n v="-2.64"/>
    <n v="0"/>
    <n v="0"/>
    <n v="0.2616395102244794"/>
    <n v="974.91440467917539"/>
    <n v="1900"/>
    <d v="2025-12-08T00:00:00"/>
    <s v="Любовь Виталий"/>
    <s v="12 2025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30"/>
    <n v="12.06"/>
    <n v="-2.41"/>
    <n v="0"/>
    <n v="0"/>
    <n v="0.23864095214236541"/>
    <n v="889.217769863331"/>
    <n v="1600"/>
    <d v="2025-12-08T00:00:00"/>
    <s v="Любовь Виталий"/>
    <s v="12 2025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87"/>
    <n v="24.16"/>
    <n v="-4.83"/>
    <n v="0"/>
    <n v="0"/>
    <n v="0.47802379325512157"/>
    <n v="1781.1999473013666"/>
    <n v="2900"/>
    <d v="2025-12-08T00:00:00"/>
    <s v="Любовь Виталий"/>
    <s v="12 2025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87"/>
    <n v="24.16"/>
    <n v="-4.83"/>
    <n v="0"/>
    <n v="0"/>
    <n v="0.47802379325512157"/>
    <n v="1781.1999473013666"/>
    <n v="2900"/>
    <d v="2025-12-08T00:00:00"/>
    <s v="Любовь Виталий"/>
    <s v="12 2025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86"/>
    <n v="13.05"/>
    <n v="-2.61"/>
    <n v="0"/>
    <n v="0"/>
    <n v="0.25817736169598915"/>
    <n v="962.01383599722033"/>
    <n v="2000"/>
    <d v="2025-12-08T00:00:00"/>
    <s v="Любовь Виталий"/>
    <s v="12 2025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86"/>
    <n v="13.05"/>
    <n v="-2.61"/>
    <n v="0"/>
    <n v="0"/>
    <n v="0.25817736169598915"/>
    <n v="962.01383599722033"/>
    <n v="2000"/>
    <d v="2025-12-08T00:00:00"/>
    <s v="Любовь Виталий"/>
    <s v="12 2025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99"/>
    <n v="31.6"/>
    <n v="0"/>
    <n v="0"/>
    <n v="0"/>
    <n v="0.78145638214494784"/>
    <n v="2911.8426453555708"/>
    <n v="3600"/>
    <d v="2025-12-08T00:00:00"/>
    <s v="Любовь Виталий"/>
    <s v="12 2025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67"/>
    <n v="31.95"/>
    <n v="-6.39"/>
    <n v="0"/>
    <n v="0"/>
    <n v="0.63208940277293879"/>
    <n v="2355.2752536483667"/>
    <n v="3600"/>
    <d v="2025-12-08T00:00:00"/>
    <s v="Любовь Виталий"/>
    <s v="12 2025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81"/>
    <n v="23.89"/>
    <n v="-4.78"/>
    <n v="0"/>
    <n v="0"/>
    <n v="0.47258327413892259"/>
    <n v="1760.9276250868659"/>
    <n v="2900"/>
    <d v="2025-12-06T00:00:00"/>
    <s v="Оксана Черноморская"/>
    <s v="12 2025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47"/>
    <n v="20.8"/>
    <n v="-4.16"/>
    <n v="0"/>
    <n v="0"/>
    <n v="0.41150108224341558"/>
    <n v="1533.3247347695158"/>
    <m/>
    <m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82"/>
    <n v="32.43"/>
    <n v="-6.49"/>
    <n v="-1.5672710611521781"/>
    <n v="0"/>
    <n v="0.67268990436401976"/>
    <n v="2265.6479968232634"/>
    <m/>
    <m/>
    <m/>
    <s v=""/>
    <n v="-2265.6479968232634"/>
    <s v=""/>
  </r>
  <r>
    <s v="542485232"/>
    <n v="0"/>
    <s v="iHerb_VP DFD1605"/>
    <s v="Доставлен"/>
    <d v="2025-11-12T00:00:00"/>
    <x v="41"/>
    <s v="Витамины"/>
    <s v="DRB-00125"/>
    <x v="6"/>
    <x v="1783"/>
    <n v="17.38"/>
    <n v="-3.48"/>
    <n v="-0.83982527949172214"/>
    <n v="0"/>
    <n v="0.36046220781263971"/>
    <n v="1214.0519335328975"/>
    <m/>
    <m/>
    <m/>
    <s v=""/>
    <n v="-1214.0519335328975"/>
    <s v=""/>
  </r>
  <r>
    <s v="542485232"/>
    <n v="0"/>
    <s v="iHerb_VP DFD1605"/>
    <s v="Доставлен"/>
    <d v="2025-11-12T00:00:00"/>
    <x v="41"/>
    <s v="Витамины"/>
    <s v="NOW-01480"/>
    <x v="3"/>
    <x v="166"/>
    <n v="5.78"/>
    <n v="-1.1599999999999999"/>
    <n v="-0.27913617203250046"/>
    <n v="0"/>
    <n v="0.11980830216506443"/>
    <n v="403.51941963467527"/>
    <m/>
    <m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84"/>
    <n v="27.31"/>
    <n v="-5.46"/>
    <n v="-1.3201570040931028"/>
    <n v="0"/>
    <n v="0.56662584465512078"/>
    <n v="1908.4197660211373"/>
    <n v="3100"/>
    <d v="2025-12-09T00:00:00"/>
    <s v="Валентина Сычева"/>
    <s v="12 2025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81"/>
    <n v="23.89"/>
    <n v="-4.78"/>
    <n v="-1.1546087115889794"/>
    <n v="0"/>
    <n v="0.49557070441003925"/>
    <n v="1669.1030539434296"/>
    <n v="3000"/>
    <d v="2025-12-08T00:00:00"/>
    <s v="Любовь Виталий"/>
    <s v="12 2025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85"/>
    <n v="31.55"/>
    <n v="-6.31"/>
    <n v="-1.5249777017533144"/>
    <n v="0"/>
    <n v="0.65453713130870705"/>
    <n v="2204.5086908180097"/>
    <m/>
    <m/>
    <m/>
    <s v=""/>
    <n v="-2204.5086908180097"/>
    <s v=""/>
  </r>
  <r>
    <s v="542485232"/>
    <n v="0"/>
    <s v="iHerb_VP DFD1605"/>
    <s v="Доставлен"/>
    <d v="2025-11-12T00:00:00"/>
    <x v="41"/>
    <s v="Витамины"/>
    <s v="TEO-00757"/>
    <x v="181"/>
    <x v="1728"/>
    <n v="38.75"/>
    <n v="-7.75"/>
    <n v="-1.8729916305211072"/>
    <n v="0"/>
    <n v="0.80390852102099519"/>
    <n v="2707.597837375527"/>
    <m/>
    <m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86"/>
    <n v="27.54"/>
    <n v="-5.51"/>
    <n v="-1.3310324393670965"/>
    <n v="0"/>
    <n v="0.57129370058362983"/>
    <n v="1924.14130185106"/>
    <m/>
    <m/>
    <m/>
    <s v=""/>
    <n v="-1924.14130185106"/>
    <s v=""/>
  </r>
  <r>
    <s v="542709008"/>
    <n v="0"/>
    <s v="iHerb_VP DFD1605"/>
    <s v="Казахстан - Мариуполь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m/>
    <m/>
    <s v=""/>
    <n v="-1597.5838473767878"/>
    <s v=""/>
  </r>
  <r>
    <s v="542709008"/>
    <n v="0"/>
    <s v="iHerb_VP DFD1605"/>
    <s v="Казахстан - Мариуполь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m/>
    <m/>
    <s v=""/>
    <n v="-1597.5838473767878"/>
    <s v=""/>
  </r>
  <r>
    <s v="542709008"/>
    <n v="0"/>
    <s v="iHerb_VP DFD1605"/>
    <s v="Казахстан - Мариуполь"/>
    <d v="2025-11-18T00:00:00"/>
    <x v="41"/>
    <s v="Витамины"/>
    <s v="CGN-02335"/>
    <x v="1"/>
    <x v="1634"/>
    <n v="44.62"/>
    <n v="-13.39"/>
    <n v="-1.5987376788553254"/>
    <n v="-9.4076310070113074E-15"/>
    <n v="0.70324059709168329"/>
    <n v="2741.3485468998397"/>
    <m/>
    <m/>
    <m/>
    <s v=""/>
    <n v="-2741.3485468998397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Казахстан - Мариуполь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932401"/>
    <n v="0"/>
    <s v="iHerb_VP DFD1605"/>
    <s v="Казахстан - Мариуполь"/>
    <d v="2025-11-24T00:00:00"/>
    <x v="41"/>
    <s v="Витамины"/>
    <s v="MCL-03069"/>
    <x v="286"/>
    <x v="1787"/>
    <n v="118.33"/>
    <n v="-23.67"/>
    <n v="-4.1747262414631328"/>
    <n v="0"/>
    <n v="2.3295586127161121"/>
    <n v="8382.0065817802988"/>
    <m/>
    <m/>
    <m/>
    <s v=""/>
    <n v="-8382.0065817802988"/>
    <s v=""/>
  </r>
  <r>
    <s v="542932401"/>
    <n v="0"/>
    <s v="iHerb_VP DFD1605"/>
    <s v="Казахстан - Мариуполь"/>
    <d v="2025-11-24T00:00:00"/>
    <x v="41"/>
    <s v="Витамины"/>
    <s v="FPI-03163"/>
    <x v="297"/>
    <x v="1788"/>
    <n v="65.23"/>
    <n v="-13.05"/>
    <n v="-2.3012594050237301"/>
    <n v="0"/>
    <n v="1.2841365773455182"/>
    <n v="4620.4638013659005"/>
    <m/>
    <m/>
    <m/>
    <s v=""/>
    <n v="-4620.4638013659005"/>
    <s v=""/>
  </r>
  <r>
    <s v="542932401"/>
    <n v="0"/>
    <s v="iHerb_VP DFD1605"/>
    <s v="Казахстан - Мариуполь"/>
    <d v="2025-11-24T00:00:00"/>
    <x v="41"/>
    <s v="Витамины"/>
    <s v="NFS-02684"/>
    <x v="23"/>
    <x v="1782"/>
    <n v="32.43"/>
    <n v="-6.49"/>
    <n v="-1.144014353513138"/>
    <n v="0"/>
    <n v="0.63837682668345608"/>
    <n v="2296.9496168538021"/>
    <m/>
    <m/>
    <m/>
    <s v=""/>
    <n v="-2296.9496168538021"/>
    <s v=""/>
  </r>
  <r>
    <s v="542921986"/>
    <n v="0"/>
    <s v="iHerb_MH DLE7202"/>
    <s v="Казахстан - Мариуполь"/>
    <d v="2025-11-24T00:00:00"/>
    <x v="41"/>
    <s v="Витамины"/>
    <s v="FBS-00016"/>
    <x v="20"/>
    <x v="1637"/>
    <n v="11.42"/>
    <n v="-2.2799999999999998"/>
    <n v="-0.88819558101473017"/>
    <n v="1.3286335116299748E-15"/>
    <n v="0.19768228877576979"/>
    <n v="767.27102495908343"/>
    <m/>
    <m/>
    <m/>
    <s v=""/>
    <n v="-767.27102495908343"/>
    <s v=""/>
  </r>
  <r>
    <s v="542921986"/>
    <n v="0"/>
    <s v="iHerb_MH DLE7202"/>
    <s v="Казахстан - Мариуполь"/>
    <d v="2025-11-24T00:00:00"/>
    <x v="41"/>
    <s v="Витамины"/>
    <s v="FSY-77000"/>
    <x v="340"/>
    <x v="1789"/>
    <n v="13.74"/>
    <n v="-2.06"/>
    <n v="-1.135024549918167"/>
    <n v="1.6978598923236438E-15"/>
    <n v="0.25261806705700118"/>
    <n v="980.49513911620295"/>
    <m/>
    <m/>
    <m/>
    <s v=""/>
    <n v="-980.49513911620295"/>
    <s v=""/>
  </r>
  <r>
    <s v="542921986"/>
    <n v="0"/>
    <s v="iHerb_MH DLE7202"/>
    <s v="Казахстан - Мариуполь"/>
    <d v="2025-11-24T00:00:00"/>
    <x v="41"/>
    <s v="Косметика"/>
    <s v="AUU-73143"/>
    <x v="304"/>
    <x v="1560"/>
    <n v="21.92"/>
    <n v="-10"/>
    <n v="-1.1583469721767596"/>
    <n v="1.7327474243576916E-15"/>
    <n v="0.25780884925680264"/>
    <n v="1000.6422995090018"/>
    <m/>
    <m/>
    <m/>
    <s v=""/>
    <n v="-1000.6422995090018"/>
    <s v=""/>
  </r>
  <r>
    <s v="542921986"/>
    <n v="0"/>
    <s v="iHerb_MH DLE7202"/>
    <s v="Казахстан - Мариуполь"/>
    <d v="2025-11-24T00:00:00"/>
    <x v="41"/>
    <s v="Витамины"/>
    <s v="NFS-02684"/>
    <x v="23"/>
    <x v="1782"/>
    <n v="32.43"/>
    <n v="-6.49"/>
    <n v="-2.5207651391162029"/>
    <n v="3.7707607540132979E-15"/>
    <n v="0.56103704276186728"/>
    <n v="2177.5722524549915"/>
    <m/>
    <m/>
    <m/>
    <s v=""/>
    <n v="-2177.5722524549915"/>
    <s v=""/>
  </r>
  <r>
    <s v="542921986"/>
    <n v="0"/>
    <s v="iHerb_MH DLE7202"/>
    <s v="Казахстан - Мариуполь"/>
    <d v="2025-11-24T00:00:00"/>
    <x v="41"/>
    <s v="Витамины"/>
    <s v="NFS-04508"/>
    <x v="23"/>
    <x v="297"/>
    <n v="12.8"/>
    <n v="-2.56"/>
    <n v="-0.99509001636661221"/>
    <n v="1.4885347001193591E-15"/>
    <n v="0.22147337385819282"/>
    <n v="859.61217675941077"/>
    <m/>
    <m/>
    <m/>
    <s v=""/>
    <n v="-859.61217675941077"/>
    <s v=""/>
  </r>
  <r>
    <s v="542921986"/>
    <n v="0"/>
    <s v="iHerb_MH DLE7202"/>
    <s v="Казахстан - Мариуполь"/>
    <d v="2025-11-24T00:00:00"/>
    <x v="41"/>
    <s v="Витамины"/>
    <s v="NOW-01283"/>
    <x v="3"/>
    <x v="344"/>
    <n v="17.239999999999998"/>
    <n v="-3.45"/>
    <n v="-1.3400675122749592"/>
    <n v="2.0045794447896443E-15"/>
    <n v="0.2982536938969218"/>
    <n v="1157.6222575695579"/>
    <m/>
    <m/>
    <m/>
    <s v=""/>
    <n v="-1157.6222575695579"/>
    <s v=""/>
  </r>
  <r>
    <s v="542921986"/>
    <n v="0"/>
    <s v="iHerb_MH DLE7202"/>
    <s v="Казахстан - Мариуполь"/>
    <d v="2025-11-24T00:00:00"/>
    <x v="41"/>
    <s v="Витамины"/>
    <s v="NOW-01283"/>
    <x v="3"/>
    <x v="344"/>
    <n v="17.239999999999998"/>
    <n v="-3.45"/>
    <n v="-1.3400675122749592"/>
    <n v="2.0045794447896443E-15"/>
    <n v="0.2982536938969218"/>
    <n v="1157.6222575695579"/>
    <m/>
    <m/>
    <m/>
    <s v=""/>
    <n v="-1157.6222575695579"/>
    <s v=""/>
  </r>
  <r>
    <s v="542921986"/>
    <n v="0"/>
    <s v="iHerb_MH DLE7202"/>
    <s v="Казахстан - Мариуполь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m/>
    <m/>
    <m/>
    <s v=""/>
    <n v="-766.85129245090013"/>
    <s v=""/>
  </r>
  <r>
    <s v="542921986"/>
    <n v="0"/>
    <s v="iHerb_MH DLE7202"/>
    <s v="Казахстан - Мариуполь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m/>
    <m/>
    <m/>
    <s v=""/>
    <n v="-766.85129245090013"/>
    <s v=""/>
  </r>
  <r>
    <s v="542921986"/>
    <n v="0"/>
    <s v="iHerb_MH DLE7202"/>
    <s v="Казахстан - Мариуполь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m/>
    <m/>
    <m/>
    <s v=""/>
    <n v="-6146.562849836334"/>
    <s v=""/>
  </r>
  <r>
    <s v="542921986"/>
    <n v="0"/>
    <s v="iHerb_MH DLE7202"/>
    <s v="Казахстан - Мариуполь"/>
    <d v="2025-11-24T00:00:00"/>
    <x v="41"/>
    <s v="Витамины"/>
    <s v="NOW-02680"/>
    <x v="3"/>
    <x v="715"/>
    <n v="9.41"/>
    <n v="-1.88"/>
    <n v="-0.73174099836333883"/>
    <n v="1.0945963175682396E-15"/>
    <n v="0.16286079151876875"/>
    <n v="632.11715732405889"/>
    <m/>
    <m/>
    <m/>
    <s v=""/>
    <n v="-632.11715732405889"/>
    <s v=""/>
  </r>
  <r>
    <s v="543059118"/>
    <n v="0"/>
    <s v="iHerb_MH DLE7202"/>
    <s v="Казахстан - Мариуполь"/>
    <d v="2025-11-27T00:00:00"/>
    <x v="41"/>
    <s v="Витамины"/>
    <s v="NOW-00475"/>
    <x v="3"/>
    <x v="1790"/>
    <n v="9.41"/>
    <n v="-2.35"/>
    <n v="0"/>
    <n v="0"/>
    <n v="0.16369502093103719"/>
    <n v="649.59245153933864"/>
    <m/>
    <m/>
    <m/>
    <s v=""/>
    <n v="-649.59245153933864"/>
    <s v=""/>
  </r>
  <r>
    <s v="543059118"/>
    <n v="0"/>
    <s v="iHerb_MH DLE7202"/>
    <s v="Казахстан - Мариуполь"/>
    <d v="2025-11-27T00:00:00"/>
    <x v="41"/>
    <s v="Витамины"/>
    <s v="SPN-02501"/>
    <x v="1"/>
    <x v="1791"/>
    <n v="11.99"/>
    <n v="-3"/>
    <n v="0"/>
    <n v="0"/>
    <n v="0.20844450965581079"/>
    <n v="827.17225769669324"/>
    <m/>
    <m/>
    <m/>
    <s v=""/>
    <n v="-827.17225769669324"/>
    <s v=""/>
  </r>
  <r>
    <s v="543059118"/>
    <n v="0"/>
    <s v="iHerb_MH DLE7202"/>
    <s v="Казахстан - Мариуполь"/>
    <d v="2025-11-27T00:00:00"/>
    <x v="41"/>
    <s v="Витамины"/>
    <s v="AGE-60921"/>
    <x v="189"/>
    <x v="1792"/>
    <n v="67.19"/>
    <n v="-16.8"/>
    <n v="0"/>
    <n v="0"/>
    <n v="1.1683558221975872"/>
    <n v="4636.3971151653368"/>
    <m/>
    <m/>
    <m/>
    <s v=""/>
    <n v="-4636.3971151653368"/>
    <s v=""/>
  </r>
  <r>
    <s v="543059118"/>
    <n v="0"/>
    <s v="iHerb_MH DLE7202"/>
    <s v="Казахстан - Мариуполь"/>
    <d v="2025-11-27T00:00:00"/>
    <x v="41"/>
    <s v="Витамины"/>
    <s v="AGE-60921"/>
    <x v="189"/>
    <x v="1792"/>
    <n v="67.19"/>
    <n v="-16.8"/>
    <n v="0"/>
    <n v="0"/>
    <n v="1.1683558221975872"/>
    <n v="4636.3971151653368"/>
    <m/>
    <m/>
    <m/>
    <s v=""/>
    <n v="-4636.3971151653368"/>
    <s v=""/>
  </r>
  <r>
    <s v="543059118"/>
    <n v="0"/>
    <s v="iHerb_MH DLE7202"/>
    <s v="Казахстан - Мариуполь"/>
    <d v="2025-11-27T00:00:00"/>
    <x v="41"/>
    <s v="Витамины"/>
    <s v="LEX-19456"/>
    <x v="7"/>
    <x v="559"/>
    <n v="10.36"/>
    <n v="-2.59"/>
    <n v="0"/>
    <n v="0"/>
    <n v="0.18015726807849275"/>
    <n v="714.91973774230325"/>
    <m/>
    <m/>
    <m/>
    <s v=""/>
    <n v="-714.91973774230325"/>
    <s v=""/>
  </r>
  <r>
    <s v="543059118"/>
    <n v="0"/>
    <s v="iHerb_MH DLE7202"/>
    <s v="Казахстан - Мариуполь"/>
    <d v="2025-11-27T00:00:00"/>
    <x v="41"/>
    <s v="Витамины"/>
    <s v="LEX-19456"/>
    <x v="7"/>
    <x v="559"/>
    <n v="10.36"/>
    <n v="-2.59"/>
    <n v="0"/>
    <n v="0"/>
    <n v="0.18015726807849275"/>
    <n v="714.91973774230325"/>
    <m/>
    <m/>
    <m/>
    <s v=""/>
    <n v="-714.91973774230325"/>
    <s v=""/>
  </r>
  <r>
    <s v="543059118"/>
    <n v="0"/>
    <s v="iHerb_MH DLE7202"/>
    <s v="Казахстан - Мариуполь"/>
    <d v="2025-11-27T00:00:00"/>
    <x v="41"/>
    <s v="Витамины"/>
    <s v="SMF-64100"/>
    <x v="140"/>
    <x v="1793"/>
    <n v="20.65"/>
    <n v="-5.16"/>
    <n v="0"/>
    <n v="0"/>
    <n v="0.35915522297758723"/>
    <n v="1425.2389623717215"/>
    <m/>
    <m/>
    <m/>
    <s v=""/>
    <n v="-1425.2389623717215"/>
    <s v=""/>
  </r>
  <r>
    <s v="543059118"/>
    <n v="0"/>
    <s v="iHerb_MH DLE7202"/>
    <s v="Казахстан - Мариуполь"/>
    <d v="2025-11-27T00:00:00"/>
    <x v="41"/>
    <s v="Витамины"/>
    <s v="SMS-55694"/>
    <x v="140"/>
    <x v="510"/>
    <n v="12.92"/>
    <n v="-3.23"/>
    <n v="0"/>
    <n v="0"/>
    <n v="0.22467489416738673"/>
    <n v="891.57944127708095"/>
    <m/>
    <m/>
    <m/>
    <s v=""/>
    <n v="-891.57944127708095"/>
    <s v=""/>
  </r>
  <r>
    <s v="543059118"/>
    <n v="0"/>
    <s v="iHerb_MH DLE7202"/>
    <s v="Казахстан - Мариуполь"/>
    <d v="2025-11-27T00:00:00"/>
    <x v="41"/>
    <s v="Витамины"/>
    <s v="NOW-03878"/>
    <x v="3"/>
    <x v="288"/>
    <n v="21.74"/>
    <n v="-5.44"/>
    <n v="0"/>
    <n v="0"/>
    <n v="0.37793609648383936"/>
    <n v="1499.7672748004559"/>
    <n v="4400"/>
    <d v="2025-12-01T00:00:00"/>
    <s v="Михаил Икра Кофе"/>
    <s v="12 2025"/>
    <n v="2900.2327251995439"/>
    <n v="1.9337885110110966"/>
  </r>
  <r>
    <s v="543059118"/>
    <n v="0"/>
    <s v="iHerb_MH DLE7202"/>
    <s v="Казахстан - Мариуполь"/>
    <d v="2025-11-27T00:00:00"/>
    <x v="41"/>
    <s v="Витамины"/>
    <s v="NOW-03770"/>
    <x v="3"/>
    <x v="282"/>
    <n v="13.76"/>
    <n v="-3.44"/>
    <n v="0"/>
    <n v="0"/>
    <n v="0.23928224022780506"/>
    <n v="949.54590649942986"/>
    <m/>
    <m/>
    <m/>
    <s v=""/>
    <n v="-949.54590649942986"/>
    <s v=""/>
  </r>
  <r>
    <s v="542930163"/>
    <n v="0"/>
    <s v="iHerb_OA CZN6870"/>
    <s v="Казахстан - Мариуполь"/>
    <d v="2025-11-24T00:00:00"/>
    <x v="41"/>
    <s v="Витамины"/>
    <s v="LEX-17219"/>
    <x v="7"/>
    <x v="1794"/>
    <n v="25.2"/>
    <n v="-5.04"/>
    <n v="0"/>
    <n v="-3.4273337846449614E-15"/>
    <n v="0.51498226502151334"/>
    <n v="1859.0467185069981"/>
    <m/>
    <m/>
    <m/>
    <s v=""/>
    <n v="-1859.0467185069981"/>
    <s v=""/>
  </r>
  <r>
    <s v="542930163"/>
    <n v="0"/>
    <s v="iHerb_OA CZN6870"/>
    <s v="Казахстан - Мариуполь"/>
    <d v="2025-11-24T00:00:00"/>
    <x v="41"/>
    <s v="Витамины"/>
    <s v="MCL-01799"/>
    <x v="286"/>
    <x v="1795"/>
    <n v="39.770000000000003"/>
    <n v="-7.95"/>
    <n v="0"/>
    <n v="-5.4096111620735459E-15"/>
    <n v="0.81283411076312284"/>
    <n v="2934.2691757387247"/>
    <m/>
    <m/>
    <m/>
    <s v=""/>
    <n v="-2934.2691757387247"/>
    <s v=""/>
  </r>
  <r>
    <s v="542930163"/>
    <n v="0"/>
    <s v="iHerb_OA CZN6870"/>
    <s v="Казахстан - Мариуполь"/>
    <d v="2025-11-24T00:00:00"/>
    <x v="41"/>
    <s v="Витамины"/>
    <s v="MCL-03307"/>
    <x v="286"/>
    <x v="1703"/>
    <n v="44.02"/>
    <n v="-8.8000000000000007"/>
    <n v="0"/>
    <n v="-5.9876337249600962E-15"/>
    <n v="0.89968627847508431"/>
    <n v="3247.798880248833"/>
    <m/>
    <m/>
    <m/>
    <s v=""/>
    <n v="-3247.798880248833"/>
    <s v=""/>
  </r>
  <r>
    <s v="542930163"/>
    <n v="0"/>
    <s v="iHerb_OA CZN6870"/>
    <s v="Казахстан - Мариуполь"/>
    <d v="2025-11-24T00:00:00"/>
    <x v="41"/>
    <s v="Витамины"/>
    <s v="MCL-21350"/>
    <x v="286"/>
    <x v="1796"/>
    <n v="39.770000000000003"/>
    <n v="-7.95"/>
    <n v="0"/>
    <n v="-5.4096111620735459E-15"/>
    <n v="0.81283411076312284"/>
    <n v="2934.2691757387247"/>
    <m/>
    <m/>
    <m/>
    <s v=""/>
    <n v="-2934.2691757387247"/>
    <s v=""/>
  </r>
  <r>
    <s v="542930163"/>
    <n v="0"/>
    <s v="iHerb_OA CZN6870"/>
    <s v="Казахстан - Мариуполь"/>
    <d v="2025-11-24T00:00:00"/>
    <x v="41"/>
    <s v="Витамины"/>
    <s v="NRT-00526"/>
    <x v="27"/>
    <x v="1797"/>
    <n v="27.21"/>
    <n v="-5.44"/>
    <n v="0"/>
    <n v="-3.701044468835358E-15"/>
    <n v="0.55610932090864817"/>
    <n v="2007.512255054432"/>
    <m/>
    <m/>
    <m/>
    <s v=""/>
    <n v="-2007.512255054432"/>
    <s v=""/>
  </r>
  <r>
    <s v="542930163"/>
    <n v="0"/>
    <s v="iHerb_OA CZN6870"/>
    <s v="Казахстан - Мариуполь"/>
    <d v="2025-11-24T00:00:00"/>
    <x v="41"/>
    <s v="Витамины"/>
    <s v="MCL-01846"/>
    <x v="286"/>
    <x v="1798"/>
    <n v="32.99"/>
    <n v="-6.6"/>
    <n v="0"/>
    <n v="-4.4864751278164949E-15"/>
    <n v="0.67412608997607826"/>
    <n v="2433.5437947122859"/>
    <m/>
    <m/>
    <m/>
    <s v=""/>
    <n v="-2433.5437947122859"/>
    <s v="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Евгения"/>
    <s v="12 2025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Виктория Бахчиванджи"/>
    <s v="12 2025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Виктория Бахчиванджи"/>
    <s v="12 2025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5"/>
    <n v="2058"/>
    <n v="0"/>
    <n v="0"/>
    <n v="0"/>
    <n v="0"/>
    <n v="2058"/>
    <m/>
    <m/>
    <m/>
    <s v=""/>
    <n v="-2058"/>
    <s v=""/>
  </r>
  <r>
    <s v="543135129"/>
    <n v="0"/>
    <s v="iHerb_VP DFD1605"/>
    <s v="В пути"/>
    <d v="2025-11-28T00:00:00"/>
    <x v="41"/>
    <s v="Витамины"/>
    <s v="NOW-01662"/>
    <x v="3"/>
    <x v="123"/>
    <n v="40.090000000000003"/>
    <n v="-10.02"/>
    <n v="0"/>
    <n v="-4.4360054114618943E-15"/>
    <n v="0"/>
    <n v="2704.6658626596077"/>
    <m/>
    <m/>
    <m/>
    <s v=""/>
    <n v="-2704.6658626596077"/>
    <s v=""/>
  </r>
  <r>
    <s v="543135129"/>
    <n v="0"/>
    <s v="iHerb_VP DFD1605"/>
    <s v="В пути"/>
    <d v="2025-11-28T00:00:00"/>
    <x v="41"/>
    <s v="Витамины"/>
    <s v="CGN-00963"/>
    <x v="1"/>
    <x v="1799"/>
    <n v="10.91"/>
    <n v="-2.73"/>
    <n v="0"/>
    <n v="-1.2067350936401159E-15"/>
    <n v="0"/>
    <n v="735.75546247274974"/>
    <m/>
    <m/>
    <m/>
    <s v=""/>
    <n v="-735.75546247274974"/>
    <s v=""/>
  </r>
  <r>
    <s v="543135129"/>
    <n v="0"/>
    <s v="iHerb_VP DFD1605"/>
    <s v="В пути"/>
    <d v="2025-11-28T00:00:00"/>
    <x v="41"/>
    <s v="Витамины"/>
    <s v="CGN-00963"/>
    <x v="1"/>
    <x v="1799"/>
    <n v="10.91"/>
    <n v="-2.73"/>
    <n v="0"/>
    <n v="-1.2067350936401159E-15"/>
    <n v="0"/>
    <n v="735.75546247274974"/>
    <m/>
    <m/>
    <m/>
    <s v=""/>
    <n v="-735.75546247274974"/>
    <s v=""/>
  </r>
  <r>
    <s v="543135129"/>
    <n v="0"/>
    <s v="iHerb_VP DFD1605"/>
    <s v="В пути"/>
    <d v="2025-11-28T00:00:00"/>
    <x v="41"/>
    <s v="Витамины"/>
    <s v="PAR-77871"/>
    <x v="44"/>
    <x v="1609"/>
    <n v="15.08"/>
    <n v="-3.77"/>
    <n v="0"/>
    <n v="-1.6684809179791824E-15"/>
    <n v="0"/>
    <n v="1017.2853643724696"/>
    <m/>
    <m/>
    <m/>
    <s v=""/>
    <n v="-1017.2853643724696"/>
    <s v=""/>
  </r>
  <r>
    <s v="543135129"/>
    <n v="0"/>
    <s v="iHerb_VP DFD1605"/>
    <s v="В пути"/>
    <d v="2025-11-28T00:00:00"/>
    <x v="41"/>
    <s v="Витамины"/>
    <s v="PAR-77891"/>
    <x v="44"/>
    <x v="1630"/>
    <n v="12.06"/>
    <n v="-3.02"/>
    <n v="0"/>
    <n v="-1.3336045533626711E-15"/>
    <n v="0"/>
    <n v="813.10872625350362"/>
    <m/>
    <m/>
    <m/>
    <s v=""/>
    <n v="-813.10872625350362"/>
    <s v=""/>
  </r>
  <r>
    <s v="543135129"/>
    <n v="0"/>
    <s v="iHerb_VP DFD1605"/>
    <s v="В пути"/>
    <d v="2025-11-28T00:00:00"/>
    <x v="41"/>
    <s v="Витамины"/>
    <s v="DRB-00316"/>
    <x v="6"/>
    <x v="1800"/>
    <n v="12.87"/>
    <n v="-3.22"/>
    <n v="0"/>
    <n v="-1.4235933561891342E-15"/>
    <n v="0"/>
    <n v="867.97557614450307"/>
    <m/>
    <m/>
    <m/>
    <s v=""/>
    <n v="-867.97557614450307"/>
    <s v=""/>
  </r>
  <r>
    <s v="543135129"/>
    <n v="0"/>
    <s v="iHerb_VP DFD1605"/>
    <s v="В пути"/>
    <d v="2025-11-28T00:00:00"/>
    <x v="41"/>
    <s v="Витамины"/>
    <s v="DRB-00316"/>
    <x v="6"/>
    <x v="1800"/>
    <n v="12.87"/>
    <n v="-3.22"/>
    <n v="0"/>
    <n v="-1.4235933561891342E-15"/>
    <n v="0"/>
    <n v="867.97557614450307"/>
    <m/>
    <m/>
    <m/>
    <s v=""/>
    <n v="-867.97557614450307"/>
    <s v=""/>
  </r>
  <r>
    <s v="543135129"/>
    <n v="0"/>
    <s v="iHerb_VP DFD1605"/>
    <s v="В пути"/>
    <d v="2025-11-28T00:00:00"/>
    <x v="41"/>
    <s v="Витамины"/>
    <s v="NOW-01482"/>
    <x v="3"/>
    <x v="31"/>
    <n v="13.03"/>
    <n v="-3.26"/>
    <n v="0"/>
    <n v="-1.4412960714992582E-15"/>
    <n v="0"/>
    <n v="878.76905481158508"/>
    <n v="1900"/>
    <d v="2025-12-08T00:00:00"/>
    <s v="Любовь Виталий"/>
    <s v="12 2025"/>
    <n v="1021.2309451884149"/>
    <n v="1.1621152788628575"/>
  </r>
  <r>
    <s v="543135129"/>
    <n v="0"/>
    <s v="iHerb_VP DFD1605"/>
    <s v="В пути"/>
    <d v="2025-11-28T00:00:00"/>
    <x v="41"/>
    <s v="Витамины"/>
    <s v="CLF-06416"/>
    <x v="72"/>
    <x v="1689"/>
    <n v="48.2"/>
    <n v="-12.05"/>
    <n v="0"/>
    <n v="-5.3329429871748411E-15"/>
    <n v="0"/>
    <n v="3251.5354484584241"/>
    <m/>
    <m/>
    <m/>
    <s v=""/>
    <n v="-3251.5354484584241"/>
    <s v=""/>
  </r>
  <r>
    <s v="543135129"/>
    <n v="0"/>
    <s v="iHerb_VP DFD1605"/>
    <s v="В пути"/>
    <d v="2025-11-28T00:00:00"/>
    <x v="41"/>
    <s v="Витамины"/>
    <s v="NOW-03153"/>
    <x v="3"/>
    <x v="1801"/>
    <n v="14.48"/>
    <n v="0"/>
    <n v="0"/>
    <n v="-2.1361276474216234E-15"/>
    <n v="0"/>
    <n v="1302.41309249455"/>
    <m/>
    <m/>
    <m/>
    <s v=""/>
    <n v="-1302.41309249455"/>
    <s v=""/>
  </r>
  <r>
    <s v="543135129"/>
    <n v="0"/>
    <s v="iHerb_VP DFD1605"/>
    <s v="В пути"/>
    <d v="2025-11-28T00:00:00"/>
    <x v="41"/>
    <s v="Витамины"/>
    <s v="NCS-67319"/>
    <x v="217"/>
    <x v="1548"/>
    <n v="24.86"/>
    <n v="-6.22"/>
    <n v="0"/>
    <n v="-2.749821778172587E-15"/>
    <n v="0"/>
    <n v="1676.587019620056"/>
    <m/>
    <m/>
    <m/>
    <s v=""/>
    <n v="-1676.587019620056"/>
    <s v=""/>
  </r>
  <r>
    <s v="543135129"/>
    <n v="0"/>
    <s v="iHerb_VP DFD1605"/>
    <s v="В пути"/>
    <d v="2025-11-28T00:00:00"/>
    <x v="41"/>
    <s v="Витамины"/>
    <s v="SOR-59912"/>
    <x v="10"/>
    <x v="1802"/>
    <n v="27.14"/>
    <n v="-6.79"/>
    <n v="0"/>
    <n v="-3.0020854713418534E-15"/>
    <n v="0"/>
    <n v="1830.3940906259731"/>
    <m/>
    <m/>
    <m/>
    <s v=""/>
    <n v="-1830.3940906259731"/>
    <s v=""/>
  </r>
  <r>
    <s v="543135129"/>
    <n v="0"/>
    <s v="iHerb_VP DFD1605"/>
    <s v="В пути"/>
    <d v="2025-11-28T00:00:00"/>
    <x v="41"/>
    <s v="Витамины"/>
    <s v="NAP-29950"/>
    <x v="11"/>
    <x v="1803"/>
    <n v="9.59"/>
    <n v="-2.4"/>
    <n v="0"/>
    <n v="-1.0606876923315933E-15"/>
    <n v="0"/>
    <n v="646.70926346932413"/>
    <m/>
    <m/>
    <m/>
    <s v=""/>
    <n v="-646.70926346932413"/>
    <s v=""/>
  </r>
  <r>
    <s v="OZA0517"/>
    <n v="0"/>
    <s v="OZON_AV"/>
    <s v="Доставлен"/>
    <d v="2025-10-29T00:00:00"/>
    <x v="40"/>
    <s v="Спортпит"/>
    <s v="VPB-54130"/>
    <x v="81"/>
    <x v="246"/>
    <n v="1412"/>
    <m/>
    <n v="0"/>
    <n v="0"/>
    <n v="0"/>
    <n v="1412"/>
    <n v="2200"/>
    <d v="2025-12-02T00:00:00"/>
    <m/>
    <s v="12 2025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6"/>
    <n v="1412"/>
    <m/>
    <n v="0"/>
    <n v="0"/>
    <n v="0"/>
    <n v="1412"/>
    <n v="2200"/>
    <d v="2025-12-02T00:00:00"/>
    <m/>
    <s v="12 2025"/>
    <n v="788"/>
    <n v="0.55807365439093481"/>
  </r>
  <r>
    <s v="543368851"/>
    <n v="0"/>
    <s v="iHerb_VP DFD1605"/>
    <s v="В пути"/>
    <d v="2025-12-02T00:00:00"/>
    <x v="42"/>
    <s v="Витамины"/>
    <s v="NAP-29982"/>
    <x v="11"/>
    <x v="394"/>
    <n v="29.68"/>
    <n v="-7.42"/>
    <n v="0"/>
    <n v="-3.4462754761999837E-15"/>
    <n v="0"/>
    <n v="1966.9895369865994"/>
    <m/>
    <m/>
    <m/>
    <s v=""/>
    <n v="-1966.9895369865994"/>
    <s v=""/>
  </r>
  <r>
    <s v="543368851"/>
    <n v="0"/>
    <s v="iHerb_VP DFD1605"/>
    <s v="В пути"/>
    <d v="2025-12-02T00:00:00"/>
    <x v="42"/>
    <s v="Витамины"/>
    <s v="NFS-02684"/>
    <x v="23"/>
    <x v="1782"/>
    <n v="32.43"/>
    <n v="-8.11"/>
    <n v="0"/>
    <n v="-3.7652030359920762E-15"/>
    <n v="0"/>
    <n v="2149.0200152522057"/>
    <m/>
    <m/>
    <m/>
    <s v=""/>
    <n v="-2149.0200152522057"/>
    <s v=""/>
  </r>
  <r>
    <s v="543368851"/>
    <n v="0"/>
    <s v="iHerb_VP DFD1605"/>
    <s v="В пути"/>
    <d v="2025-12-02T00:00:00"/>
    <x v="42"/>
    <s v="Витамины"/>
    <s v="NOW-01662"/>
    <x v="3"/>
    <x v="123"/>
    <n v="40.090000000000003"/>
    <n v="-10.025"/>
    <n v="0"/>
    <n v="-4.6546393617229349E-15"/>
    <n v="0"/>
    <n v="2656.6729752696374"/>
    <m/>
    <m/>
    <m/>
    <s v=""/>
    <n v="-2656.6729752696374"/>
    <s v=""/>
  </r>
  <r>
    <s v="543368851"/>
    <n v="0"/>
    <s v="iHerb_VP DFD1605"/>
    <s v="В пути"/>
    <d v="2025-12-02T00:00:00"/>
    <x v="42"/>
    <s v="Витамины"/>
    <s v="NOW-01662"/>
    <x v="3"/>
    <x v="123"/>
    <n v="40.090000000000003"/>
    <n v="-10.025"/>
    <n v="0"/>
    <n v="-4.6546393617229349E-15"/>
    <n v="0"/>
    <n v="2656.6729752696374"/>
    <m/>
    <m/>
    <m/>
    <s v=""/>
    <n v="-2656.6729752696374"/>
    <s v=""/>
  </r>
  <r>
    <s v="543368851"/>
    <n v="0"/>
    <s v="iHerb_VP DFD1605"/>
    <s v="В пути"/>
    <d v="2025-12-02T00:00:00"/>
    <x v="42"/>
    <s v="Витамины"/>
    <s v="NOW-01661"/>
    <x v="3"/>
    <x v="1136"/>
    <n v="20.28"/>
    <n v="-5.07"/>
    <n v="0"/>
    <n v="-2.3548000895328732E-15"/>
    <n v="0"/>
    <n v="1344.0211526310054"/>
    <m/>
    <m/>
    <m/>
    <s v=""/>
    <n v="-1344.0211526310054"/>
    <s v=""/>
  </r>
  <r>
    <s v="543368851"/>
    <n v="0"/>
    <s v="iHerb_VP DFD1605"/>
    <s v="В пути"/>
    <d v="2025-12-02T00:00:00"/>
    <x v="42"/>
    <s v="Витамины"/>
    <s v="CGN-01033"/>
    <x v="1"/>
    <x v="1"/>
    <n v="21.62"/>
    <n v="-5.4050000000000002"/>
    <n v="0"/>
    <n v="-2.5103933893343548E-15"/>
    <n v="0"/>
    <n v="1432.8272840178665"/>
    <m/>
    <m/>
    <m/>
    <s v=""/>
    <n v="-1432.8272840178665"/>
    <s v=""/>
  </r>
  <r>
    <s v="543368851"/>
    <n v="0"/>
    <s v="iHerb_VP DFD1605"/>
    <s v="В пути"/>
    <d v="2025-12-02T00:00:00"/>
    <x v="42"/>
    <s v="Витамины"/>
    <s v="CGN-01033"/>
    <x v="1"/>
    <x v="1"/>
    <n v="21.62"/>
    <n v="-5.4050000000000002"/>
    <n v="0"/>
    <n v="-2.5103933893343548E-15"/>
    <n v="0"/>
    <n v="1432.8272840178665"/>
    <m/>
    <m/>
    <m/>
    <s v=""/>
    <n v="-1432.8272840178665"/>
    <s v=""/>
  </r>
  <r>
    <s v="543368851"/>
    <n v="0"/>
    <s v="iHerb_VP DFD1605"/>
    <s v="В пути"/>
    <d v="2025-12-02T00:00:00"/>
    <x v="42"/>
    <s v="Витамины"/>
    <s v="NOW-01283"/>
    <x v="3"/>
    <x v="344"/>
    <n v="17.239999999999998"/>
    <n v="-4.3099999999999996"/>
    <n v="0"/>
    <n v="-2.001812304908616E-15"/>
    <n v="0"/>
    <n v="1142.5505262011111"/>
    <m/>
    <m/>
    <m/>
    <s v=""/>
    <n v="-1142.5505262011111"/>
    <s v=""/>
  </r>
  <r>
    <s v="543368851"/>
    <n v="0"/>
    <s v="iHerb_VP DFD1605"/>
    <s v="В пути"/>
    <d v="2025-12-02T00:00:00"/>
    <x v="42"/>
    <s v="Витамины"/>
    <s v="NOW-03340"/>
    <x v="3"/>
    <x v="1484"/>
    <n v="21.74"/>
    <n v="-5.44"/>
    <n v="0"/>
    <n v="-2.5235530216558727E-15"/>
    <n v="0"/>
    <n v="1440.3382503540686"/>
    <m/>
    <m/>
    <m/>
    <s v=""/>
    <n v="-1440.3382503540686"/>
    <s v=""/>
  </r>
  <r>
    <s v="543365028"/>
    <n v="0"/>
    <s v="iHerb_MH DLE7202"/>
    <s v="В пути"/>
    <d v="2025-12-02T00:00:00"/>
    <x v="42"/>
    <s v="Витамины"/>
    <s v="NOW-01662"/>
    <x v="3"/>
    <x v="123"/>
    <n v="40.090000000000003"/>
    <n v="-10.02"/>
    <n v="-1.1565384615384615"/>
    <n v="-4.3653120981318239E-15"/>
    <n v="0"/>
    <n v="2563.9659020328945"/>
    <m/>
    <m/>
    <m/>
    <s v=""/>
    <n v="-2563.9659020328945"/>
    <s v=""/>
  </r>
  <r>
    <s v="543365028"/>
    <n v="0"/>
    <s v="iHerb_MH DLE7202"/>
    <s v="В пути"/>
    <d v="2025-12-02T00:00:00"/>
    <x v="42"/>
    <s v="Витамины"/>
    <s v="NOW-00102"/>
    <x v="3"/>
    <x v="1804"/>
    <n v="15.72"/>
    <n v="-3.93"/>
    <n v="-0.45346153846153847"/>
    <n v="-1.711573981941277E-15"/>
    <n v="0"/>
    <n v="1005.2929160281948"/>
    <m/>
    <m/>
    <m/>
    <s v=""/>
    <n v="-1005.2929160281948"/>
    <s v=""/>
  </r>
  <r>
    <s v="543365028"/>
    <n v="0"/>
    <s v="iHerb_MH DLE7202"/>
    <s v="В пути"/>
    <d v="2025-12-02T00:00:00"/>
    <x v="42"/>
    <s v="Витамины"/>
    <s v="LEX-23151"/>
    <x v="7"/>
    <x v="18"/>
    <n v="20.07"/>
    <n v="-5.0199999999999996"/>
    <n v="-0.57884615384615379"/>
    <n v="-2.1848336241065493E-15"/>
    <n v="0"/>
    <n v="1283.2619496373479"/>
    <m/>
    <m/>
    <m/>
    <s v=""/>
    <n v="-1283.2619496373479"/>
    <s v=""/>
  </r>
  <r>
    <s v="543365028"/>
    <n v="0"/>
    <s v="iHerb_MH DLE7202"/>
    <s v="В пути"/>
    <d v="2025-12-02T00:00:00"/>
    <x v="42"/>
    <s v="Витамины"/>
    <s v="NOW-03803"/>
    <x v="3"/>
    <x v="1805"/>
    <n v="42.83"/>
    <n v="-10.71"/>
    <n v="-1.2353846153846151"/>
    <n v="-4.6629140203523163E-15"/>
    <n v="0"/>
    <n v="2738.7623802226985"/>
    <m/>
    <m/>
    <m/>
    <s v=""/>
    <n v="-2738.7623802226985"/>
    <s v=""/>
  </r>
  <r>
    <s v="543365028"/>
    <n v="0"/>
    <s v="iHerb_MH DLE7202"/>
    <s v="В пути"/>
    <d v="2025-12-02T00:00:00"/>
    <x v="42"/>
    <s v="Витамины"/>
    <s v="NOW-03878"/>
    <x v="3"/>
    <x v="288"/>
    <n v="21.74"/>
    <n v="-5.44"/>
    <n v="-0.62692307692307669"/>
    <n v="-2.3662982108263619E-15"/>
    <n v="0"/>
    <n v="1389.8451680457654"/>
    <m/>
    <m/>
    <m/>
    <s v=""/>
    <n v="-1389.8451680457654"/>
    <s v=""/>
  </r>
  <r>
    <s v="543365028"/>
    <n v="0"/>
    <s v="iHerb_MH DLE7202"/>
    <s v="В пути"/>
    <d v="2025-12-02T00:00:00"/>
    <x v="42"/>
    <s v="Витамины"/>
    <s v="CGN-00856"/>
    <x v="1"/>
    <x v="1806"/>
    <n v="19.809999999999999"/>
    <n v="-4.95"/>
    <n v="-0.57153846153846144"/>
    <n v="-2.1572510069251376E-15"/>
    <n v="0"/>
    <n v="1267.0613004392685"/>
    <m/>
    <m/>
    <m/>
    <s v=""/>
    <n v="-1267.0613004392685"/>
    <s v=""/>
  </r>
  <r>
    <s v="543365028"/>
    <n v="0"/>
    <s v="iHerb_MH DLE7202"/>
    <s v="В пути"/>
    <d v="2025-12-02T00:00:00"/>
    <x v="42"/>
    <s v="Витамины"/>
    <s v="AGE-60903"/>
    <x v="189"/>
    <x v="1807"/>
    <n v="100.79"/>
    <n v="-25.2"/>
    <n v="-2.9073076923076924"/>
    <n v="-1.0973526488120536E-14"/>
    <n v="0"/>
    <n v="6445.3003835938289"/>
    <m/>
    <m/>
    <m/>
    <s v=""/>
    <n v="-6445.3003835938289"/>
    <s v=""/>
  </r>
  <r>
    <s v="OZO0175"/>
    <n v="0"/>
    <s v="OZON_OA"/>
    <s v="Доставлен"/>
    <d v="2025-12-09T00:00:00"/>
    <x v="42"/>
    <s v="Спортпит"/>
    <s v="892721541"/>
    <x v="162"/>
    <x v="619"/>
    <n v="772"/>
    <n v="0"/>
    <n v="0"/>
    <n v="0"/>
    <n v="0"/>
    <n v="772"/>
    <m/>
    <m/>
    <m/>
    <s v=""/>
    <n v="-772"/>
    <s v=""/>
  </r>
  <r>
    <s v="OZO0175"/>
    <n v="0"/>
    <s v="OZON_OA"/>
    <s v="Доставлен"/>
    <d v="2025-12-09T00:00:00"/>
    <x v="42"/>
    <s v="Спортпит"/>
    <s v="892721541"/>
    <x v="162"/>
    <x v="619"/>
    <n v="772"/>
    <n v="0"/>
    <n v="0"/>
    <n v="0"/>
    <n v="0"/>
    <n v="772"/>
    <m/>
    <m/>
    <m/>
    <s v=""/>
    <n v="-772"/>
    <s v=""/>
  </r>
  <r>
    <s v="543575627"/>
    <n v="0"/>
    <s v="iHerb_MH DLE7202"/>
    <s v="В пути"/>
    <d v="2025-12-08T00:00:00"/>
    <x v="42"/>
    <s v="Витамины"/>
    <s v="NCS-67866"/>
    <x v="217"/>
    <x v="1808"/>
    <n v="19.170000000000002"/>
    <n v="-6.6"/>
    <n v="0"/>
    <n v="-3.7681772760276161E-15"/>
    <n v="0"/>
    <n v="1091.8041345849592"/>
    <m/>
    <m/>
    <m/>
    <s v=""/>
    <n v="-1091.8041345849592"/>
    <s v=""/>
  </r>
  <r>
    <s v="543575627"/>
    <n v="0"/>
    <s v="iHerb_MH DLE7202"/>
    <s v="В пути"/>
    <d v="2025-12-08T00:00:00"/>
    <x v="42"/>
    <s v="Витамины"/>
    <s v="PAR-77891"/>
    <x v="44"/>
    <x v="1630"/>
    <n v="12.06"/>
    <n v="-4.1500000000000004"/>
    <n v="0"/>
    <n v="-2.3712237273968529E-15"/>
    <n v="0"/>
    <n v="687.04619765847463"/>
    <m/>
    <m/>
    <m/>
    <s v=""/>
    <n v="-687.04619765847463"/>
    <s v=""/>
  </r>
  <r>
    <s v="543575627"/>
    <n v="0"/>
    <s v="iHerb_MH DLE7202"/>
    <s v="В пути"/>
    <d v="2025-12-08T00:00:00"/>
    <x v="42"/>
    <s v="Витамины"/>
    <s v="PAR-77871"/>
    <x v="44"/>
    <x v="1609"/>
    <n v="15.08"/>
    <n v="-5.18"/>
    <n v="0"/>
    <n v="-2.9677768522413203E-15"/>
    <n v="0"/>
    <n v="859.89347115283158"/>
    <m/>
    <m/>
    <m/>
    <s v=""/>
    <n v="-859.89347115283158"/>
    <s v=""/>
  </r>
  <r>
    <s v="543575627"/>
    <n v="0"/>
    <s v="iHerb_MH DLE7202"/>
    <s v="В пути"/>
    <d v="2025-12-08T00:00:00"/>
    <x v="42"/>
    <s v="Витамины"/>
    <s v="CLF-06419"/>
    <x v="72"/>
    <x v="1809"/>
    <n v="28.45"/>
    <n v="-10.88"/>
    <n v="0"/>
    <n v="-5.2670544741292927E-15"/>
    <n v="0"/>
    <n v="1526.0937664803287"/>
    <m/>
    <m/>
    <m/>
    <s v=""/>
    <n v="-1526.0937664803287"/>
    <s v=""/>
  </r>
  <r>
    <s v="543575627"/>
    <n v="0"/>
    <s v="iHerb_MH DLE7202"/>
    <s v="В пути"/>
    <d v="2025-12-08T00:00:00"/>
    <x v="42"/>
    <s v="Витамины"/>
    <s v="CLF-06416"/>
    <x v="72"/>
    <x v="1689"/>
    <n v="48.2"/>
    <n v="-18.43"/>
    <n v="0"/>
    <n v="-8.9243148374973853E-15"/>
    <n v="0"/>
    <n v="2585.7604683050304"/>
    <m/>
    <m/>
    <m/>
    <s v=""/>
    <n v="-2585.7604683050304"/>
    <s v=""/>
  </r>
  <r>
    <s v="543575627"/>
    <n v="0"/>
    <s v="iHerb_MH DLE7202"/>
    <s v="В пути"/>
    <d v="2025-12-08T00:00:00"/>
    <x v="42"/>
    <s v="Витамины"/>
    <s v="SMS-55697"/>
    <x v="140"/>
    <x v="1810"/>
    <n v="11.64"/>
    <n v="-4"/>
    <n v="0"/>
    <n v="-2.2902843586993626E-15"/>
    <n v="0"/>
    <n v="663.59455753612463"/>
    <m/>
    <m/>
    <m/>
    <s v=""/>
    <n v="-663.59455753612463"/>
    <s v=""/>
  </r>
  <r>
    <s v="543575627"/>
    <n v="0"/>
    <s v="iHerb_MH DLE7202"/>
    <s v="В пути"/>
    <d v="2025-12-08T00:00:00"/>
    <x v="42"/>
    <s v="Витамины"/>
    <s v="CGN-01130"/>
    <x v="1"/>
    <x v="1811"/>
    <n v="20.399999999999999"/>
    <n v="-10.95"/>
    <n v="0"/>
    <n v="-2.8328779044121692E-15"/>
    <n v="0"/>
    <n v="820.80740428224829"/>
    <m/>
    <m/>
    <m/>
    <s v=""/>
    <n v="-820.80740428224829"/>
    <s v=""/>
  </r>
  <r>
    <s v="543575869"/>
    <n v="0"/>
    <s v="iHerb_VP DFD1605"/>
    <s v="В пути"/>
    <d v="2025-12-08T00:00:00"/>
    <x v="42"/>
    <s v="Витамины"/>
    <s v="DRB-00087"/>
    <x v="6"/>
    <x v="1781"/>
    <n v="23.89"/>
    <n v="-2.39"/>
    <n v="0"/>
    <n v="0"/>
    <n v="0"/>
    <n v="1880.6958191566143"/>
    <m/>
    <m/>
    <m/>
    <s v=""/>
    <n v="-1880.6958191566143"/>
    <s v=""/>
  </r>
  <r>
    <s v="543575869"/>
    <n v="0"/>
    <s v="iHerb_VP DFD1605"/>
    <s v="В пути"/>
    <d v="2025-12-08T00:00:00"/>
    <x v="42"/>
    <s v="Витамины"/>
    <s v="NOW-01482"/>
    <x v="3"/>
    <x v="31"/>
    <n v="13.03"/>
    <n v="-1.3"/>
    <n v="0"/>
    <n v="0"/>
    <n v="0"/>
    <n v="1026.07264924219"/>
    <m/>
    <m/>
    <m/>
    <s v=""/>
    <n v="-1026.07264924219"/>
    <s v=""/>
  </r>
  <r>
    <s v="543575869"/>
    <n v="0"/>
    <s v="iHerb_VP DFD1605"/>
    <s v="В пути"/>
    <d v="2025-12-08T00:00:00"/>
    <x v="42"/>
    <s v="Витамины"/>
    <s v="CDL-10500"/>
    <x v="25"/>
    <x v="1812"/>
    <n v="22.52"/>
    <n v="-2.25"/>
    <n v="0"/>
    <n v="0"/>
    <n v="0"/>
    <n v="1773.1025234560266"/>
    <m/>
    <m/>
    <m/>
    <s v=""/>
    <n v="-1773.1025234560266"/>
    <s v=""/>
  </r>
  <r>
    <s v="543575869"/>
    <n v="0"/>
    <s v="iHerb_VP DFD1605"/>
    <s v="В пути"/>
    <d v="2025-12-08T00:00:00"/>
    <x v="42"/>
    <s v="Витамины"/>
    <s v="NAP-03770"/>
    <x v="11"/>
    <x v="1813"/>
    <n v="11.85"/>
    <n v="-1.19"/>
    <n v="0"/>
    <n v="0"/>
    <n v="0"/>
    <n v="932.47522940509339"/>
    <m/>
    <m/>
    <m/>
    <s v=""/>
    <n v="-932.47522940509339"/>
    <s v=""/>
  </r>
  <r>
    <s v="543575869"/>
    <n v="0"/>
    <s v="iHerb_VP DFD1605"/>
    <s v="В пути"/>
    <d v="2025-12-08T00:00:00"/>
    <x v="42"/>
    <s v="Витамины"/>
    <s v="NOW-01662"/>
    <x v="3"/>
    <x v="123"/>
    <n v="40.090000000000003"/>
    <n v="-4.01"/>
    <n v="0"/>
    <n v="0"/>
    <n v="0"/>
    <n v="3156.0700072172394"/>
    <m/>
    <m/>
    <m/>
    <s v=""/>
    <n v="-3156.0700072172394"/>
    <s v=""/>
  </r>
  <r>
    <s v="543575869"/>
    <n v="0"/>
    <s v="iHerb_VP DFD1605"/>
    <s v="В пути"/>
    <d v="2025-12-08T00:00:00"/>
    <x v="42"/>
    <s v="Витамины"/>
    <s v="NOW-03086"/>
    <x v="3"/>
    <x v="1814"/>
    <n v="17.37"/>
    <n v="-1.74"/>
    <n v="0"/>
    <n v="0"/>
    <n v="0"/>
    <n v="1367.2221234147853"/>
    <m/>
    <m/>
    <m/>
    <s v=""/>
    <n v="-1367.2221234147853"/>
    <s v=""/>
  </r>
  <r>
    <s v="543575869"/>
    <n v="0"/>
    <s v="iHerb_VP DFD1605"/>
    <s v="В пути"/>
    <d v="2025-12-08T00:00:00"/>
    <x v="42"/>
    <s v="Витамины"/>
    <s v="LEX-17512"/>
    <x v="7"/>
    <x v="1815"/>
    <n v="10.24"/>
    <n v="-1.02"/>
    <n v="0"/>
    <n v="0"/>
    <n v="0"/>
    <n v="806.5123466336737"/>
    <m/>
    <m/>
    <m/>
    <s v=""/>
    <n v="-806.5123466336737"/>
    <s v=""/>
  </r>
  <r>
    <s v="543575869"/>
    <n v="0"/>
    <s v="iHerb_VP DFD1605"/>
    <s v="В пути"/>
    <d v="2025-12-08T00:00:00"/>
    <x v="42"/>
    <s v="Витамины"/>
    <s v="SWV-02678"/>
    <x v="89"/>
    <x v="1816"/>
    <n v="17.690000000000001"/>
    <n v="-1.77"/>
    <n v="0"/>
    <n v="0"/>
    <n v="0"/>
    <n v="1392.5896484173629"/>
    <m/>
    <m/>
    <m/>
    <s v=""/>
    <n v="-1392.5896484173629"/>
    <s v=""/>
  </r>
  <r>
    <s v="543575869"/>
    <n v="0"/>
    <s v="iHerb_VP DFD1605"/>
    <s v="В пути"/>
    <d v="2025-12-08T00:00:00"/>
    <x v="42"/>
    <s v="Витамины"/>
    <s v="NOW-00837"/>
    <x v="3"/>
    <x v="1817"/>
    <n v="14.48"/>
    <n v="-1.45"/>
    <n v="0"/>
    <n v="0"/>
    <n v="0"/>
    <n v="1139.7891406330552"/>
    <m/>
    <m/>
    <m/>
    <s v=""/>
    <n v="-1139.7891406330552"/>
    <s v=""/>
  </r>
  <r>
    <s v="543575869"/>
    <n v="0"/>
    <s v="iHerb_VP DFD1605"/>
    <s v="В пути"/>
    <d v="2025-12-08T00:00:00"/>
    <x v="42"/>
    <s v="Витамины"/>
    <s v="CGN-02060"/>
    <x v="1"/>
    <x v="1818"/>
    <n v="49.92"/>
    <n v="-9.98"/>
    <n v="0"/>
    <n v="0"/>
    <n v="0"/>
    <n v="3493.7205124239613"/>
    <m/>
    <m/>
    <m/>
    <s v=""/>
    <n v="-3493.7205124239613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3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826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1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847">
        <item x="1669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7"/>
        <item x="613"/>
        <item x="903"/>
        <item x="429"/>
        <item x="147"/>
        <item x="4"/>
        <item x="1619"/>
        <item x="891"/>
        <item x="1659"/>
        <item x="486"/>
        <item x="469"/>
        <item x="288"/>
        <item x="1226"/>
        <item x="1475"/>
        <item x="781"/>
        <item x="1019"/>
        <item x="623"/>
        <item x="1290"/>
        <item x="1600"/>
        <item x="534"/>
        <item x="535"/>
        <item x="328"/>
        <item x="1079"/>
        <item x="1080"/>
        <item x="915"/>
        <item x="46"/>
        <item x="359"/>
        <item x="590"/>
        <item x="589"/>
        <item x="1464"/>
        <item x="1279"/>
        <item x="607"/>
        <item x="394"/>
        <item x="754"/>
        <item x="1085"/>
        <item x="439"/>
        <item x="1228"/>
        <item x="493"/>
        <item x="621"/>
        <item x="563"/>
        <item x="511"/>
        <item x="67"/>
        <item x="66"/>
        <item x="564"/>
        <item x="1151"/>
        <item x="399"/>
        <item x="626"/>
        <item x="1461"/>
        <item x="1373"/>
        <item x="742"/>
        <item x="97"/>
        <item x="421"/>
        <item x="1223"/>
        <item x="1222"/>
        <item x="1433"/>
        <item x="332"/>
        <item x="1399"/>
        <item x="516"/>
        <item x="1377"/>
        <item x="1393"/>
        <item x="350"/>
        <item x="1505"/>
        <item x="445"/>
        <item x="459"/>
        <item x="460"/>
        <item x="462"/>
        <item x="461"/>
        <item x="315"/>
        <item x="318"/>
        <item x="1149"/>
        <item x="1473"/>
        <item x="1474"/>
        <item x="1564"/>
        <item x="1559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1"/>
        <item x="1245"/>
        <item x="1023"/>
        <item x="1254"/>
        <item x="1246"/>
        <item x="723"/>
        <item x="374"/>
        <item x="360"/>
        <item x="128"/>
        <item x="634"/>
        <item x="176"/>
        <item x="898"/>
        <item x="872"/>
        <item x="1356"/>
        <item x="1088"/>
        <item x="59"/>
        <item x="850"/>
        <item x="1089"/>
        <item x="1319"/>
        <item x="1258"/>
        <item x="770"/>
        <item x="1525"/>
        <item x="1531"/>
        <item x="1400"/>
        <item x="89"/>
        <item x="1140"/>
        <item x="104"/>
        <item x="753"/>
        <item x="134"/>
        <item x="132"/>
        <item x="357"/>
        <item x="687"/>
        <item x="1283"/>
        <item x="141"/>
        <item x="78"/>
        <item x="277"/>
        <item x="138"/>
        <item x="912"/>
        <item x="900"/>
        <item x="914"/>
        <item x="157"/>
        <item x="694"/>
        <item x="1286"/>
        <item x="1093"/>
        <item x="1273"/>
        <item x="1094"/>
        <item x="1250"/>
        <item x="1333"/>
        <item x="1348"/>
        <item x="12"/>
        <item x="204"/>
        <item x="831"/>
        <item x="971"/>
        <item x="1342"/>
        <item x="739"/>
        <item x="1252"/>
        <item x="48"/>
        <item x="1336"/>
        <item x="258"/>
        <item x="561"/>
        <item x="1251"/>
        <item x="661"/>
        <item x="1334"/>
        <item x="8"/>
        <item x="9"/>
        <item x="1277"/>
        <item x="1166"/>
        <item x="601"/>
        <item x="533"/>
        <item x="1014"/>
        <item x="1165"/>
        <item x="287"/>
        <item x="1031"/>
        <item x="880"/>
        <item x="859"/>
        <item x="1160"/>
        <item x="837"/>
        <item x="808"/>
        <item x="947"/>
        <item x="718"/>
        <item x="582"/>
        <item x="807"/>
        <item x="946"/>
        <item x="948"/>
        <item x="905"/>
        <item x="1324"/>
        <item x="1021"/>
        <item x="222"/>
        <item x="289"/>
        <item x="223"/>
        <item x="625"/>
        <item x="52"/>
        <item x="21"/>
        <item x="1547"/>
        <item x="75"/>
        <item x="87"/>
        <item x="690"/>
        <item x="1270"/>
        <item x="1267"/>
        <item x="1269"/>
        <item x="1268"/>
        <item x="1221"/>
        <item x="1483"/>
        <item x="454"/>
        <item x="1145"/>
        <item x="594"/>
        <item x="71"/>
        <item x="70"/>
        <item x="660"/>
        <item x="771"/>
        <item x="1204"/>
        <item x="1"/>
        <item x="146"/>
        <item x="1395"/>
        <item x="967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69"/>
        <item x="1042"/>
        <item x="234"/>
        <item x="276"/>
        <item x="968"/>
        <item x="378"/>
        <item x="1363"/>
        <item x="1156"/>
        <item x="692"/>
        <item x="448"/>
        <item x="338"/>
        <item x="463"/>
        <item x="814"/>
        <item x="825"/>
        <item x="1585"/>
        <item x="855"/>
        <item x="784"/>
        <item x="1303"/>
        <item x="700"/>
        <item x="282"/>
        <item x="1579"/>
        <item x="1335"/>
        <item x="1611"/>
        <item x="1389"/>
        <item x="547"/>
        <item x="546"/>
        <item x="573"/>
        <item x="574"/>
        <item x="575"/>
        <item x="1154"/>
        <item x="297"/>
        <item x="1595"/>
        <item x="37"/>
        <item x="455"/>
        <item x="786"/>
        <item x="871"/>
        <item x="1162"/>
        <item x="133"/>
        <item x="631"/>
        <item x="51"/>
        <item x="201"/>
        <item x="381"/>
        <item x="701"/>
        <item x="684"/>
        <item x="567"/>
        <item x="500"/>
        <item x="964"/>
        <item x="1022"/>
        <item x="178"/>
        <item x="1661"/>
        <item m="1" x="1830"/>
        <item x="1666"/>
        <item x="137"/>
        <item m="1" x="1832"/>
        <item x="1609"/>
        <item x="1630"/>
        <item x="1443"/>
        <item x="1274"/>
        <item x="843"/>
        <item x="1111"/>
        <item x="1189"/>
        <item x="1180"/>
        <item x="996"/>
        <item x="985"/>
        <item x="995"/>
        <item x="1325"/>
        <item x="221"/>
        <item x="220"/>
        <item x="218"/>
        <item x="467"/>
        <item x="219"/>
        <item x="816"/>
        <item x="1020"/>
        <item m="1" x="1822"/>
        <item x="414"/>
        <item x="1147"/>
        <item x="1172"/>
        <item x="468"/>
        <item x="1144"/>
        <item x="879"/>
        <item x="196"/>
        <item x="197"/>
        <item x="385"/>
        <item x="1215"/>
        <item x="1196"/>
        <item x="1175"/>
        <item x="1174"/>
        <item x="999"/>
        <item x="1000"/>
        <item x="1231"/>
        <item x="1036"/>
        <item x="1232"/>
        <item x="1001"/>
        <item x="1112"/>
        <item x="1059"/>
        <item x="1116"/>
        <item x="1060"/>
        <item x="1046"/>
        <item x="1038"/>
        <item x="1123"/>
        <item x="1039"/>
        <item x="1062"/>
        <item x="1040"/>
        <item x="1063"/>
        <item x="1124"/>
        <item x="1041"/>
        <item x="1051"/>
        <item x="1044"/>
        <item x="1118"/>
        <item x="1043"/>
        <item x="1233"/>
        <item x="1053"/>
        <item x="1054"/>
        <item x="1003"/>
        <item x="1234"/>
        <item x="1235"/>
        <item x="1004"/>
        <item x="1045"/>
        <item x="1236"/>
        <item x="1066"/>
        <item x="1067"/>
        <item x="1068"/>
        <item x="1120"/>
        <item x="1237"/>
        <item x="1069"/>
        <item x="1238"/>
        <item x="1114"/>
        <item x="1239"/>
        <item x="1240"/>
        <item x="1037"/>
        <item x="1122"/>
        <item x="1002"/>
        <item x="1061"/>
        <item x="1125"/>
        <item x="1117"/>
        <item x="1194"/>
        <item x="1056"/>
        <item x="1057"/>
        <item x="1058"/>
        <item x="1065"/>
        <item x="1113"/>
        <item x="1119"/>
        <item x="1217"/>
        <item x="1216"/>
        <item x="1218"/>
        <item x="1055"/>
        <item x="1064"/>
        <item x="1005"/>
        <item x="1241"/>
        <item x="1195"/>
        <item x="1052"/>
        <item x="1115"/>
        <item x="1121"/>
        <item x="1199"/>
        <item x="1504"/>
        <item x="1508"/>
        <item x="1026"/>
        <item x="1509"/>
        <item x="608"/>
        <item x="175"/>
        <item x="1489"/>
        <item x="1024"/>
        <item x="1225"/>
        <item x="568"/>
        <item x="1208"/>
        <item x="538"/>
        <item x="572"/>
        <item x="537"/>
        <item x="609"/>
        <item x="1133"/>
        <item x="897"/>
        <item x="738"/>
        <item x="658"/>
        <item x="659"/>
        <item x="441"/>
        <item x="1456"/>
        <item x="264"/>
        <item x="265"/>
        <item x="1082"/>
        <item x="1157"/>
        <item x="501"/>
        <item x="503"/>
        <item x="1272"/>
        <item x="373"/>
        <item x="466"/>
        <item x="465"/>
        <item x="370"/>
        <item x="372"/>
        <item x="316"/>
        <item x="619"/>
        <item x="788"/>
        <item x="1050"/>
        <item x="1131"/>
        <item x="847"/>
        <item x="922"/>
        <item x="957"/>
        <item x="1209"/>
        <item x="835"/>
        <item m="1" x="1829"/>
        <item x="485"/>
        <item x="438"/>
        <item x="440"/>
        <item x="1529"/>
        <item x="1081"/>
        <item x="1010"/>
        <item x="870"/>
        <item x="1086"/>
        <item x="986"/>
        <item x="1203"/>
        <item x="1135"/>
        <item x="987"/>
        <item x="1197"/>
        <item x="1201"/>
        <item x="945"/>
        <item x="907"/>
        <item x="663"/>
        <item x="1353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2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1"/>
        <item x="1469"/>
        <item x="730"/>
        <item x="279"/>
        <item x="881"/>
        <item x="851"/>
        <item x="942"/>
        <item x="1192"/>
        <item x="1498"/>
        <item x="199"/>
        <item x="525"/>
        <item x="386"/>
        <item x="1672"/>
        <item x="1426"/>
        <item x="1425"/>
        <item x="25"/>
        <item x="819"/>
        <item x="1173"/>
        <item x="400"/>
        <item x="1351"/>
        <item x="1073"/>
        <item x="934"/>
        <item x="799"/>
        <item x="242"/>
        <item x="41"/>
        <item x="1560"/>
        <item x="548"/>
        <item x="353"/>
        <item x="603"/>
        <item x="689"/>
        <item x="1153"/>
        <item x="208"/>
        <item x="212"/>
        <item x="154"/>
        <item x="758"/>
        <item x="480"/>
        <item x="155"/>
        <item x="371"/>
        <item x="866"/>
        <item x="867"/>
        <item x="167"/>
        <item x="983"/>
        <item x="982"/>
        <item x="1302"/>
        <item x="302"/>
        <item x="1330"/>
        <item x="356"/>
        <item x="1287"/>
        <item x="1349"/>
        <item x="1591"/>
        <item x="1213"/>
        <item x="69"/>
        <item x="1427"/>
        <item x="20"/>
        <item x="333"/>
        <item x="1391"/>
        <item x="734"/>
        <item x="1656"/>
        <item x="207"/>
        <item x="842"/>
        <item x="1501"/>
        <item x="1368"/>
        <item x="593"/>
        <item x="856"/>
        <item x="474"/>
        <item x="475"/>
        <item x="888"/>
        <item x="512"/>
        <item x="812"/>
        <item x="1048"/>
        <item x="908"/>
        <item x="449"/>
        <item x="45"/>
        <item x="331"/>
        <item x="711"/>
        <item x="655"/>
        <item x="768"/>
        <item x="1220"/>
        <item x="322"/>
        <item x="956"/>
        <item x="490"/>
        <item x="491"/>
        <item x="829"/>
        <item x="1255"/>
        <item x="612"/>
        <item x="725"/>
        <item x="981"/>
        <item x="1472"/>
        <item x="502"/>
        <item x="384"/>
        <item x="553"/>
        <item x="1308"/>
        <item x="1307"/>
        <item x="1298"/>
        <item x="693"/>
        <item x="317"/>
        <item x="313"/>
        <item x="361"/>
        <item x="295"/>
        <item x="909"/>
        <item x="1177"/>
        <item x="217"/>
        <item x="216"/>
        <item x="206"/>
        <item x="365"/>
        <item x="232"/>
        <item x="1242"/>
        <item x="301"/>
        <item x="752"/>
        <item x="420"/>
        <item x="1183"/>
        <item x="1184"/>
        <item x="1181"/>
        <item x="1188"/>
        <item x="1185"/>
        <item x="1186"/>
        <item x="962"/>
        <item x="107"/>
        <item x="263"/>
        <item x="1132"/>
        <item x="1306"/>
        <item x="904"/>
        <item x="29"/>
        <item x="1311"/>
        <item x="1205"/>
        <item x="943"/>
        <item x="832"/>
        <item x="584"/>
        <item x="950"/>
        <item x="125"/>
        <item x="916"/>
        <item x="944"/>
        <item x="191"/>
        <item x="19"/>
        <item x="800"/>
        <item x="978"/>
        <item x="352"/>
        <item x="540"/>
        <item x="778"/>
        <item x="779"/>
        <item x="1182"/>
        <item x="1187"/>
        <item x="1281"/>
        <item x="818"/>
        <item x="320"/>
        <item x="766"/>
        <item x="1230"/>
        <item x="1612"/>
        <item x="1329"/>
        <item m="1" x="1826"/>
        <item m="1" x="1820"/>
        <item x="551"/>
        <item x="1276"/>
        <item x="1275"/>
        <item x="126"/>
        <item x="862"/>
        <item x="198"/>
        <item x="136"/>
        <item x="1291"/>
        <item x="262"/>
        <item x="1580"/>
        <item x="1100"/>
        <item x="1171"/>
        <item x="709"/>
        <item x="858"/>
        <item x="764"/>
        <item x="1102"/>
        <item x="1101"/>
        <item x="1341"/>
        <item x="1328"/>
        <item x="704"/>
        <item x="699"/>
        <item x="675"/>
        <item x="600"/>
        <item x="530"/>
        <item x="519"/>
        <item x="839"/>
        <item x="1326"/>
        <item x="418"/>
        <item x="1367"/>
        <item x="668"/>
        <item x="703"/>
        <item x="702"/>
        <item x="1340"/>
        <item x="1339"/>
        <item x="857"/>
        <item x="1098"/>
        <item x="1097"/>
        <item x="498"/>
        <item x="1369"/>
        <item x="787"/>
        <item x="959"/>
        <item x="958"/>
        <item x="780"/>
        <item x="777"/>
        <item x="1128"/>
        <item x="1163"/>
        <item x="722"/>
        <item x="1074"/>
        <item x="1049"/>
        <item x="1561"/>
        <item x="1514"/>
        <item x="1480"/>
        <item x="334"/>
        <item x="1555"/>
        <item x="32"/>
        <item x="193"/>
        <item x="194"/>
        <item x="174"/>
        <item x="96"/>
        <item x="1280"/>
        <item x="710"/>
        <item x="1312"/>
        <item x="183"/>
        <item x="184"/>
        <item x="168"/>
        <item x="517"/>
        <item x="1362"/>
        <item x="118"/>
        <item x="1450"/>
        <item x="1191"/>
        <item x="976"/>
        <item x="1035"/>
        <item x="793"/>
        <item x="939"/>
        <item x="509"/>
        <item x="536"/>
        <item x="877"/>
        <item x="794"/>
        <item x="578"/>
        <item x="156"/>
        <item x="1526"/>
        <item x="77"/>
        <item x="1327"/>
        <item x="524"/>
        <item x="523"/>
        <item x="821"/>
        <item x="820"/>
        <item x="760"/>
        <item x="761"/>
        <item x="762"/>
        <item x="261"/>
        <item x="1438"/>
        <item x="1497"/>
        <item x="436"/>
        <item m="1" x="1843"/>
        <item x="259"/>
        <item x="103"/>
        <item x="47"/>
        <item m="1" x="1819"/>
        <item x="555"/>
        <item x="669"/>
        <item x="556"/>
        <item x="717"/>
        <item x="560"/>
        <item x="91"/>
        <item x="252"/>
        <item x="672"/>
        <item x="1075"/>
        <item x="926"/>
        <item x="628"/>
        <item x="1259"/>
        <item x="899"/>
        <item x="113"/>
        <item x="121"/>
        <item x="809"/>
        <item x="1168"/>
        <item x="1309"/>
        <item x="330"/>
        <item x="61"/>
        <item x="379"/>
        <item x="453"/>
        <item x="860"/>
        <item x="604"/>
        <item x="437"/>
        <item x="656"/>
        <item x="257"/>
        <item x="921"/>
        <item x="931"/>
        <item x="235"/>
        <item x="566"/>
        <item x="935"/>
        <item x="250"/>
        <item x="54"/>
        <item x="285"/>
        <item x="920"/>
        <item x="185"/>
        <item x="936"/>
        <item x="237"/>
        <item x="1263"/>
        <item x="1076"/>
        <item x="286"/>
        <item x="142"/>
        <item x="245"/>
        <item x="937"/>
        <item x="376"/>
        <item x="657"/>
        <item x="406"/>
        <item x="73"/>
        <item x="189"/>
        <item x="1206"/>
        <item x="1071"/>
        <item x="960"/>
        <item x="26"/>
        <item x="1030"/>
        <item x="1029"/>
        <item x="1072"/>
        <item m="1" x="1838"/>
        <item x="542"/>
        <item x="848"/>
        <item x="62"/>
        <item x="343"/>
        <item x="428"/>
        <item x="654"/>
        <item x="740"/>
        <item x="571"/>
        <item x="1675"/>
        <item x="472"/>
        <item x="1634"/>
        <item x="433"/>
        <item x="181"/>
        <item x="298"/>
        <item x="452"/>
        <item x="805"/>
        <item x="143"/>
        <item x="878"/>
        <item x="53"/>
        <item x="845"/>
        <item x="965"/>
        <item x="652"/>
        <item x="670"/>
        <item x="1169"/>
        <item x="431"/>
        <item x="84"/>
        <item x="101"/>
        <item x="550"/>
        <item x="1294"/>
        <item m="1" x="1825"/>
        <item x="1293"/>
        <item x="1357"/>
        <item x="213"/>
        <item x="1148"/>
        <item m="1" x="1823"/>
        <item x="188"/>
        <item x="1110"/>
        <item x="554"/>
        <item x="470"/>
        <item x="346"/>
        <item m="1" x="1840"/>
        <item x="539"/>
        <item x="514"/>
        <item x="624"/>
        <item x="906"/>
        <item x="651"/>
        <item x="430"/>
        <item m="1" x="1836"/>
        <item x="894"/>
        <item x="896"/>
        <item x="106"/>
        <item x="1006"/>
        <item x="1137"/>
        <item x="577"/>
        <item x="649"/>
        <item x="961"/>
        <item x="576"/>
        <item x="953"/>
        <item x="769"/>
        <item x="1009"/>
        <item x="1109"/>
        <item x="585"/>
        <item x="347"/>
        <item x="580"/>
        <item x="933"/>
        <item x="917"/>
        <item x="148"/>
        <item x="1083"/>
        <item x="928"/>
        <item x="119"/>
        <item x="963"/>
        <item x="949"/>
        <item x="864"/>
        <item x="570"/>
        <item x="79"/>
        <item x="952"/>
        <item x="1143"/>
        <item x="733"/>
        <item x="932"/>
        <item x="1190"/>
        <item x="451"/>
        <item x="1159"/>
        <item x="938"/>
        <item x="6"/>
        <item x="116"/>
        <item x="10"/>
        <item x="33"/>
        <item x="494"/>
        <item x="144"/>
        <item x="720"/>
        <item x="504"/>
        <item x="135"/>
        <item x="686"/>
        <item m="1" x="1845"/>
        <item x="367"/>
        <item x="327"/>
        <item x="249"/>
        <item x="941"/>
        <item x="305"/>
        <item x="35"/>
        <item x="716"/>
        <item x="1011"/>
        <item x="241"/>
        <item x="434"/>
        <item x="28"/>
        <item x="200"/>
        <item x="283"/>
        <item x="1229"/>
        <item x="368"/>
        <item x="1313"/>
        <item x="100"/>
        <item x="238"/>
        <item x="925"/>
        <item x="471"/>
        <item x="102"/>
        <item x="688"/>
        <item x="39"/>
        <item x="253"/>
        <item x="984"/>
        <item x="927"/>
        <item x="1016"/>
        <item x="801"/>
        <item x="214"/>
        <item x="1314"/>
        <item x="44"/>
        <item x="929"/>
        <item x="393"/>
        <item x="930"/>
        <item x="992"/>
        <item x="1248"/>
        <item x="1152"/>
        <item x="329"/>
        <item x="1256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4"/>
        <item x="382"/>
        <item x="415"/>
        <item x="180"/>
        <item x="179"/>
        <item x="299"/>
        <item x="162"/>
        <item x="247"/>
        <item x="225"/>
        <item x="901"/>
        <item x="1350"/>
        <item x="662"/>
        <item x="803"/>
        <item x="72"/>
        <item x="846"/>
        <item x="545"/>
        <item x="802"/>
        <item x="1047"/>
        <item x="1320"/>
        <item x="895"/>
        <item x="1134"/>
        <item x="1337"/>
        <item x="1078"/>
        <item x="1126"/>
        <item x="369"/>
        <item x="729"/>
        <item x="205"/>
        <item x="375"/>
        <item x="1478"/>
        <item x="1488"/>
        <item x="86"/>
        <item x="280"/>
        <item x="40"/>
        <item x="396"/>
        <item x="404"/>
        <item x="791"/>
        <item x="792"/>
        <item x="698"/>
        <item x="1032"/>
        <item x="1107"/>
        <item x="1108"/>
        <item x="187"/>
        <item x="244"/>
        <item x="186"/>
        <item x="1536"/>
        <item x="1535"/>
        <item x="325"/>
        <item x="388"/>
        <item x="224"/>
        <item x="211"/>
        <item x="210"/>
        <item x="785"/>
        <item x="954"/>
        <item x="36"/>
        <item x="970"/>
        <item x="401"/>
        <item x="705"/>
        <item x="683"/>
        <item x="209"/>
        <item x="169"/>
        <item x="74"/>
        <item x="1323"/>
        <item x="789"/>
        <item x="776"/>
        <item x="844"/>
        <item x="653"/>
        <item x="774"/>
        <item x="790"/>
        <item x="1466"/>
        <item x="569"/>
        <item x="919"/>
        <item x="1178"/>
        <item x="1179"/>
        <item x="677"/>
        <item x="706"/>
        <item x="417"/>
        <item x="389"/>
        <item x="499"/>
        <item x="679"/>
        <item x="678"/>
        <item x="294"/>
        <item x="110"/>
        <item x="989"/>
        <item x="1358"/>
        <item x="1484"/>
        <item x="1164"/>
        <item x="65"/>
        <item x="182"/>
        <item x="1170"/>
        <item x="579"/>
        <item x="990"/>
        <item x="708"/>
        <item x="676"/>
        <item x="1034"/>
        <item x="1637"/>
        <item x="1460"/>
        <item x="1146"/>
        <item x="1520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3"/>
        <item x="284"/>
        <item x="161"/>
        <item x="518"/>
        <item x="918"/>
        <item x="782"/>
        <item x="813"/>
        <item x="811"/>
        <item x="153"/>
        <item x="339"/>
        <item x="1383"/>
        <item x="1092"/>
        <item x="243"/>
        <item x="824"/>
        <item x="924"/>
        <item x="319"/>
        <item x="324"/>
        <item x="76"/>
        <item x="528"/>
        <item x="588"/>
        <item x="1103"/>
        <item x="529"/>
        <item x="497"/>
        <item x="763"/>
        <item x="1295"/>
        <item x="1297"/>
        <item x="1301"/>
        <item x="765"/>
        <item x="1296"/>
        <item x="13"/>
        <item x="30"/>
        <item x="3"/>
        <item x="2"/>
        <item x="159"/>
        <item x="1096"/>
        <item x="149"/>
        <item x="311"/>
        <item x="505"/>
        <item x="160"/>
        <item x="278"/>
        <item x="1549"/>
        <item x="1202"/>
        <item x="164"/>
        <item x="892"/>
        <item x="1608"/>
        <item x="1616"/>
        <item x="741"/>
        <item x="387"/>
        <item x="444"/>
        <item x="1278"/>
        <item x="165"/>
        <item x="34"/>
        <item x="755"/>
        <item x="1198"/>
        <item x="1200"/>
        <item x="92"/>
        <item x="731"/>
        <item x="23"/>
        <item m="1" x="1834"/>
        <item x="980"/>
        <item x="951"/>
        <item x="724"/>
        <item x="583"/>
        <item x="988"/>
        <item x="647"/>
        <item x="424"/>
        <item x="129"/>
        <item x="1104"/>
        <item x="1130"/>
        <item x="646"/>
        <item x="131"/>
        <item x="1212"/>
        <item x="42"/>
        <item x="602"/>
        <item x="1243"/>
        <item x="1211"/>
        <item x="380"/>
        <item x="1176"/>
        <item x="349"/>
        <item x="479"/>
        <item x="883"/>
        <item x="822"/>
        <item x="416"/>
        <item x="838"/>
        <item x="340"/>
        <item x="882"/>
        <item x="522"/>
        <item x="886"/>
        <item x="1338"/>
        <item x="478"/>
        <item x="565"/>
        <item x="775"/>
        <item x="713"/>
        <item x="1331"/>
        <item x="834"/>
        <item x="648"/>
        <item x="581"/>
        <item x="1344"/>
        <item x="998"/>
        <item x="1332"/>
        <item x="798"/>
        <item x="1513"/>
        <item m="1" x="1835"/>
        <item x="815"/>
        <item x="1565"/>
        <item x="477"/>
        <item x="476"/>
        <item x="955"/>
        <item x="973"/>
        <item x="557"/>
        <item x="94"/>
        <item x="1266"/>
        <item x="1380"/>
        <item x="1657"/>
        <item x="841"/>
        <item x="840"/>
        <item x="177"/>
        <item x="552"/>
        <item x="1554"/>
        <item x="618"/>
        <item x="828"/>
        <item x="1537"/>
        <item x="614"/>
        <item x="158"/>
        <item x="145"/>
        <item x="1285"/>
        <item x="397"/>
        <item x="1521"/>
        <item x="236"/>
        <item x="1394"/>
        <item x="1264"/>
        <item x="1603"/>
        <item x="1592"/>
        <item x="1623"/>
        <item x="902"/>
        <item x="757"/>
        <item x="296"/>
        <item x="736"/>
        <item x="737"/>
        <item x="1347"/>
        <item x="1091"/>
        <item x="696"/>
        <item x="377"/>
        <item x="300"/>
        <item x="727"/>
        <item x="695"/>
        <item x="1260"/>
        <item x="56"/>
        <item x="50"/>
        <item x="1528"/>
        <item x="323"/>
        <item x="312"/>
        <item x="714"/>
        <item x="1070"/>
        <item x="549"/>
        <item x="68"/>
        <item x="195"/>
        <item x="1158"/>
        <item m="1" x="1841"/>
        <item x="506"/>
        <item x="1617"/>
        <item x="1573"/>
        <item x="611"/>
        <item x="997"/>
        <item x="432"/>
        <item x="893"/>
        <item x="171"/>
        <item x="1586"/>
        <item x="1587"/>
        <item x="680"/>
        <item x="1106"/>
        <item x="1317"/>
        <item x="1316"/>
        <item x="587"/>
        <item x="1370"/>
        <item x="526"/>
        <item x="527"/>
        <item x="1299"/>
        <item x="1300"/>
        <item x="1318"/>
        <item x="940"/>
        <item x="1470"/>
        <item x="1442"/>
        <item x="685"/>
        <item x="256"/>
        <item x="231"/>
        <item x="123"/>
        <item x="869"/>
        <item x="425"/>
        <item x="1105"/>
        <item x="314"/>
        <item x="507"/>
        <item x="447"/>
        <item x="1247"/>
        <item x="974"/>
        <item x="1315"/>
        <item x="759"/>
        <item x="783"/>
        <item x="172"/>
        <item x="1468"/>
        <item x="1485"/>
        <item x="246"/>
        <item x="562"/>
        <item m="1" x="1839"/>
        <item x="1099"/>
        <item x="1424"/>
        <item x="1437"/>
        <item x="1588"/>
        <item x="861"/>
        <item x="994"/>
        <item x="105"/>
        <item x="664"/>
        <item x="665"/>
        <item x="666"/>
        <item x="667"/>
        <item x="707"/>
        <item x="606"/>
        <item x="923"/>
        <item x="884"/>
        <item x="1227"/>
        <item x="1224"/>
        <item x="1077"/>
        <item x="1150"/>
        <item x="1087"/>
        <item x="202"/>
        <item x="541"/>
        <item x="163"/>
        <item x="1027"/>
        <item x="1289"/>
        <item x="422"/>
        <item x="629"/>
        <item x="622"/>
        <item m="1" x="1833"/>
        <item x="1601"/>
        <item x="152"/>
        <item x="1454"/>
        <item x="348"/>
        <item x="1627"/>
        <item x="1548"/>
        <item x="203"/>
        <item x="1654"/>
        <item x="435"/>
        <item x="1467"/>
        <item x="1663"/>
        <item x="1436"/>
        <item x="1567"/>
        <item x="1441"/>
        <item x="1671"/>
        <item x="1210"/>
        <item x="139"/>
        <item x="115"/>
        <item x="122"/>
        <item x="1631"/>
        <item x="1516"/>
        <item x="1658"/>
        <item x="715"/>
        <item x="1620"/>
        <item x="993"/>
        <item x="1390"/>
        <item x="610"/>
        <item x="1569"/>
        <item x="836"/>
        <item x="240"/>
        <item x="1321"/>
        <item x="1355"/>
        <item x="1622"/>
        <item x="719"/>
        <item m="1" x="1831"/>
        <item x="345"/>
        <item x="830"/>
        <item x="85"/>
        <item x="15"/>
        <item x="767"/>
        <item x="366"/>
        <item m="1" x="1844"/>
        <item x="1452"/>
        <item x="1365"/>
        <item x="1265"/>
        <item x="248"/>
        <item x="627"/>
        <item x="1635"/>
        <item x="605"/>
        <item x="111"/>
        <item x="1095"/>
        <item x="1282"/>
        <item x="1261"/>
        <item x="810"/>
        <item x="1428"/>
        <item x="735"/>
        <item x="531"/>
        <item x="1284"/>
        <item x="1515"/>
        <item x="972"/>
        <item x="1486"/>
        <item x="1407"/>
        <item x="17"/>
        <item x="1632"/>
        <item x="586"/>
        <item x="1607"/>
        <item x="1305"/>
        <item x="1568"/>
        <item x="1476"/>
        <item m="1" x="1821"/>
        <item x="95"/>
        <item x="697"/>
        <item x="1511"/>
        <item x="1379"/>
        <item x="307"/>
        <item x="24"/>
        <item x="1506"/>
        <item x="732"/>
        <item x="1590"/>
        <item x="492"/>
        <item x="751"/>
        <item x="1387"/>
        <item x="1388"/>
        <item x="1361"/>
        <item x="1550"/>
        <item x="1668"/>
        <item x="1492"/>
        <item x="1288"/>
        <item x="1372"/>
        <item x="1639"/>
        <item x="1084"/>
        <item x="1346"/>
        <item x="977"/>
        <item x="863"/>
        <item x="1638"/>
        <item x="1551"/>
        <item x="1540"/>
        <item x="1539"/>
        <item x="1584"/>
        <item x="508"/>
        <item x="532"/>
        <item x="1416"/>
        <item x="1417"/>
        <item x="1418"/>
        <item x="1493"/>
        <item x="1419"/>
        <item x="1420"/>
        <item x="1409"/>
        <item x="1494"/>
        <item x="1495"/>
        <item x="1642"/>
        <item x="1445"/>
        <item x="1446"/>
        <item x="1447"/>
        <item x="1448"/>
        <item x="1645"/>
        <item x="1646"/>
        <item x="1651"/>
        <item x="1652"/>
        <item x="1647"/>
        <item x="1648"/>
        <item x="1412"/>
        <item x="1413"/>
        <item x="1408"/>
        <item x="1410"/>
        <item x="1411"/>
        <item x="1444"/>
        <item x="1643"/>
        <item x="1649"/>
        <item x="1650"/>
        <item x="1653"/>
        <item x="1422"/>
        <item x="1533"/>
        <item x="1662"/>
        <item x="1667"/>
        <item x="1167"/>
        <item x="1641"/>
        <item x="308"/>
        <item x="650"/>
        <item x="1262"/>
        <item x="1566"/>
        <item x="1589"/>
        <item x="804"/>
        <item x="806"/>
        <item x="22"/>
        <item x="1615"/>
        <item x="979"/>
        <item x="1582"/>
        <item x="1557"/>
        <item x="93"/>
        <item x="1364"/>
        <item x="1640"/>
        <item x="1253"/>
        <item x="1665"/>
        <item x="1193"/>
        <item x="1396"/>
        <item x="1397"/>
        <item x="1401"/>
        <item x="645"/>
        <item x="140"/>
        <item x="423"/>
        <item x="1598"/>
        <item x="489"/>
        <item x="309"/>
        <item x="1578"/>
        <item x="1660"/>
        <item x="1310"/>
        <item x="1375"/>
        <item x="852"/>
        <item x="772"/>
        <item x="306"/>
        <item x="1629"/>
        <item x="1596"/>
        <item x="1385"/>
        <item m="1" x="1837"/>
        <item x="108"/>
        <item x="1345"/>
        <item x="1435"/>
        <item x="358"/>
        <item x="1594"/>
        <item x="513"/>
        <item x="1538"/>
        <item x="1676"/>
        <item x="1664"/>
        <item x="1381"/>
        <item x="975"/>
        <item x="1477"/>
        <item x="1453"/>
        <item x="1161"/>
        <item x="1614"/>
        <item x="11"/>
        <item x="1405"/>
        <item x="1214"/>
        <item x="630"/>
        <item x="1618"/>
        <item x="1451"/>
        <item x="1517"/>
        <item x="1127"/>
        <item x="1398"/>
        <item x="1376"/>
        <item x="1463"/>
        <item x="1613"/>
        <item x="403"/>
        <item x="344"/>
        <item x="127"/>
        <item x="114"/>
        <item x="1374"/>
        <item x="1575"/>
        <item x="1625"/>
        <item x="1322"/>
        <item x="728"/>
        <item x="1392"/>
        <item x="1402"/>
        <item x="1571"/>
        <item x="442"/>
        <item x="190"/>
        <item x="1670"/>
        <item x="1541"/>
        <item x="797"/>
        <item x="1382"/>
        <item x="1519"/>
        <item x="18"/>
        <item x="1371"/>
        <item x="1534"/>
        <item x="1500"/>
        <item x="1499"/>
        <item x="124"/>
        <item x="1430"/>
        <item x="1644"/>
        <item x="1628"/>
        <item x="1624"/>
        <item x="756"/>
        <item x="868"/>
        <item x="1510"/>
        <item x="1546"/>
        <item x="726"/>
        <item x="795"/>
        <item x="1507"/>
        <item x="1360"/>
        <item x="488"/>
        <item x="1343"/>
        <item x="1503"/>
        <item x="90"/>
        <item x="1025"/>
        <item x="1429"/>
        <item x="1636"/>
        <item x="913"/>
        <item x="1502"/>
        <item x="1386"/>
        <item x="1384"/>
        <item x="1606"/>
        <item x="1524"/>
        <item x="1655"/>
        <item x="1530"/>
        <item x="1138"/>
        <item x="1139"/>
        <item x="1576"/>
        <item x="117"/>
        <item x="303"/>
        <item x="383"/>
        <item x="515"/>
        <item x="1013"/>
        <item x="443"/>
        <item x="99"/>
        <item x="1544"/>
        <item x="1556"/>
        <item x="1522"/>
        <item x="88"/>
        <item x="1018"/>
        <item x="1552"/>
        <item x="559"/>
        <item x="395"/>
        <item x="1523"/>
        <item x="750"/>
        <item x="7"/>
        <item x="1482"/>
        <item x="1421"/>
        <item x="1449"/>
        <item x="1423"/>
        <item x="1414"/>
        <item x="1415"/>
        <item x="887"/>
        <item x="1304"/>
        <item x="1633"/>
        <item x="1599"/>
        <item x="1563"/>
        <item x="1406"/>
        <item x="1610"/>
        <item x="833"/>
        <item x="1366"/>
        <item x="991"/>
        <item x="1572"/>
        <item x="1155"/>
        <item x="1487"/>
        <item x="38"/>
        <item x="1459"/>
        <item x="721"/>
        <item x="464"/>
        <item x="166"/>
        <item x="31"/>
        <item x="402"/>
        <item x="1545"/>
        <item x="773"/>
        <item x="1581"/>
        <item x="192"/>
        <item x="1458"/>
        <item x="27"/>
        <item x="398"/>
        <item x="1491"/>
        <item x="1673"/>
        <item x="1518"/>
        <item x="966"/>
        <item x="1434"/>
        <item x="1527"/>
        <item x="98"/>
        <item x="1249"/>
        <item x="1553"/>
        <item x="1142"/>
        <item x="1292"/>
        <item x="64"/>
        <item x="1512"/>
        <item x="1404"/>
        <item x="1562"/>
        <item x="1462"/>
        <item x="1359"/>
        <item x="1017"/>
        <item x="260"/>
        <item x="1207"/>
        <item x="1496"/>
        <item x="1378"/>
        <item x="1674"/>
        <item x="290"/>
        <item x="291"/>
        <item x="1577"/>
        <item x="1471"/>
        <item x="1593"/>
        <item x="1558"/>
        <item x="1455"/>
        <item x="173"/>
        <item x="1136"/>
        <item x="450"/>
        <item x="1257"/>
        <item x="638"/>
        <item x="1479"/>
        <item x="251"/>
        <item m="1" x="1828"/>
        <item m="1" x="1842"/>
        <item x="1457"/>
        <item x="1219"/>
        <item x="1012"/>
        <item x="911"/>
        <item x="910"/>
        <item x="1440"/>
        <item x="1431"/>
        <item x="1432"/>
        <item x="1602"/>
        <item x="558"/>
        <item x="1403"/>
        <item x="1015"/>
        <item x="1481"/>
        <item x="310"/>
        <item x="1597"/>
        <item x="1626"/>
        <item x="1583"/>
        <item x="1129"/>
        <item x="817"/>
        <item x="1574"/>
        <item x="1141"/>
        <item x="1543"/>
        <item x="1532"/>
        <item x="1008"/>
        <item x="1605"/>
        <item x="1465"/>
        <item x="1490"/>
        <item x="0"/>
        <item x="1090"/>
        <item x="1439"/>
        <item x="796"/>
        <item x="510"/>
        <item x="1570"/>
        <item x="1677"/>
        <item x="749"/>
        <item x="1028"/>
        <item x="1678"/>
        <item x="1679"/>
        <item x="1680"/>
        <item x="215"/>
        <item x="14"/>
        <item x="355"/>
        <item x="1542"/>
        <item x="1681"/>
        <item x="1682"/>
        <item x="1683"/>
        <item x="1604"/>
        <item x="49"/>
        <item x="55"/>
        <item x="351"/>
        <item m="1" x="1824"/>
        <item x="1354"/>
        <item x="1684"/>
        <item x="1685"/>
        <item x="1686"/>
        <item x="1687"/>
        <item x="1688"/>
        <item x="1689"/>
        <item m="1" x="1846"/>
        <item m="1" x="1827"/>
        <item x="1691"/>
        <item x="487"/>
        <item x="1692"/>
        <item x="1693"/>
        <item x="112"/>
        <item x="1694"/>
        <item x="484"/>
        <item x="1695"/>
        <item x="1696"/>
        <item x="1697"/>
        <item x="1698"/>
        <item x="1699"/>
        <item x="1700"/>
        <item x="1701"/>
        <item x="543"/>
        <item x="43"/>
        <item x="1702"/>
        <item x="1703"/>
        <item x="1704"/>
        <item x="691"/>
        <item x="1705"/>
        <item x="1690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823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 r="1">
      <x v="1783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 r="1">
      <x v="1763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 r="1">
      <x v="1778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 r="1">
      <x v="1751"/>
    </i>
    <i r="1">
      <x v="1752"/>
    </i>
    <i r="1">
      <x v="1788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0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 r="1">
      <x v="1744"/>
    </i>
    <i r="1">
      <x v="1774"/>
    </i>
    <i r="1">
      <x v="1790"/>
    </i>
    <i r="1">
      <x v="1819"/>
    </i>
    <i r="1">
      <x v="1827"/>
    </i>
    <i r="1">
      <x v="1834"/>
    </i>
    <i r="1">
      <x v="1839"/>
    </i>
    <i r="1">
      <x v="1846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 r="1">
      <x v="1779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 r="1">
      <x v="1840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 r="1">
      <x v="1755"/>
    </i>
    <i r="1">
      <x v="1820"/>
    </i>
    <i r="1">
      <x v="1835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 r="1">
      <x v="1812"/>
    </i>
    <i r="1">
      <x v="1837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43"/>
    </i>
    <i r="1">
      <x v="1785"/>
    </i>
    <i r="1">
      <x v="1791"/>
    </i>
    <i r="1">
      <x v="1794"/>
    </i>
    <i r="1">
      <x v="1809"/>
    </i>
    <i r="1">
      <x v="1811"/>
    </i>
    <i r="1">
      <x v="1828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 r="1">
      <x v="1771"/>
    </i>
    <i r="1">
      <x v="1815"/>
    </i>
    <i r="1">
      <x v="1823"/>
    </i>
    <i r="1">
      <x v="1824"/>
    </i>
    <i r="1">
      <x v="1826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 r="1">
      <x v="1793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 r="1">
      <x v="1777"/>
    </i>
    <i r="1">
      <x v="1816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 r="1">
      <x v="1757"/>
    </i>
    <i r="1">
      <x v="1765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 r="1">
      <x v="1741"/>
    </i>
    <i r="1">
      <x v="1807"/>
    </i>
    <i r="1">
      <x v="1822"/>
    </i>
    <i r="1">
      <x v="1843"/>
    </i>
    <i>
      <x v="159"/>
      <x v="1448"/>
    </i>
    <i r="1">
      <x v="1772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 r="1">
      <x v="1782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33"/>
    </i>
    <i>
      <x v="193"/>
      <x v="264"/>
    </i>
    <i r="1">
      <x v="286"/>
    </i>
    <i r="1">
      <x v="742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64"/>
    </i>
    <i r="1">
      <x v="1693"/>
    </i>
    <i r="1">
      <x v="1716"/>
    </i>
    <i r="1">
      <x v="1721"/>
    </i>
    <i r="1">
      <x v="1731"/>
    </i>
    <i r="1">
      <x v="1739"/>
    </i>
    <i r="1">
      <x v="1760"/>
    </i>
    <i r="1">
      <x v="1801"/>
    </i>
    <i r="1">
      <x v="1810"/>
    </i>
    <i>
      <x v="194"/>
      <x v="1628"/>
    </i>
    <i>
      <x v="195"/>
      <x v="763"/>
    </i>
    <i>
      <x v="196"/>
      <x v="764"/>
    </i>
    <i r="1">
      <x v="1613"/>
    </i>
    <i r="1">
      <x v="1759"/>
    </i>
    <i r="1">
      <x v="1784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 r="1">
      <x v="1825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 r="1">
      <x v="1749"/>
    </i>
    <i r="1">
      <x v="1795"/>
    </i>
    <i r="1">
      <x v="1831"/>
    </i>
    <i r="1">
      <x v="1841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 r="1">
      <x v="1748"/>
    </i>
    <i r="1">
      <x v="1773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66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3"/>
    </i>
    <i r="1">
      <x v="1713"/>
    </i>
    <i r="1">
      <x v="1723"/>
    </i>
    <i r="1">
      <x v="1734"/>
    </i>
    <i r="1">
      <x v="1735"/>
    </i>
    <i r="1">
      <x v="1736"/>
    </i>
    <i r="1">
      <x v="1737"/>
    </i>
    <i r="1">
      <x v="1738"/>
    </i>
    <i r="1">
      <x v="1740"/>
    </i>
    <i r="1">
      <x v="1750"/>
    </i>
    <i r="1">
      <x v="1754"/>
    </i>
    <i r="1">
      <x v="1758"/>
    </i>
    <i r="1">
      <x v="1781"/>
    </i>
    <i r="1">
      <x v="1787"/>
    </i>
    <i r="1">
      <x v="1804"/>
    </i>
    <i r="1">
      <x v="1805"/>
    </i>
    <i r="1">
      <x v="1806"/>
    </i>
    <i r="1">
      <x v="1814"/>
    </i>
    <i r="1">
      <x v="1818"/>
    </i>
    <i r="1">
      <x v="1829"/>
    </i>
    <i r="1">
      <x v="1832"/>
    </i>
    <i r="1">
      <x v="1833"/>
    </i>
    <i r="1">
      <x v="1842"/>
    </i>
    <i r="1">
      <x v="1845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 r="1">
      <x v="1753"/>
    </i>
    <i r="1">
      <x v="1767"/>
    </i>
    <i r="1">
      <x v="1768"/>
    </i>
    <i r="1">
      <x v="176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 r="1">
      <x v="1764"/>
    </i>
    <i r="1">
      <x v="1780"/>
    </i>
    <i r="1">
      <x v="1792"/>
    </i>
    <i r="1">
      <x v="1796"/>
    </i>
    <i r="1">
      <x v="1797"/>
    </i>
    <i r="1">
      <x v="1798"/>
    </i>
    <i r="1">
      <x v="1836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 r="1">
      <x v="1747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 r="1">
      <x v="1799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 r="1">
      <x v="1789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 r="1">
      <x v="1803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 r="1">
      <x v="1761"/>
    </i>
    <i r="1">
      <x v="1766"/>
    </i>
    <i r="1">
      <x v="1813"/>
    </i>
    <i r="1">
      <x v="1830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 r="1">
      <x v="1742"/>
    </i>
    <i r="1">
      <x v="1808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 r="1">
      <x v="1775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 r="1">
      <x v="1844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 r="1">
      <x v="1756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 r="1">
      <x v="1821"/>
    </i>
    <i r="1">
      <x v="1838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  <i>
      <x v="333"/>
      <x v="1745"/>
    </i>
    <i>
      <x v="334"/>
      <x v="1746"/>
    </i>
    <i>
      <x v="335"/>
      <x v="1762"/>
    </i>
    <i r="1">
      <x v="1800"/>
    </i>
    <i>
      <x v="336"/>
      <x v="1770"/>
    </i>
    <i>
      <x v="337"/>
      <x v="1776"/>
    </i>
    <i>
      <x v="338"/>
      <x v="1786"/>
    </i>
    <i>
      <x v="339"/>
      <x v="1802"/>
    </i>
    <i>
      <x v="340"/>
      <x v="1817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3" firstHeaderRow="1" firstDataRow="1" firstDataCol="1"/>
  <pivotFields count="22">
    <pivotField showAll="0"/>
    <pivotField showAll="0"/>
    <pivotField showAll="0"/>
    <pivotField showAll="0"/>
    <pivotField showAll="0"/>
    <pivotField axis="axisRow" showAll="0">
      <items count="45">
        <item h="1" x="43"/>
        <item x="1"/>
        <item x="2"/>
        <item x="3"/>
        <item x="4"/>
        <item x="5"/>
        <item x="6"/>
        <item x="7"/>
        <item x="8"/>
        <item x="9"/>
        <item x="10"/>
        <item h="1" x="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3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31" headerRowBorderDxfId="30" tableBorderDxfId="29" totalsRowBorderDxfId="28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7"/>
    <tableColumn id="1" xr3:uid="{3066F4BA-0FAE-49D3-945E-FC1F0BEB80F5}" name="name" dataDxfId="26"/>
    <tableColumn id="6" xr3:uid="{6524558B-CC79-4CDC-B820-14719B0DA126}" name="percent" dataDxfId="25"/>
    <tableColumn id="11" xr3:uid="{51E10E9D-D5CC-4DD3-9DA0-89CDD22864E6}" name="accountManager" dataDxfId="24"/>
    <tableColumn id="10" xr3:uid="{D971DD3C-D61A-4270-ADC7-BAA241461A77}" name="__v" dataDxfId="23"/>
    <tableColumn id="14" xr3:uid="{B18D46C1-9CB1-4139-8249-B9727C232591}" name="createdAt" dataDxfId="22"/>
    <tableColumn id="13" xr3:uid="{DCFE0F41-0F42-4112-9519-F71C86EE1710}" name="updatedAt" dataDxfId="21"/>
    <tableColumn id="2" xr3:uid="{FD097C46-95F7-49C8-9DE3-5BAF8BB942CB}" name="phone" dataDxfId="20"/>
    <tableColumn id="3" xr3:uid="{3A6B893A-7F5F-4060-9E9C-D84873D25630}" name="address" dataDxfId="19"/>
    <tableColumn id="12" xr3:uid="{B48E6630-B6A9-49F2-ACFF-AA8683E47CE1}" name="gps" dataDxfId="18"/>
    <tableColumn id="7" xr3:uid="{8AEDAF55-BD6D-4ACA-9B5A-F5D6A18332A6}" name="contactPerson" dataDxfId="17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16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15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14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6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javascript:PrintThis();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3338</v>
      </c>
      <c r="C1" t="str">
        <f t="shared" ref="C1:C21" si="0">IFERROR(REPLACE(B1,SEARCH(",",B1),2,"%2C"),"")</f>
        <v>47.1193%2C37.5172</v>
      </c>
    </row>
    <row r="2" spans="2:4" x14ac:dyDescent="0.25">
      <c r="B2" t="s">
        <v>3253</v>
      </c>
      <c r="C2" t="str">
        <f t="shared" si="0"/>
        <v>47.1281%2C37.5732</v>
      </c>
    </row>
    <row r="3" spans="2:4" x14ac:dyDescent="0.25">
      <c r="B3" t="s">
        <v>3309</v>
      </c>
      <c r="C3" t="str">
        <f t="shared" si="0"/>
        <v>47.1149%2C37.5127</v>
      </c>
    </row>
    <row r="4" spans="2:4" x14ac:dyDescent="0.25">
      <c r="B4" t="s">
        <v>3329</v>
      </c>
      <c r="C4" t="str">
        <f t="shared" si="0"/>
        <v>47.0898%2C37.5062</v>
      </c>
    </row>
    <row r="5" spans="2:4" x14ac:dyDescent="0.25">
      <c r="B5" t="s">
        <v>5427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81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81" t="s">
        <v>4520</v>
      </c>
      <c r="C1" t="s">
        <v>3216</v>
      </c>
      <c r="D1" t="s">
        <v>3217</v>
      </c>
      <c r="E1" t="s">
        <v>3218</v>
      </c>
      <c r="F1" s="167" t="s">
        <v>4522</v>
      </c>
      <c r="G1" t="s">
        <v>4521</v>
      </c>
      <c r="H1" s="167" t="s">
        <v>4523</v>
      </c>
      <c r="I1" s="52" t="s">
        <v>4524</v>
      </c>
      <c r="J1" s="52" t="s">
        <v>4525</v>
      </c>
      <c r="K1" t="s">
        <v>4526</v>
      </c>
    </row>
    <row r="2" spans="1:11" hidden="1" x14ac:dyDescent="0.25">
      <c r="A2">
        <v>1</v>
      </c>
      <c r="B2" s="181">
        <v>45391</v>
      </c>
      <c r="C2" s="182" t="s">
        <v>3250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3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81">
        <v>45391</v>
      </c>
      <c r="C3" t="s">
        <v>3249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3">
        <v>0</v>
      </c>
      <c r="K3" t="e">
        <f t="shared" si="0"/>
        <v>#N/A</v>
      </c>
    </row>
    <row r="4" spans="1:11" hidden="1" x14ac:dyDescent="0.25">
      <c r="A4">
        <v>3</v>
      </c>
      <c r="B4" s="181">
        <v>45391</v>
      </c>
      <c r="C4" t="s">
        <v>3225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3">
        <v>6196</v>
      </c>
      <c r="K4" t="e">
        <f t="shared" si="0"/>
        <v>#N/A</v>
      </c>
    </row>
    <row r="5" spans="1:11" hidden="1" x14ac:dyDescent="0.25">
      <c r="A5">
        <v>4</v>
      </c>
      <c r="B5" s="181">
        <v>45391</v>
      </c>
      <c r="C5" t="s">
        <v>3232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3">
        <v>0</v>
      </c>
      <c r="K5" t="e">
        <f t="shared" si="0"/>
        <v>#N/A</v>
      </c>
    </row>
    <row r="6" spans="1:11" hidden="1" x14ac:dyDescent="0.25">
      <c r="A6">
        <v>5</v>
      </c>
      <c r="B6" s="181">
        <v>45391</v>
      </c>
      <c r="C6" t="s">
        <v>3254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3">
        <v>3000</v>
      </c>
      <c r="K6" t="e">
        <f t="shared" si="0"/>
        <v>#N/A</v>
      </c>
    </row>
    <row r="7" spans="1:11" hidden="1" x14ac:dyDescent="0.25">
      <c r="A7">
        <v>6</v>
      </c>
      <c r="B7" s="181">
        <v>45391</v>
      </c>
      <c r="C7" t="s">
        <v>3234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3">
        <v>2260</v>
      </c>
      <c r="K7" t="e">
        <f t="shared" si="0"/>
        <v>#N/A</v>
      </c>
    </row>
    <row r="8" spans="1:11" hidden="1" x14ac:dyDescent="0.25">
      <c r="A8">
        <v>7</v>
      </c>
      <c r="B8" s="181">
        <v>45391</v>
      </c>
      <c r="C8" t="s">
        <v>3255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3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81">
        <v>45402</v>
      </c>
      <c r="C9" t="s">
        <v>3231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3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81">
        <v>45402</v>
      </c>
      <c r="C10" t="s">
        <v>3233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3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81">
        <v>45402</v>
      </c>
      <c r="C11" t="s">
        <v>4527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3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81">
        <v>45402</v>
      </c>
      <c r="C12" t="s">
        <v>3225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3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81">
        <v>45402</v>
      </c>
      <c r="C13" t="s">
        <v>3260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3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81">
        <v>45402</v>
      </c>
      <c r="C14" t="s">
        <v>4528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3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81">
        <v>45402</v>
      </c>
      <c r="C15" t="s">
        <v>4529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3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81">
        <v>45402</v>
      </c>
      <c r="C16" t="s">
        <v>4530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3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81">
        <v>45402</v>
      </c>
      <c r="C17" t="s">
        <v>4531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3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81">
        <v>45402</v>
      </c>
      <c r="C18" t="s">
        <v>4532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3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81">
        <v>45402</v>
      </c>
      <c r="C19" t="s">
        <v>3268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3">
        <v>0</v>
      </c>
      <c r="I19" s="52" t="s">
        <v>4533</v>
      </c>
      <c r="K19" t="e">
        <f t="shared" si="0"/>
        <v>#N/A</v>
      </c>
    </row>
    <row r="20" spans="1:11" hidden="1" x14ac:dyDescent="0.25">
      <c r="A20">
        <v>12</v>
      </c>
      <c r="B20" s="181">
        <v>45402</v>
      </c>
      <c r="C20" t="s">
        <v>3249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3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81">
        <v>45402</v>
      </c>
      <c r="C21" t="s">
        <v>4534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3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81">
        <v>45409</v>
      </c>
      <c r="C22" t="s">
        <v>3243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3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81">
        <v>45409</v>
      </c>
      <c r="C23" t="s">
        <v>3262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3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81">
        <v>45409</v>
      </c>
      <c r="C24" t="s">
        <v>3259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3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81">
        <v>45409</v>
      </c>
      <c r="C25" t="s">
        <v>3260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3">
        <v>0</v>
      </c>
      <c r="I25" s="52" t="s">
        <v>4535</v>
      </c>
      <c r="K25" t="e">
        <f t="shared" si="0"/>
        <v>#N/A</v>
      </c>
    </row>
    <row r="26" spans="1:11" hidden="1" x14ac:dyDescent="0.25">
      <c r="A26">
        <v>5</v>
      </c>
      <c r="B26" s="181">
        <v>45409</v>
      </c>
      <c r="C26" t="s">
        <v>3225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3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81">
        <v>45409</v>
      </c>
      <c r="C27" t="s">
        <v>3249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3">
        <f>2556+472</f>
        <v>3028</v>
      </c>
      <c r="I27" s="52" t="s">
        <v>4536</v>
      </c>
      <c r="K27" t="e">
        <f t="shared" si="0"/>
        <v>#N/A</v>
      </c>
    </row>
    <row r="28" spans="1:11" hidden="1" x14ac:dyDescent="0.25">
      <c r="A28">
        <v>7</v>
      </c>
      <c r="B28" s="181">
        <v>45409</v>
      </c>
      <c r="C28" t="s">
        <v>3244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3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81">
        <v>45409</v>
      </c>
      <c r="C29" t="s">
        <v>4537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3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81">
        <v>45409</v>
      </c>
      <c r="C30" t="s">
        <v>3263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3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81">
        <v>45409</v>
      </c>
      <c r="C31" t="s">
        <v>3231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3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81">
        <v>45409</v>
      </c>
      <c r="C32" t="s">
        <v>3261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3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81">
        <v>45416</v>
      </c>
      <c r="C33" t="s">
        <v>3227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3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81">
        <v>45416</v>
      </c>
      <c r="C34" t="s">
        <v>3244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3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81">
        <v>45416</v>
      </c>
      <c r="C35" t="s">
        <v>3243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3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81">
        <v>45416</v>
      </c>
      <c r="C36" t="s">
        <v>3260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3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81">
        <v>45416</v>
      </c>
      <c r="C37" t="s">
        <v>3249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3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81">
        <v>45416</v>
      </c>
      <c r="C38" t="s">
        <v>3268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3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81">
        <v>45416</v>
      </c>
      <c r="C39" t="s">
        <v>3231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3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81">
        <v>45416</v>
      </c>
      <c r="C40" t="s">
        <v>3222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3">
        <v>-265</v>
      </c>
      <c r="I40" s="52" t="s">
        <v>4538</v>
      </c>
      <c r="K40" t="e">
        <f t="shared" si="0"/>
        <v>#N/A</v>
      </c>
    </row>
    <row r="41" spans="1:11" hidden="1" x14ac:dyDescent="0.25">
      <c r="A41">
        <v>9</v>
      </c>
      <c r="B41" s="181">
        <v>45416</v>
      </c>
      <c r="C41" t="s">
        <v>3267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3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81">
        <v>45423</v>
      </c>
      <c r="C42" t="s">
        <v>3227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3">
        <v>0</v>
      </c>
      <c r="I42" s="52" t="s">
        <v>4539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81">
        <v>45423</v>
      </c>
      <c r="C43" t="s">
        <v>3269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3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81">
        <v>45423</v>
      </c>
      <c r="C44" t="s">
        <v>3249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3">
        <f>734+4578</f>
        <v>5312</v>
      </c>
      <c r="I44" s="52" t="s">
        <v>4540</v>
      </c>
      <c r="K44" t="e">
        <f t="shared" si="1"/>
        <v>#N/A</v>
      </c>
    </row>
    <row r="45" spans="1:11" hidden="1" x14ac:dyDescent="0.25">
      <c r="A45">
        <v>4</v>
      </c>
      <c r="B45" s="181">
        <v>45423</v>
      </c>
      <c r="C45" t="s">
        <v>3272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3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81">
        <v>45423</v>
      </c>
      <c r="C46" t="s">
        <v>3276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3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81">
        <v>45423</v>
      </c>
      <c r="C47" t="s">
        <v>3277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3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81">
        <v>45430</v>
      </c>
      <c r="C48" t="s">
        <v>3227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3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81">
        <v>45430</v>
      </c>
      <c r="C49" t="s">
        <v>3285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3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81">
        <v>45430</v>
      </c>
      <c r="C50" t="s">
        <v>3286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3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81">
        <v>45430</v>
      </c>
      <c r="C51" t="s">
        <v>4541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3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81">
        <v>45430</v>
      </c>
      <c r="C52" t="s">
        <v>3229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3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81">
        <v>45430</v>
      </c>
      <c r="C53" t="s">
        <v>3225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3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81">
        <v>45430</v>
      </c>
      <c r="C54" t="s">
        <v>3249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3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81">
        <v>45430</v>
      </c>
      <c r="C55" t="s">
        <v>3268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3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81">
        <v>45430</v>
      </c>
      <c r="C56" t="s">
        <v>3231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3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81">
        <v>45430</v>
      </c>
      <c r="C57" t="s">
        <v>3222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3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81">
        <v>45430</v>
      </c>
      <c r="C58" t="s">
        <v>3223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3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81">
        <v>45430</v>
      </c>
      <c r="C59" t="s">
        <v>3267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3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81">
        <v>45430</v>
      </c>
      <c r="C60" t="s">
        <v>3272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3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81">
        <v>45437</v>
      </c>
      <c r="C61" t="s">
        <v>3233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3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81">
        <v>45437</v>
      </c>
      <c r="C62" t="s">
        <v>3222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3">
        <v>0</v>
      </c>
      <c r="I62" s="52" t="s">
        <v>4542</v>
      </c>
      <c r="K62" t="e">
        <f t="shared" si="1"/>
        <v>#N/A</v>
      </c>
    </row>
    <row r="63" spans="1:11" hidden="1" x14ac:dyDescent="0.25">
      <c r="A63">
        <v>3</v>
      </c>
      <c r="B63" s="181">
        <v>45437</v>
      </c>
      <c r="C63" t="s">
        <v>3224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3">
        <v>0</v>
      </c>
      <c r="K63" t="e">
        <f t="shared" si="1"/>
        <v>#N/A</v>
      </c>
    </row>
    <row r="64" spans="1:11" hidden="1" x14ac:dyDescent="0.25">
      <c r="A64">
        <v>4</v>
      </c>
      <c r="B64" s="181">
        <v>45437</v>
      </c>
      <c r="C64" t="s">
        <v>3249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3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81">
        <v>45437</v>
      </c>
      <c r="C65" t="s">
        <v>3225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3">
        <v>0</v>
      </c>
      <c r="I65" s="52" t="s">
        <v>4543</v>
      </c>
      <c r="K65" t="e">
        <f t="shared" si="1"/>
        <v>#N/A</v>
      </c>
    </row>
    <row r="66" spans="1:11" hidden="1" x14ac:dyDescent="0.25">
      <c r="A66">
        <v>6</v>
      </c>
      <c r="B66" s="181">
        <v>45437</v>
      </c>
      <c r="C66" t="s">
        <v>3230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3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81">
        <v>45437</v>
      </c>
      <c r="C67" t="s">
        <v>3229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3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81">
        <v>45437</v>
      </c>
      <c r="C68" t="s">
        <v>3298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3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81">
        <v>45437</v>
      </c>
      <c r="C69" t="s">
        <v>3246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3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81">
        <v>45444</v>
      </c>
      <c r="C70" t="s">
        <v>3267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3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81">
        <v>45444</v>
      </c>
      <c r="C71" t="s">
        <v>3303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3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81">
        <v>45444</v>
      </c>
      <c r="C72" t="s">
        <v>3231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3">
        <v>-89</v>
      </c>
      <c r="I72" s="52" t="s">
        <v>4544</v>
      </c>
      <c r="K72" t="e">
        <f t="shared" si="1"/>
        <v>#N/A</v>
      </c>
    </row>
    <row r="73" spans="1:11" hidden="1" x14ac:dyDescent="0.25">
      <c r="A73">
        <v>4</v>
      </c>
      <c r="B73" s="181">
        <v>45444</v>
      </c>
      <c r="C73" t="s">
        <v>3249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3">
        <v>0</v>
      </c>
      <c r="I73" s="52" t="s">
        <v>4545</v>
      </c>
      <c r="K73" t="e">
        <f t="shared" si="1"/>
        <v>#N/A</v>
      </c>
    </row>
    <row r="74" spans="1:11" hidden="1" x14ac:dyDescent="0.25">
      <c r="A74">
        <v>5</v>
      </c>
      <c r="B74" s="181">
        <v>45444</v>
      </c>
      <c r="C74" t="s">
        <v>3225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3">
        <v>7325</v>
      </c>
      <c r="I74" s="52" t="s">
        <v>4546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81">
        <v>45444</v>
      </c>
      <c r="C75" t="s">
        <v>3229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3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81">
        <v>45444</v>
      </c>
      <c r="C76" t="s">
        <v>3306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3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81">
        <v>45444</v>
      </c>
      <c r="C77" t="s">
        <v>3227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3">
        <v>-2854</v>
      </c>
      <c r="I77" s="52" t="s">
        <v>4547</v>
      </c>
      <c r="K77" t="e">
        <f t="shared" si="2"/>
        <v>#N/A</v>
      </c>
    </row>
    <row r="78" spans="1:11" hidden="1" x14ac:dyDescent="0.25">
      <c r="A78">
        <v>1</v>
      </c>
      <c r="B78" s="181">
        <v>45451</v>
      </c>
      <c r="C78" t="s">
        <v>3311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3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81">
        <v>45451</v>
      </c>
      <c r="C79" t="s">
        <v>3231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3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81">
        <v>45451</v>
      </c>
      <c r="C80" t="s">
        <v>3310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3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81">
        <v>45451</v>
      </c>
      <c r="C81" t="s">
        <v>3315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3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81">
        <v>45451</v>
      </c>
      <c r="C82" t="s">
        <v>3302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3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81">
        <v>45451</v>
      </c>
      <c r="C83" t="s">
        <v>3234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3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81">
        <v>45451</v>
      </c>
      <c r="C84" t="s">
        <v>3225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3">
        <v>0</v>
      </c>
      <c r="I84" s="52" t="s">
        <v>4548</v>
      </c>
      <c r="K84" t="e">
        <f t="shared" si="2"/>
        <v>#N/A</v>
      </c>
    </row>
    <row r="85" spans="1:11" hidden="1" x14ac:dyDescent="0.25">
      <c r="A85">
        <v>8</v>
      </c>
      <c r="B85" s="181">
        <v>45451</v>
      </c>
      <c r="C85" t="s">
        <v>3249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3">
        <v>0</v>
      </c>
      <c r="I85" s="52" t="s">
        <v>4549</v>
      </c>
      <c r="K85" t="e">
        <f t="shared" si="2"/>
        <v>#N/A</v>
      </c>
    </row>
    <row r="86" spans="1:11" hidden="1" x14ac:dyDescent="0.25">
      <c r="A86">
        <v>1</v>
      </c>
      <c r="B86" s="181">
        <v>45458</v>
      </c>
      <c r="C86" t="s">
        <v>3269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3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81">
        <v>45458</v>
      </c>
      <c r="C87" t="s">
        <v>3225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3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81">
        <v>45458</v>
      </c>
      <c r="C88" t="s">
        <v>3249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3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81">
        <v>45458</v>
      </c>
      <c r="C89" t="s">
        <v>3226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3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81">
        <v>45458</v>
      </c>
      <c r="C90" t="s">
        <v>3231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3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81">
        <v>45458</v>
      </c>
      <c r="C91" t="s">
        <v>3310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3">
        <v>0</v>
      </c>
      <c r="I91" s="52" t="s">
        <v>4550</v>
      </c>
      <c r="K91" t="e">
        <f t="shared" si="2"/>
        <v>#N/A</v>
      </c>
    </row>
    <row r="92" spans="1:11" hidden="1" x14ac:dyDescent="0.25">
      <c r="A92">
        <v>7</v>
      </c>
      <c r="B92" s="181">
        <v>45458</v>
      </c>
      <c r="C92" t="s">
        <v>3222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3">
        <v>0</v>
      </c>
      <c r="I92" s="52" t="s">
        <v>4551</v>
      </c>
      <c r="K92" t="e">
        <f t="shared" si="2"/>
        <v>#N/A</v>
      </c>
    </row>
    <row r="93" spans="1:11" hidden="1" x14ac:dyDescent="0.25">
      <c r="A93">
        <v>8</v>
      </c>
      <c r="B93" s="181">
        <v>45458</v>
      </c>
      <c r="C93" t="s">
        <v>3230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3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81">
        <v>45458</v>
      </c>
      <c r="C94" t="s">
        <v>3229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3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81">
        <v>45458</v>
      </c>
      <c r="C95" t="s">
        <v>3267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3">
        <v>2000</v>
      </c>
      <c r="I95" s="52" t="s">
        <v>4552</v>
      </c>
      <c r="K95" t="e">
        <f t="shared" si="2"/>
        <v>#N/A</v>
      </c>
    </row>
    <row r="96" spans="1:11" hidden="1" x14ac:dyDescent="0.25">
      <c r="A96">
        <v>1</v>
      </c>
      <c r="B96" s="181">
        <v>45465</v>
      </c>
      <c r="C96" t="s">
        <v>3310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3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81">
        <v>45465</v>
      </c>
      <c r="C97" t="s">
        <v>3302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3">
        <v>29077</v>
      </c>
      <c r="I97" s="52" t="s">
        <v>4553</v>
      </c>
      <c r="K97" t="e">
        <f t="shared" si="2"/>
        <v>#N/A</v>
      </c>
    </row>
    <row r="98" spans="1:11" hidden="1" x14ac:dyDescent="0.25">
      <c r="A98">
        <v>3</v>
      </c>
      <c r="B98" s="181">
        <v>45465</v>
      </c>
      <c r="C98" t="s">
        <v>3319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3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81">
        <v>45465</v>
      </c>
      <c r="C99" t="s">
        <v>3248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3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81">
        <v>45465</v>
      </c>
      <c r="C100" t="s">
        <v>3318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3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81">
        <v>45465</v>
      </c>
      <c r="C101" t="s">
        <v>3267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3">
        <v>0</v>
      </c>
      <c r="I101" s="52" t="s">
        <v>4552</v>
      </c>
      <c r="K101" t="e">
        <f t="shared" si="2"/>
        <v>#N/A</v>
      </c>
    </row>
    <row r="102" spans="1:11" hidden="1" x14ac:dyDescent="0.25">
      <c r="A102">
        <v>8</v>
      </c>
      <c r="B102" s="181">
        <v>45465</v>
      </c>
      <c r="C102" t="s">
        <v>3236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3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81">
        <v>45465</v>
      </c>
      <c r="C103" t="s">
        <v>3243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3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81">
        <v>45465</v>
      </c>
      <c r="C104" t="s">
        <v>3306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3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81">
        <v>45465</v>
      </c>
      <c r="C105" t="s">
        <v>3320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3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81">
        <v>45465</v>
      </c>
      <c r="C106" t="s">
        <v>3229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3">
        <v>2032</v>
      </c>
      <c r="I106" s="52" t="s">
        <v>4554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81">
        <v>45472</v>
      </c>
      <c r="C107" t="s">
        <v>3249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3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81">
        <v>45472</v>
      </c>
      <c r="C108" t="s">
        <v>3310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3">
        <v>0</v>
      </c>
      <c r="I108" s="52" t="s">
        <v>4555</v>
      </c>
      <c r="K108" t="e">
        <f t="shared" si="3"/>
        <v>#N/A</v>
      </c>
    </row>
    <row r="109" spans="1:11" hidden="1" x14ac:dyDescent="0.25">
      <c r="A109">
        <v>3</v>
      </c>
      <c r="B109" s="181">
        <v>45472</v>
      </c>
      <c r="C109" t="s">
        <v>3325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3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81">
        <v>45472</v>
      </c>
      <c r="C110" t="s">
        <v>4556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3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81">
        <v>45472</v>
      </c>
      <c r="C111" t="s">
        <v>3236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3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81">
        <v>45472</v>
      </c>
      <c r="C112" t="s">
        <v>3326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3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81">
        <v>45479</v>
      </c>
      <c r="C113" t="s">
        <v>3269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3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81">
        <v>45479</v>
      </c>
      <c r="C114" t="s">
        <v>3268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3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81">
        <v>45479</v>
      </c>
      <c r="C115" t="s">
        <v>3249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3">
        <v>0</v>
      </c>
      <c r="I115" s="52" t="s">
        <v>4557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81">
        <v>45479</v>
      </c>
      <c r="C116" t="s">
        <v>3231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3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81">
        <v>45479</v>
      </c>
      <c r="C117" t="s">
        <v>3310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3">
        <v>0</v>
      </c>
      <c r="I117" s="52" t="s">
        <v>4558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81">
        <v>45479</v>
      </c>
      <c r="C118" t="s">
        <v>3324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3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81">
        <v>45479</v>
      </c>
      <c r="C119" t="s">
        <v>3302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3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81">
        <v>45479</v>
      </c>
      <c r="C120" t="s">
        <v>3267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3">
        <v>0</v>
      </c>
      <c r="I120" s="52" t="s">
        <v>4559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81">
        <v>45479</v>
      </c>
      <c r="C121" t="s">
        <v>3245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3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81">
        <v>45479</v>
      </c>
      <c r="C122" t="s">
        <v>3239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3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81">
        <v>45486</v>
      </c>
      <c r="C123" t="s">
        <v>3268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3">
        <v>1837</v>
      </c>
      <c r="I123" s="52" t="s">
        <v>4560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81">
        <v>45486</v>
      </c>
      <c r="C124" t="s">
        <v>3249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3">
        <v>2075</v>
      </c>
      <c r="I124" s="52" t="s">
        <v>4561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81">
        <v>45486</v>
      </c>
      <c r="C125" t="s">
        <v>3310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3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81">
        <v>45486</v>
      </c>
      <c r="C126" t="s">
        <v>3231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3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81">
        <v>45486</v>
      </c>
      <c r="C127" t="s">
        <v>3330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3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81">
        <v>45486</v>
      </c>
      <c r="C128" t="s">
        <v>3225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3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81">
        <v>45486</v>
      </c>
      <c r="C129" t="s">
        <v>3326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3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81">
        <v>45486</v>
      </c>
      <c r="C130" t="s">
        <v>3230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3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81">
        <v>45486</v>
      </c>
      <c r="C131" t="s">
        <v>3331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3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81">
        <v>45486</v>
      </c>
      <c r="C132" t="s">
        <v>3245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3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81">
        <v>45493</v>
      </c>
      <c r="C133" t="s">
        <v>3267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3">
        <v>10284</v>
      </c>
      <c r="I133" s="52" t="s">
        <v>4562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81">
        <v>45493</v>
      </c>
      <c r="C134" t="s">
        <v>3345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3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81">
        <v>45493</v>
      </c>
      <c r="C135" t="s">
        <v>3339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3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81">
        <v>45493</v>
      </c>
      <c r="C136" t="s">
        <v>4563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3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81">
        <v>45493</v>
      </c>
      <c r="C137" t="s">
        <v>3326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3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81">
        <v>45493</v>
      </c>
      <c r="C138" t="s">
        <v>3341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3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81">
        <v>45493</v>
      </c>
      <c r="C139" t="s">
        <v>3335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3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81">
        <v>45493</v>
      </c>
      <c r="C140" t="s">
        <v>3225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3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81">
        <v>45493</v>
      </c>
      <c r="C141" t="s">
        <v>3249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3">
        <v>1467</v>
      </c>
      <c r="I141" s="52" t="s">
        <v>4564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81">
        <v>45493</v>
      </c>
      <c r="C142" t="s">
        <v>3268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3">
        <v>0</v>
      </c>
      <c r="I142" s="52" t="s">
        <v>4565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81">
        <v>45493</v>
      </c>
      <c r="C143" t="s">
        <v>3340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3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81">
        <v>45493</v>
      </c>
      <c r="C144" t="s">
        <v>3310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3">
        <v>0</v>
      </c>
      <c r="I144" s="52" t="s">
        <v>4566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81">
        <v>45500</v>
      </c>
      <c r="C145" t="s">
        <v>3267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3">
        <v>0</v>
      </c>
      <c r="I145" s="52" t="s">
        <v>4567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81">
        <v>45500</v>
      </c>
      <c r="C146" t="s">
        <v>3310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3">
        <v>0</v>
      </c>
      <c r="I146" s="52" t="s">
        <v>4568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81">
        <v>45500</v>
      </c>
      <c r="C147" t="s">
        <v>3226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3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81">
        <v>45500</v>
      </c>
      <c r="C148" t="s">
        <v>3249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3">
        <v>175</v>
      </c>
      <c r="I148" s="52" t="s">
        <v>4569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81">
        <v>45500</v>
      </c>
      <c r="C149" t="s">
        <v>3268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3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81">
        <v>45500</v>
      </c>
      <c r="C150" t="s">
        <v>3269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3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81">
        <v>45500</v>
      </c>
      <c r="C151" t="s">
        <v>3349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3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81">
        <v>45506</v>
      </c>
      <c r="C152" t="s">
        <v>3226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3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81">
        <v>45506</v>
      </c>
      <c r="C153" t="s">
        <v>3231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3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81">
        <v>45506</v>
      </c>
      <c r="C154" t="s">
        <v>3222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3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81">
        <v>45506</v>
      </c>
      <c r="C155" t="s">
        <v>3325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3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81">
        <v>45506</v>
      </c>
      <c r="C156" t="s">
        <v>3356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3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81">
        <v>45506</v>
      </c>
      <c r="C157" t="s">
        <v>3352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3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81">
        <v>45506</v>
      </c>
      <c r="C158" t="s">
        <v>4556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3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81">
        <v>45506</v>
      </c>
      <c r="C159" t="s">
        <v>3335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3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81">
        <v>45506</v>
      </c>
      <c r="C160" t="s">
        <v>4541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3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81">
        <v>45506</v>
      </c>
      <c r="C161" t="s">
        <v>3306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3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81">
        <v>45506</v>
      </c>
      <c r="C162" t="s">
        <v>3326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3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81">
        <v>45506</v>
      </c>
      <c r="C163" t="s">
        <v>3249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3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81">
        <v>45514</v>
      </c>
      <c r="C164" t="s">
        <v>3268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3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81">
        <v>45514</v>
      </c>
      <c r="C165" t="s">
        <v>3360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3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81">
        <v>45514</v>
      </c>
      <c r="C166" t="s">
        <v>3352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3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81">
        <v>45514</v>
      </c>
      <c r="C167" t="s">
        <v>3302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3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81">
        <v>45514</v>
      </c>
      <c r="C168" t="s">
        <v>3225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3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81">
        <v>45514</v>
      </c>
      <c r="C169" t="s">
        <v>3229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3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81">
        <v>45514</v>
      </c>
      <c r="C170" t="s">
        <v>3362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3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81">
        <v>45514</v>
      </c>
      <c r="C171" t="s">
        <v>3361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3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81">
        <v>45514</v>
      </c>
      <c r="C172" t="s">
        <v>3363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3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81">
        <v>45514</v>
      </c>
      <c r="C173" t="s">
        <v>3364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3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81">
        <v>45518</v>
      </c>
      <c r="C174" t="s">
        <v>3326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3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81">
        <v>45518</v>
      </c>
      <c r="C175" t="s">
        <v>3363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3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81">
        <v>45518</v>
      </c>
      <c r="C176" t="s">
        <v>3365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3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81">
        <v>45518</v>
      </c>
      <c r="C177" t="s">
        <v>4570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3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81">
        <v>45518</v>
      </c>
      <c r="C178" t="s">
        <v>3335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3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81">
        <v>45518</v>
      </c>
      <c r="C179" t="s">
        <v>3229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3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81">
        <v>45518</v>
      </c>
      <c r="C180" t="s">
        <v>4541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3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81">
        <v>45518</v>
      </c>
      <c r="C181" t="s">
        <v>3370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3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81">
        <v>45521</v>
      </c>
      <c r="C182" t="s">
        <v>3239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3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81">
        <v>45521</v>
      </c>
      <c r="C183" t="s">
        <v>3269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3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81">
        <v>45521</v>
      </c>
      <c r="C184" t="s">
        <v>3268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3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81">
        <v>45521</v>
      </c>
      <c r="C185" t="s">
        <v>3225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3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81">
        <v>45521</v>
      </c>
      <c r="C186" t="s">
        <v>3375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3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81">
        <v>45521</v>
      </c>
      <c r="C187" t="s">
        <v>3230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3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81">
        <v>45521</v>
      </c>
      <c r="C188" t="s">
        <v>3374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3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81">
        <v>45521</v>
      </c>
      <c r="C189" t="s">
        <v>3229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3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81">
        <v>45521</v>
      </c>
      <c r="C190" t="s">
        <v>3335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3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81">
        <v>45521</v>
      </c>
      <c r="C191" t="s">
        <v>3362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3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81">
        <v>45521</v>
      </c>
      <c r="C192" t="s">
        <v>3326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3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81">
        <v>45521</v>
      </c>
      <c r="C193" t="s">
        <v>3331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3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81">
        <v>45521</v>
      </c>
      <c r="C194" t="s">
        <v>3243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3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81">
        <v>45527</v>
      </c>
      <c r="C195" t="s">
        <v>4571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3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81">
        <v>45527</v>
      </c>
      <c r="C196" t="s">
        <v>4572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3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81">
        <v>45527</v>
      </c>
      <c r="C197" t="s">
        <v>3267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3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81">
        <v>45527</v>
      </c>
      <c r="C198" t="s">
        <v>3268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3">
        <v>0</v>
      </c>
      <c r="I198" s="52" t="s">
        <v>4573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81">
        <v>45527</v>
      </c>
      <c r="C199" t="s">
        <v>3249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3">
        <v>0</v>
      </c>
      <c r="I199" s="52" t="s">
        <v>4574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81">
        <v>45527</v>
      </c>
      <c r="C200" t="s">
        <v>3226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3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81">
        <v>45527</v>
      </c>
      <c r="C201" t="s">
        <v>3310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3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81">
        <v>45527</v>
      </c>
      <c r="C202" t="s">
        <v>3352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3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81">
        <v>45527</v>
      </c>
      <c r="C203" t="s">
        <v>3379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3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81">
        <v>45527</v>
      </c>
      <c r="C204" t="s">
        <v>3229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3">
        <v>0</v>
      </c>
      <c r="I204" s="52" t="s">
        <v>4575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81">
        <v>45527</v>
      </c>
      <c r="C205" t="s">
        <v>3335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81">
        <v>45527</v>
      </c>
      <c r="C206" t="s">
        <v>3380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3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81">
        <v>45527</v>
      </c>
      <c r="C207" t="s">
        <v>3341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3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81">
        <v>45527</v>
      </c>
      <c r="C208" t="s">
        <v>3349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3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81">
        <v>45527</v>
      </c>
      <c r="C209" t="s">
        <v>4576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3"/>
      <c r="K209" t="e">
        <f t="shared" si="5"/>
        <v>#N/A</v>
      </c>
    </row>
    <row r="210" spans="1:11" hidden="1" x14ac:dyDescent="0.25">
      <c r="A210">
        <v>16</v>
      </c>
      <c r="B210" s="181">
        <v>45527</v>
      </c>
      <c r="C210" t="s">
        <v>3363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3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81">
        <v>45527</v>
      </c>
      <c r="C211" t="s">
        <v>3225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3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81">
        <v>45535</v>
      </c>
      <c r="C212" t="s">
        <v>3268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3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81">
        <v>45535</v>
      </c>
      <c r="C213" t="s">
        <v>3310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3">
        <v>0</v>
      </c>
      <c r="I213" s="52" t="s">
        <v>4577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81">
        <v>45535</v>
      </c>
      <c r="C214" t="s">
        <v>3226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3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81">
        <v>45535</v>
      </c>
      <c r="C215" t="s">
        <v>3394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3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81">
        <v>45535</v>
      </c>
      <c r="C216" t="s">
        <v>3386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3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81">
        <v>45535</v>
      </c>
      <c r="C217" t="s">
        <v>3229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3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81">
        <v>45535</v>
      </c>
      <c r="C218" t="s">
        <v>4541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3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81">
        <v>45535</v>
      </c>
      <c r="C219" t="s">
        <v>3335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3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81">
        <v>45535</v>
      </c>
      <c r="C220" t="s">
        <v>3362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3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81">
        <v>45535</v>
      </c>
      <c r="C221" t="s">
        <v>3382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3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81">
        <v>45535</v>
      </c>
      <c r="C222" t="s">
        <v>3363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3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81">
        <v>45535</v>
      </c>
      <c r="C223" t="s">
        <v>3326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3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81">
        <v>45535</v>
      </c>
      <c r="C224" t="s">
        <v>3390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3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81">
        <v>45535</v>
      </c>
      <c r="C225" t="s">
        <v>3381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3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81">
        <v>45535</v>
      </c>
      <c r="C226" t="s">
        <v>3239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3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81">
        <v>45542</v>
      </c>
      <c r="C227" t="s">
        <v>3268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3">
        <v>0</v>
      </c>
      <c r="I227" s="52" t="s">
        <v>4578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81">
        <v>45542</v>
      </c>
      <c r="C228" t="s">
        <v>3310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3">
        <v>0</v>
      </c>
      <c r="I228" s="52" t="s">
        <v>4579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81">
        <v>45542</v>
      </c>
      <c r="C229" t="s">
        <v>3225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3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81">
        <v>45542</v>
      </c>
      <c r="C230" t="s">
        <v>3404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3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81">
        <v>45542</v>
      </c>
      <c r="C231" t="s">
        <v>3229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3">
        <v>4539</v>
      </c>
      <c r="I231" s="52" t="s">
        <v>4580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81">
        <v>45542</v>
      </c>
      <c r="C232" t="s">
        <v>3395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3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81">
        <v>45542</v>
      </c>
      <c r="C233" t="s">
        <v>4541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3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81">
        <v>45542</v>
      </c>
      <c r="C234" t="s">
        <v>3379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3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81">
        <v>45542</v>
      </c>
      <c r="C235" t="s">
        <v>3400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3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81">
        <v>45542</v>
      </c>
      <c r="C236" t="s">
        <v>3408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3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81">
        <v>45542</v>
      </c>
      <c r="C237" t="s">
        <v>3363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3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81">
        <v>45542</v>
      </c>
      <c r="C238" t="s">
        <v>3326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3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81">
        <v>45542</v>
      </c>
      <c r="C239" t="s">
        <v>3331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3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81">
        <v>45542</v>
      </c>
      <c r="C240" t="s">
        <v>3243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3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81">
        <v>45542</v>
      </c>
      <c r="C241" t="s">
        <v>3239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3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81">
        <v>45548</v>
      </c>
      <c r="C242" t="s">
        <v>3268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3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81">
        <v>45548</v>
      </c>
      <c r="C243" t="s">
        <v>3249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3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81">
        <v>45548</v>
      </c>
      <c r="C244" t="s">
        <v>3360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3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81">
        <v>45548</v>
      </c>
      <c r="C245" t="s">
        <v>3310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3">
        <v>0</v>
      </c>
      <c r="I245" s="52" t="s">
        <v>4581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81">
        <v>45548</v>
      </c>
      <c r="C246" t="s">
        <v>3225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3">
        <v>3602</v>
      </c>
      <c r="I246" s="52" t="s">
        <v>4582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81">
        <v>45548</v>
      </c>
      <c r="C247" t="s">
        <v>3229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3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81">
        <v>45548</v>
      </c>
      <c r="C248" t="s">
        <v>3413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3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81">
        <v>45548</v>
      </c>
      <c r="C249" t="s">
        <v>4541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3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81">
        <v>45548</v>
      </c>
      <c r="C250" t="s">
        <v>3379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3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81">
        <v>45548</v>
      </c>
      <c r="C251" t="s">
        <v>3320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3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81">
        <v>45548</v>
      </c>
      <c r="C252" t="s">
        <v>3335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81">
        <v>45548</v>
      </c>
      <c r="C253" t="s">
        <v>3429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3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81">
        <v>45548</v>
      </c>
      <c r="C254" t="s">
        <v>3425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3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81">
        <v>45548</v>
      </c>
      <c r="C255" t="s">
        <v>3361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3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81">
        <v>45548</v>
      </c>
      <c r="C256" t="s">
        <v>3362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3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81">
        <v>45548</v>
      </c>
      <c r="C257" t="s">
        <v>3341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81">
        <v>45548</v>
      </c>
      <c r="C258" t="s">
        <v>3421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3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81">
        <v>45548</v>
      </c>
      <c r="C259" t="s">
        <v>3243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3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81">
        <v>45548</v>
      </c>
      <c r="C260" t="s">
        <v>3381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3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81">
        <v>45548</v>
      </c>
      <c r="C261" t="s">
        <v>3326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3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81">
        <v>45548</v>
      </c>
      <c r="C262" t="s">
        <v>3417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3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81">
        <v>45556</v>
      </c>
      <c r="C263" t="s">
        <v>3249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3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81">
        <v>45556</v>
      </c>
      <c r="C264" t="s">
        <v>3310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3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81">
        <v>45556</v>
      </c>
      <c r="C265" t="s">
        <v>3233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3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81">
        <v>45556</v>
      </c>
      <c r="C266" t="s">
        <v>3356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3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81">
        <v>45556</v>
      </c>
      <c r="C267" t="s">
        <v>3352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3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81">
        <v>45556</v>
      </c>
      <c r="C268" t="s">
        <v>3433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3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81">
        <v>45556</v>
      </c>
      <c r="C269" t="s">
        <v>3379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3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81">
        <v>45556</v>
      </c>
      <c r="C270" t="s">
        <v>3335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3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81">
        <v>45556</v>
      </c>
      <c r="C271" t="s">
        <v>3362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3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81">
        <v>45556</v>
      </c>
      <c r="C272" t="s">
        <v>3363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3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81">
        <v>45556</v>
      </c>
      <c r="C273" t="s">
        <v>3326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3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81">
        <v>45556</v>
      </c>
      <c r="C274" t="s">
        <v>3435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3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81">
        <v>45556</v>
      </c>
      <c r="C275" t="s">
        <v>3412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3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81">
        <v>45556</v>
      </c>
      <c r="C276" t="s">
        <v>3239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3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81">
        <v>45563</v>
      </c>
      <c r="C277" t="s">
        <v>3249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3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81">
        <v>45563</v>
      </c>
      <c r="C278" t="s">
        <v>3436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3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81">
        <v>45563</v>
      </c>
      <c r="C279" t="s">
        <v>3230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3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81">
        <v>45563</v>
      </c>
      <c r="C280" t="s">
        <v>3379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3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81">
        <v>45563</v>
      </c>
      <c r="C281" t="s">
        <v>3228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3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81">
        <v>45563</v>
      </c>
      <c r="C282" t="s">
        <v>3363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3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81">
        <v>45563</v>
      </c>
      <c r="C283" t="s">
        <v>3437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3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81">
        <v>45563</v>
      </c>
      <c r="C284" t="s">
        <v>3272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81">
        <v>45570</v>
      </c>
      <c r="C285" t="s">
        <v>3231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3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81">
        <v>45570</v>
      </c>
      <c r="C286" t="s">
        <v>3249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3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81">
        <v>45570</v>
      </c>
      <c r="C287" t="s">
        <v>3225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3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81">
        <v>45570</v>
      </c>
      <c r="C288" t="s">
        <v>3412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3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81">
        <v>45570</v>
      </c>
      <c r="C289" t="s">
        <v>3335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3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81">
        <v>45570</v>
      </c>
      <c r="C290" t="s">
        <v>3438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3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81">
        <v>45570</v>
      </c>
      <c r="C291" t="s">
        <v>3444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3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81">
        <v>45570</v>
      </c>
      <c r="C292" t="s">
        <v>3439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3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81">
        <v>45570</v>
      </c>
      <c r="C293" t="s">
        <v>3435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3">
        <v>1326</v>
      </c>
      <c r="I293" s="52" t="s">
        <v>4583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81">
        <v>45570</v>
      </c>
      <c r="C294" t="s">
        <v>3440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3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81">
        <v>45577</v>
      </c>
      <c r="C295" t="s">
        <v>3249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3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81">
        <v>45577</v>
      </c>
      <c r="C296" t="s">
        <v>3310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3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81">
        <v>45577</v>
      </c>
      <c r="C297" t="s">
        <v>3226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3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81">
        <v>45577</v>
      </c>
      <c r="C298" t="s">
        <v>3225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3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81">
        <v>45577</v>
      </c>
      <c r="C299" t="s">
        <v>3379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3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81">
        <v>45577</v>
      </c>
      <c r="C300" t="s">
        <v>3363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3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81">
        <v>45577</v>
      </c>
      <c r="C301" t="s">
        <v>3243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3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81">
        <v>45577</v>
      </c>
      <c r="C302" t="s">
        <v>3448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3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81">
        <v>45583</v>
      </c>
      <c r="C303" t="s">
        <v>3249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3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81">
        <v>45583</v>
      </c>
      <c r="C304" t="s">
        <v>3310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3">
        <v>0</v>
      </c>
      <c r="I304" s="52" t="s">
        <v>4584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81">
        <v>45583</v>
      </c>
      <c r="C305" t="s">
        <v>3233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3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81">
        <v>45583</v>
      </c>
      <c r="C306" t="s">
        <v>3231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3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81">
        <v>45583</v>
      </c>
      <c r="C307" t="s">
        <v>4541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3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81">
        <v>45583</v>
      </c>
      <c r="C308" t="s">
        <v>3379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3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81">
        <v>45583</v>
      </c>
      <c r="C309" t="s">
        <v>3228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3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81">
        <v>45583</v>
      </c>
      <c r="C310" t="s">
        <v>4585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3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81">
        <v>45583</v>
      </c>
      <c r="C311" t="s">
        <v>4586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3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81">
        <v>45583</v>
      </c>
      <c r="C312" t="s">
        <v>3434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3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81">
        <v>45583</v>
      </c>
      <c r="C313" t="s">
        <v>3363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3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81">
        <v>45583</v>
      </c>
      <c r="C314" t="s">
        <v>3421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3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81">
        <v>45583</v>
      </c>
      <c r="C315" t="s">
        <v>3243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3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81">
        <v>45583</v>
      </c>
      <c r="C316" t="s">
        <v>3448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3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81">
        <v>45583</v>
      </c>
      <c r="C317" t="s">
        <v>3449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3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81">
        <v>45591</v>
      </c>
      <c r="C318" t="s">
        <v>3310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3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81">
        <v>45591</v>
      </c>
      <c r="C319" t="s">
        <v>3233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3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81">
        <v>45591</v>
      </c>
      <c r="C320" t="s">
        <v>3231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3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81">
        <v>45591</v>
      </c>
      <c r="C321" t="s">
        <v>3249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3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81">
        <v>45591</v>
      </c>
      <c r="C322" t="s">
        <v>3225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3">
        <v>0</v>
      </c>
      <c r="I322" s="52" t="s">
        <v>4587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81">
        <v>45591</v>
      </c>
      <c r="C323" t="s">
        <v>3228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3">
        <v>0</v>
      </c>
      <c r="I323" s="52" t="s">
        <v>4588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81">
        <v>45591</v>
      </c>
      <c r="C324" t="s">
        <v>4541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3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81">
        <v>45591</v>
      </c>
      <c r="C325" t="s">
        <v>3455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3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81">
        <v>45591</v>
      </c>
      <c r="C326" t="s">
        <v>3434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3">
        <v>0</v>
      </c>
      <c r="I326" s="52" t="s">
        <v>4589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81">
        <v>45591</v>
      </c>
      <c r="C327" t="s">
        <v>3243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3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81">
        <v>45591</v>
      </c>
      <c r="C328" t="s">
        <v>3448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3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81">
        <v>45591</v>
      </c>
      <c r="C329" t="s">
        <v>3451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3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81">
        <v>45598</v>
      </c>
      <c r="C330" t="s">
        <v>3268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3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81">
        <v>45598</v>
      </c>
      <c r="C331" t="s">
        <v>3249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3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81">
        <v>45598</v>
      </c>
      <c r="C332" t="s">
        <v>3310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3">
        <v>0</v>
      </c>
      <c r="I332" s="52" t="s">
        <v>4590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81">
        <v>45598</v>
      </c>
      <c r="C333" t="s">
        <v>3360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3">
        <v>3201</v>
      </c>
      <c r="I333" s="52" t="s">
        <v>4591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81">
        <v>45598</v>
      </c>
      <c r="C334" t="s">
        <v>3450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3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81">
        <v>45598</v>
      </c>
      <c r="C335" t="s">
        <v>3379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3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81">
        <v>45598</v>
      </c>
      <c r="C336" t="s">
        <v>3228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3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81">
        <v>45598</v>
      </c>
      <c r="C337" t="s">
        <v>3434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3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81">
        <v>45598</v>
      </c>
      <c r="C338" t="s">
        <v>3438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3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81">
        <v>45598</v>
      </c>
      <c r="C339" t="s">
        <v>3243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3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81">
        <v>45598</v>
      </c>
      <c r="C340" t="s">
        <v>3448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3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81">
        <v>45605</v>
      </c>
      <c r="C341" s="184" t="s">
        <v>3460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3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81">
        <v>45605</v>
      </c>
      <c r="C342" s="184" t="s">
        <v>3360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3">
        <v>0</v>
      </c>
      <c r="I342" s="52" t="s">
        <v>4592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81">
        <v>45605</v>
      </c>
      <c r="C343" t="s">
        <v>3461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3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81">
        <v>45605</v>
      </c>
      <c r="C344" t="s">
        <v>3233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3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81">
        <v>45605</v>
      </c>
      <c r="C345" s="184" t="s">
        <v>3459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3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81">
        <v>45605</v>
      </c>
      <c r="C346" s="184" t="s">
        <v>3230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3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81">
        <v>45605</v>
      </c>
      <c r="C347" t="s">
        <v>3382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3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81">
        <v>45605</v>
      </c>
      <c r="C348" t="s">
        <v>3335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3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81">
        <v>45605</v>
      </c>
      <c r="C349" t="s">
        <v>3469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3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81">
        <v>45605</v>
      </c>
      <c r="C350" t="s">
        <v>3434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3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81">
        <v>45605</v>
      </c>
      <c r="C351" t="s">
        <v>3363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3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81">
        <v>45605</v>
      </c>
      <c r="C352" t="s">
        <v>3326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3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81">
        <v>45605</v>
      </c>
      <c r="C353" t="s">
        <v>3390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3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81">
        <v>45605</v>
      </c>
      <c r="C354" t="s">
        <v>3331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3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81">
        <v>45605</v>
      </c>
      <c r="C355" t="s">
        <v>3448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3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81">
        <v>45605</v>
      </c>
      <c r="C356" t="s">
        <v>3465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3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81">
        <v>45605</v>
      </c>
      <c r="C357" t="s">
        <v>3267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3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81">
        <v>45605</v>
      </c>
      <c r="C358" t="s">
        <v>3272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81">
        <v>45605</v>
      </c>
      <c r="C359" t="s">
        <v>3268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3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81">
        <v>45605</v>
      </c>
      <c r="C360" t="s">
        <v>3249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3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81">
        <v>45612</v>
      </c>
      <c r="C361" t="s">
        <v>3249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3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81">
        <v>45612</v>
      </c>
      <c r="C362" t="s">
        <v>3272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3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81">
        <v>45612</v>
      </c>
      <c r="C363" t="s">
        <v>3310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3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81">
        <v>45612</v>
      </c>
      <c r="C364" t="s">
        <v>3460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3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81">
        <v>45612</v>
      </c>
      <c r="C365" t="s">
        <v>3360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3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81">
        <v>45612</v>
      </c>
      <c r="C366" t="s">
        <v>3226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3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81">
        <v>45612</v>
      </c>
      <c r="C367" t="s">
        <v>3225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3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81">
        <v>45612</v>
      </c>
      <c r="C368" t="s">
        <v>4541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3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81">
        <v>45612</v>
      </c>
      <c r="C369" t="s">
        <v>3379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3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81">
        <v>45612</v>
      </c>
      <c r="C370" t="s">
        <v>3434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3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81">
        <v>45612</v>
      </c>
      <c r="C371" t="s">
        <v>3363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3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81">
        <v>45612</v>
      </c>
      <c r="C372" t="s">
        <v>3473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3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81">
        <v>45612</v>
      </c>
      <c r="C373" t="s">
        <v>3448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3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81">
        <v>45619</v>
      </c>
      <c r="C374" t="s">
        <v>3360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3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81">
        <v>45619</v>
      </c>
      <c r="C375" t="s">
        <v>3480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3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81">
        <v>45619</v>
      </c>
      <c r="C376" t="s">
        <v>3352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3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81">
        <v>45619</v>
      </c>
      <c r="C377" t="s">
        <v>3225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3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81">
        <v>45619</v>
      </c>
      <c r="C378" t="s">
        <v>3335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3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81">
        <v>45619</v>
      </c>
      <c r="C379" t="s">
        <v>3488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3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81">
        <v>45619</v>
      </c>
      <c r="C380" t="s">
        <v>3479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3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81">
        <v>45619</v>
      </c>
      <c r="C381" t="s">
        <v>3434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3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81">
        <v>45619</v>
      </c>
      <c r="C382" t="s">
        <v>3438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3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81">
        <v>45619</v>
      </c>
      <c r="C383" t="s">
        <v>3326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3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81">
        <v>45619</v>
      </c>
      <c r="C384" t="s">
        <v>3390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3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81">
        <v>45619</v>
      </c>
      <c r="C385" t="s">
        <v>3435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3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81">
        <v>45619</v>
      </c>
      <c r="C386" t="s">
        <v>3448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3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81">
        <v>45619</v>
      </c>
      <c r="C387" t="s">
        <v>3484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3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81">
        <v>45626</v>
      </c>
      <c r="C388" t="s">
        <v>3345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3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81">
        <v>45626</v>
      </c>
      <c r="C389" t="s">
        <v>3478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3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81">
        <v>45626</v>
      </c>
      <c r="C390" t="s">
        <v>3492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3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81">
        <v>45626</v>
      </c>
      <c r="C391" t="s">
        <v>3272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3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81">
        <v>45626</v>
      </c>
      <c r="C392" t="s">
        <v>3310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3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81">
        <v>45626</v>
      </c>
      <c r="C393" t="s">
        <v>3360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3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81">
        <v>45626</v>
      </c>
      <c r="C394" t="s">
        <v>3461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3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81">
        <v>45626</v>
      </c>
      <c r="C395" t="s">
        <v>3352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3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81">
        <v>45626</v>
      </c>
      <c r="C396" t="s">
        <v>3459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3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81">
        <v>45626</v>
      </c>
      <c r="C397" t="s">
        <v>3225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3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81">
        <v>45626</v>
      </c>
      <c r="C398" t="s">
        <v>3493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3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81">
        <v>45626</v>
      </c>
      <c r="C399" t="s">
        <v>3477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3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81">
        <v>45626</v>
      </c>
      <c r="C400" t="s">
        <v>3434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3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81">
        <v>45626</v>
      </c>
      <c r="C401" t="s">
        <v>3331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3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81">
        <v>45626</v>
      </c>
      <c r="C402" t="s">
        <v>3494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3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81">
        <v>45626</v>
      </c>
      <c r="C403" t="s">
        <v>3498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3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81">
        <v>45626</v>
      </c>
      <c r="C404" t="s">
        <v>3246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3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81">
        <v>45633</v>
      </c>
      <c r="C405" t="s">
        <v>3268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5">
        <v>0.39583333333333331</v>
      </c>
      <c r="H405" s="183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81">
        <v>45633</v>
      </c>
      <c r="C406" t="s">
        <v>3310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5">
        <v>0.40277777777777779</v>
      </c>
      <c r="H406" s="183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81">
        <v>45633</v>
      </c>
      <c r="C407" t="s">
        <v>3360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5">
        <v>0.40972222222222221</v>
      </c>
      <c r="H407" s="183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81">
        <v>45633</v>
      </c>
      <c r="C408" t="s">
        <v>3226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5">
        <v>0.41666666666666669</v>
      </c>
      <c r="H408" s="183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81">
        <v>45633</v>
      </c>
      <c r="C409" t="s">
        <v>3459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5">
        <v>0.4236111111111111</v>
      </c>
      <c r="H409" s="183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81">
        <v>45633</v>
      </c>
      <c r="C410" t="s">
        <v>3379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5">
        <v>0.45833333333333331</v>
      </c>
      <c r="H410" s="183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81">
        <v>45633</v>
      </c>
      <c r="C411" t="s">
        <v>3298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5">
        <v>0.4861111111111111</v>
      </c>
      <c r="H411" s="183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81">
        <v>45633</v>
      </c>
      <c r="C412" t="s">
        <v>3477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5">
        <v>0.5</v>
      </c>
      <c r="H412" s="183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81">
        <v>45633</v>
      </c>
      <c r="C413" t="s">
        <v>3434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5">
        <v>0.50694444444444442</v>
      </c>
      <c r="H413" s="183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81">
        <v>45633</v>
      </c>
      <c r="C414" t="s">
        <v>3363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5">
        <v>0.52083333333333337</v>
      </c>
      <c r="H414" s="183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81">
        <v>45633</v>
      </c>
      <c r="C415" t="s">
        <v>3498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5">
        <v>0.53125</v>
      </c>
      <c r="H415" s="183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81">
        <v>45633</v>
      </c>
      <c r="C416" t="s">
        <v>3267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5">
        <v>0.54166666666666663</v>
      </c>
      <c r="H416" s="183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81">
        <v>45640</v>
      </c>
      <c r="C417" t="s">
        <v>3310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81">
        <v>45640</v>
      </c>
      <c r="C418" t="s">
        <v>3360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81">
        <v>45640</v>
      </c>
      <c r="C419" t="s">
        <v>3459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81">
        <v>45640</v>
      </c>
      <c r="C420" t="s">
        <v>3225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81">
        <v>45640</v>
      </c>
      <c r="C421" t="s">
        <v>3504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81">
        <v>45640</v>
      </c>
      <c r="C422" t="s">
        <v>3230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81">
        <v>45640</v>
      </c>
      <c r="C423" t="s">
        <v>3281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81">
        <v>45640</v>
      </c>
      <c r="C424" t="s">
        <v>3335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81">
        <v>45640</v>
      </c>
      <c r="C425" t="s">
        <v>3455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81">
        <v>45640</v>
      </c>
      <c r="C426" t="s">
        <v>3434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81">
        <v>45640</v>
      </c>
      <c r="C427" t="s">
        <v>3438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81">
        <v>45640</v>
      </c>
      <c r="C428" t="s">
        <v>3500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81">
        <v>45640</v>
      </c>
      <c r="C429" t="s">
        <v>3363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81">
        <v>45640</v>
      </c>
      <c r="C430" t="s">
        <v>3326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81">
        <v>45640</v>
      </c>
      <c r="C431" t="s">
        <v>3390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81">
        <v>45640</v>
      </c>
      <c r="C432" t="s">
        <v>3435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81">
        <v>45640</v>
      </c>
      <c r="C433" t="s">
        <v>3499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81">
        <v>45640</v>
      </c>
      <c r="C434" t="s">
        <v>3448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81">
        <v>45640</v>
      </c>
      <c r="C435" t="s">
        <v>3267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81">
        <v>45640</v>
      </c>
      <c r="C436" t="s">
        <v>3268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81">
        <v>45647</v>
      </c>
      <c r="C437" t="s">
        <v>3268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81">
        <v>45647</v>
      </c>
      <c r="C438" t="s">
        <v>3310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81">
        <v>45647</v>
      </c>
      <c r="C439" t="s">
        <v>3360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81">
        <v>45647</v>
      </c>
      <c r="C440" t="s">
        <v>3459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81">
        <v>45647</v>
      </c>
      <c r="C441" t="s">
        <v>3225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81">
        <v>45647</v>
      </c>
      <c r="C442" t="s">
        <v>3228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81">
        <v>45647</v>
      </c>
      <c r="C443" t="s">
        <v>3281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81">
        <v>45647</v>
      </c>
      <c r="C444" t="s">
        <v>3434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81">
        <v>45647</v>
      </c>
      <c r="C445" t="s">
        <v>3438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81">
        <v>45647</v>
      </c>
      <c r="C446" t="s">
        <v>3363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81">
        <v>45647</v>
      </c>
      <c r="C447" t="s">
        <v>3331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81">
        <v>45647</v>
      </c>
      <c r="C448" t="s">
        <v>3448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81">
        <v>45647</v>
      </c>
      <c r="C449" t="s">
        <v>3498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81">
        <v>45647</v>
      </c>
      <c r="C450" t="s">
        <v>3267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81">
        <v>45654</v>
      </c>
      <c r="C451" t="s">
        <v>3268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81">
        <v>45654</v>
      </c>
      <c r="C452" t="s">
        <v>3272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81">
        <v>45654</v>
      </c>
      <c r="C453" t="s">
        <v>3310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81">
        <v>45654</v>
      </c>
      <c r="C454" t="s">
        <v>3459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81">
        <v>45654</v>
      </c>
      <c r="C455" t="s">
        <v>3225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81">
        <v>45654</v>
      </c>
      <c r="C456" t="s">
        <v>3517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81">
        <v>45654</v>
      </c>
      <c r="C457" t="s">
        <v>3228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81">
        <v>45654</v>
      </c>
      <c r="C458" t="s">
        <v>3510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81">
        <v>45654</v>
      </c>
      <c r="C459" t="s">
        <v>3479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81">
        <v>45654</v>
      </c>
      <c r="C460" t="s">
        <v>3434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81">
        <v>45654</v>
      </c>
      <c r="C461" t="s">
        <v>3381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81">
        <v>45654</v>
      </c>
      <c r="C462" t="s">
        <v>3448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81">
        <v>45654</v>
      </c>
      <c r="C463" t="s">
        <v>3514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81">
        <v>45654</v>
      </c>
      <c r="C464" t="s">
        <v>3267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81">
        <v>45654</v>
      </c>
      <c r="C465" t="s">
        <v>3509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81">
        <v>45661</v>
      </c>
      <c r="C466" t="s">
        <v>3268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81">
        <v>45661</v>
      </c>
      <c r="C467" t="s">
        <v>3225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81">
        <v>45661</v>
      </c>
      <c r="C468" t="s">
        <v>3272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5">
        <v>0.42708333333333331</v>
      </c>
      <c r="H468" s="183">
        <v>7500</v>
      </c>
      <c r="I468" s="52" t="s">
        <v>4593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81">
        <v>45661</v>
      </c>
      <c r="C469" t="s">
        <v>3310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81">
        <v>45661</v>
      </c>
      <c r="C470" t="s">
        <v>3352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5">
        <v>0.4513888888888889</v>
      </c>
      <c r="H470" s="183">
        <v>4100</v>
      </c>
      <c r="I470" s="52" t="s">
        <v>4594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81">
        <v>45661</v>
      </c>
      <c r="C471" t="s">
        <v>3517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81">
        <v>45661</v>
      </c>
      <c r="C472" t="s">
        <v>3349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5">
        <v>0.47569444444444442</v>
      </c>
      <c r="H472" s="183">
        <v>0</v>
      </c>
      <c r="I472" s="52" t="s">
        <v>4595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81">
        <v>45661</v>
      </c>
      <c r="C473" t="s">
        <v>3434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81">
        <v>45661</v>
      </c>
      <c r="C474" t="s">
        <v>3494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5">
        <v>0.49652777777777779</v>
      </c>
      <c r="H474" s="183">
        <v>7400</v>
      </c>
      <c r="I474" s="52" t="s">
        <v>4596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81">
        <v>45661</v>
      </c>
      <c r="C475" t="s">
        <v>4597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5">
        <v>0.51388888888888884</v>
      </c>
      <c r="H475" s="183">
        <v>3000</v>
      </c>
      <c r="I475" s="52" t="s">
        <v>4598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81">
        <v>45661</v>
      </c>
      <c r="C476" t="s">
        <v>3311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5">
        <v>0.52083333333333337</v>
      </c>
      <c r="H476" s="183">
        <v>0</v>
      </c>
      <c r="I476" s="52" t="s">
        <v>4599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81">
        <v>45668</v>
      </c>
      <c r="C477" t="s">
        <v>3360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81">
        <v>45668</v>
      </c>
      <c r="C478" t="s">
        <v>3231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81">
        <v>45668</v>
      </c>
      <c r="C479" t="s">
        <v>3520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81">
        <v>45668</v>
      </c>
      <c r="C480" t="s">
        <v>3225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81">
        <v>45668</v>
      </c>
      <c r="C481" t="s">
        <v>3517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81">
        <v>45668</v>
      </c>
      <c r="C482" t="s">
        <v>3379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81">
        <v>45668</v>
      </c>
      <c r="C483" t="s">
        <v>3521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81">
        <v>45668</v>
      </c>
      <c r="C484" t="s">
        <v>3434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81">
        <v>45668</v>
      </c>
      <c r="C485" t="s">
        <v>3363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81">
        <v>45668</v>
      </c>
      <c r="C486" t="s">
        <v>3243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81">
        <v>45668</v>
      </c>
      <c r="C487" t="s">
        <v>3244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81">
        <v>45668</v>
      </c>
      <c r="C488" t="s">
        <v>3267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81">
        <v>45675</v>
      </c>
      <c r="C489" t="s">
        <v>3530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5">
        <v>0.375</v>
      </c>
      <c r="H489" s="183">
        <v>3600</v>
      </c>
      <c r="I489" s="52" t="s">
        <v>4600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81">
        <v>45675</v>
      </c>
      <c r="C490" t="s">
        <v>3396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5">
        <v>0.38194444444444442</v>
      </c>
      <c r="H490" s="183">
        <v>5000</v>
      </c>
      <c r="I490" s="52" t="s">
        <v>4596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81">
        <v>45675</v>
      </c>
      <c r="C491" t="s">
        <v>3360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81">
        <v>45675</v>
      </c>
      <c r="C492" t="s">
        <v>3525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81">
        <v>45675</v>
      </c>
      <c r="C493" t="s">
        <v>3310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81">
        <v>45675</v>
      </c>
      <c r="C494" t="s">
        <v>3231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81">
        <v>45675</v>
      </c>
      <c r="C495" t="s">
        <v>3352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5">
        <v>0.41666666666666669</v>
      </c>
      <c r="H495" s="183">
        <v>3100</v>
      </c>
      <c r="I495" s="52" t="s">
        <v>4593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81">
        <v>45675</v>
      </c>
      <c r="C496" t="s">
        <v>3281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5">
        <v>0.43402777777777779</v>
      </c>
      <c r="H496" s="183">
        <v>0</v>
      </c>
      <c r="I496" s="52" t="s">
        <v>4594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81">
        <v>45675</v>
      </c>
      <c r="C497" t="s">
        <v>3298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5">
        <v>0.44097222222222221</v>
      </c>
      <c r="H497" s="183">
        <v>2500</v>
      </c>
      <c r="I497" s="52" t="s">
        <v>4595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81">
        <v>45675</v>
      </c>
      <c r="C498" t="s">
        <v>3519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81">
        <v>45675</v>
      </c>
      <c r="C499" t="s">
        <v>3382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5">
        <v>0.4548611111111111</v>
      </c>
      <c r="H499" s="183">
        <v>5750</v>
      </c>
      <c r="I499" s="52" t="s">
        <v>4599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81">
        <v>45675</v>
      </c>
      <c r="C500" t="s">
        <v>3438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81">
        <v>45675</v>
      </c>
      <c r="C501" t="s">
        <v>3363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81">
        <v>45675</v>
      </c>
      <c r="C502" t="s">
        <v>3326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5">
        <v>0.47916666666666669</v>
      </c>
      <c r="H502" s="183">
        <v>0</v>
      </c>
      <c r="I502" s="52" t="s">
        <v>4598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81">
        <v>45675</v>
      </c>
      <c r="C503" t="s">
        <v>3435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81">
        <v>45675</v>
      </c>
      <c r="C504" t="s">
        <v>3381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81">
        <v>45675</v>
      </c>
      <c r="C505" t="s">
        <v>3243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81">
        <v>45675</v>
      </c>
      <c r="C506" t="s">
        <v>3448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81">
        <v>45675</v>
      </c>
      <c r="C507" t="s">
        <v>3526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5">
        <v>0.625</v>
      </c>
      <c r="H507" s="183">
        <v>4300</v>
      </c>
      <c r="I507" s="52" t="s">
        <v>4601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81">
        <v>45675</v>
      </c>
      <c r="C508" t="s">
        <v>3267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81">
        <v>45682</v>
      </c>
      <c r="C509" t="s">
        <v>3237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81">
        <v>45682</v>
      </c>
      <c r="C510" t="s">
        <v>3360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81">
        <v>45682</v>
      </c>
      <c r="C511" t="s">
        <v>3352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5">
        <v>0.40972222222222221</v>
      </c>
      <c r="H511" s="183">
        <v>6850</v>
      </c>
      <c r="I511" s="52" t="s">
        <v>4594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81">
        <v>45682</v>
      </c>
      <c r="C512" t="s">
        <v>3534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81">
        <v>45682</v>
      </c>
      <c r="C513" t="s">
        <v>3244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81">
        <v>45682</v>
      </c>
      <c r="C514" t="s">
        <v>3225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81">
        <v>45682</v>
      </c>
      <c r="C515" t="s">
        <v>3517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81">
        <v>45682</v>
      </c>
      <c r="C516" t="s">
        <v>3382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5">
        <v>0.45833333333333331</v>
      </c>
      <c r="H516" s="183">
        <v>4200</v>
      </c>
      <c r="I516" s="52" t="s">
        <v>4602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81">
        <v>45682</v>
      </c>
      <c r="C517" t="s">
        <v>3320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5">
        <v>0.46527777777777779</v>
      </c>
      <c r="H517" s="183">
        <v>12400</v>
      </c>
      <c r="I517" s="52" t="s">
        <v>4598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81">
        <v>45682</v>
      </c>
      <c r="C518" t="s">
        <v>3335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5">
        <v>0.47222222222222221</v>
      </c>
      <c r="H518" s="183">
        <v>6700</v>
      </c>
      <c r="I518" s="52" t="s">
        <v>4595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81">
        <v>45682</v>
      </c>
      <c r="C519" t="s">
        <v>4603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5">
        <v>0.47916666666666669</v>
      </c>
      <c r="H519" s="183" t="s">
        <v>4604</v>
      </c>
      <c r="I519" s="52" t="s">
        <v>4604</v>
      </c>
      <c r="J519" s="52" t="s">
        <v>4604</v>
      </c>
      <c r="K519" t="e">
        <f t="shared" si="10"/>
        <v>#N/A</v>
      </c>
    </row>
    <row r="520" spans="1:11" hidden="1" x14ac:dyDescent="0.25">
      <c r="A520">
        <v>12</v>
      </c>
      <c r="B520" s="181">
        <v>45682</v>
      </c>
      <c r="C520" t="s">
        <v>3341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5">
        <v>0.49305555555555558</v>
      </c>
      <c r="H520" s="183">
        <v>1700</v>
      </c>
      <c r="I520" s="52" t="s">
        <v>4600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81">
        <v>45682</v>
      </c>
      <c r="C521" t="s">
        <v>3535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81">
        <v>45682</v>
      </c>
      <c r="C522" t="s">
        <v>3438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81">
        <v>45682</v>
      </c>
      <c r="C523" t="s">
        <v>3363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81">
        <v>45682</v>
      </c>
      <c r="C524" t="s">
        <v>3421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5">
        <v>0.52430555555555558</v>
      </c>
      <c r="H524" s="183">
        <v>4800</v>
      </c>
      <c r="I524" s="52" t="s">
        <v>4601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81">
        <v>45682</v>
      </c>
      <c r="C525" t="s">
        <v>3326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5">
        <v>0.53125</v>
      </c>
      <c r="H525" s="183">
        <v>15600</v>
      </c>
      <c r="I525" s="52" t="s">
        <v>4596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81">
        <v>45682</v>
      </c>
      <c r="C526" t="s">
        <v>3494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5">
        <v>0.53472222222222221</v>
      </c>
      <c r="H526" s="183">
        <v>600</v>
      </c>
      <c r="I526" s="52" t="s">
        <v>4593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81">
        <v>45682</v>
      </c>
      <c r="C527" t="s">
        <v>3448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81">
        <v>45682</v>
      </c>
      <c r="C528" t="s">
        <v>3537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5">
        <v>0.55208333333333337</v>
      </c>
      <c r="H528" s="183">
        <v>13900</v>
      </c>
      <c r="I528" s="52" t="s">
        <v>4599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81">
        <v>45682</v>
      </c>
      <c r="C529" t="s">
        <v>3267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81">
        <v>45689</v>
      </c>
      <c r="C530" t="s">
        <v>3541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5">
        <v>0.39583333333333331</v>
      </c>
      <c r="H530" s="183">
        <v>2500</v>
      </c>
      <c r="I530" s="52" t="s">
        <v>4593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81">
        <v>45689</v>
      </c>
      <c r="C531" t="s">
        <v>3360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81">
        <v>45689</v>
      </c>
      <c r="C532" t="s">
        <v>3536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81">
        <v>45689</v>
      </c>
      <c r="C533" t="s">
        <v>3225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81">
        <v>45689</v>
      </c>
      <c r="C534" t="s">
        <v>3517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81">
        <v>45689</v>
      </c>
      <c r="C535" t="s">
        <v>3281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5">
        <v>0.4513888888888889</v>
      </c>
      <c r="H535" s="183">
        <v>0</v>
      </c>
      <c r="I535" s="52" t="s">
        <v>4595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81">
        <v>45689</v>
      </c>
      <c r="C536" t="s">
        <v>3544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5">
        <v>0.4861111111111111</v>
      </c>
      <c r="H536" s="183">
        <v>1300</v>
      </c>
      <c r="I536" s="52" t="s">
        <v>4594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81">
        <v>45689</v>
      </c>
      <c r="C537" t="s">
        <v>3535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81">
        <v>45689</v>
      </c>
      <c r="C538" t="s">
        <v>3518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81">
        <v>45689</v>
      </c>
      <c r="C539" t="s">
        <v>3438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81">
        <v>45689</v>
      </c>
      <c r="C540" t="s">
        <v>3363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81">
        <v>45689</v>
      </c>
      <c r="C541" t="s">
        <v>3235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81">
        <v>45689</v>
      </c>
      <c r="C542" t="s">
        <v>3352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5">
        <v>0.58333333333333337</v>
      </c>
      <c r="H542" s="183">
        <v>2700</v>
      </c>
      <c r="I542" s="52" t="s">
        <v>4596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81">
        <v>45696</v>
      </c>
      <c r="C543" t="s">
        <v>3310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81">
        <v>45696</v>
      </c>
      <c r="C544" t="s">
        <v>3360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81">
        <v>45696</v>
      </c>
      <c r="C545" t="s">
        <v>3548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81">
        <v>45696</v>
      </c>
      <c r="C546" t="s">
        <v>3396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81">
        <v>45696</v>
      </c>
      <c r="C547" t="s">
        <v>3228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81">
        <v>45696</v>
      </c>
      <c r="C548" t="s">
        <v>3281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81">
        <v>45696</v>
      </c>
      <c r="C549" t="s">
        <v>3306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81">
        <v>45696</v>
      </c>
      <c r="C550" t="s">
        <v>3553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81">
        <v>45696</v>
      </c>
      <c r="C551" t="s">
        <v>3552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81">
        <v>45696</v>
      </c>
      <c r="C552" t="s">
        <v>3363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81">
        <v>45703</v>
      </c>
      <c r="C553" t="s">
        <v>3310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3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81">
        <v>45703</v>
      </c>
      <c r="C554" t="s">
        <v>3356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3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81">
        <v>45703</v>
      </c>
      <c r="C555" t="s">
        <v>3412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3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81">
        <v>45703</v>
      </c>
      <c r="C556" t="s">
        <v>3557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3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81">
        <v>45703</v>
      </c>
      <c r="C557" t="s">
        <v>3228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3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81">
        <v>45703</v>
      </c>
      <c r="C558" t="s">
        <v>3552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3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81">
        <v>45703</v>
      </c>
      <c r="C559" t="s">
        <v>3438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3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81">
        <v>45708</v>
      </c>
      <c r="C560" t="s">
        <v>4605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3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81">
        <v>45708</v>
      </c>
      <c r="C561" t="s">
        <v>3548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3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81">
        <v>45708</v>
      </c>
      <c r="C562" t="s">
        <v>4606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3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81">
        <v>45708</v>
      </c>
      <c r="C563" t="s">
        <v>3566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3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81">
        <v>45708</v>
      </c>
      <c r="C564" t="s">
        <v>3370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3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81">
        <v>45708</v>
      </c>
      <c r="C565" t="s">
        <v>3562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3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81">
        <v>45708</v>
      </c>
      <c r="C566" t="s">
        <v>4607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3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81">
        <v>45710</v>
      </c>
      <c r="C567" t="s">
        <v>4608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5">
        <v>0.35416666666666669</v>
      </c>
      <c r="H567" s="183">
        <v>0</v>
      </c>
      <c r="I567" s="52" t="s">
        <v>4609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81">
        <v>45710</v>
      </c>
      <c r="C568" t="s">
        <v>3311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81">
        <v>45710</v>
      </c>
      <c r="C569" t="s">
        <v>3541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81">
        <v>45710</v>
      </c>
      <c r="C570" t="s">
        <v>3272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81">
        <v>45710</v>
      </c>
      <c r="C571" t="s">
        <v>3570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81">
        <v>45710</v>
      </c>
      <c r="C572" t="s">
        <v>3310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81">
        <v>45710</v>
      </c>
      <c r="C573" t="s">
        <v>3360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81">
        <v>45710</v>
      </c>
      <c r="C574" t="s">
        <v>3544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81">
        <v>45710</v>
      </c>
      <c r="C575" t="s">
        <v>3561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81">
        <v>45710</v>
      </c>
      <c r="C576" t="s">
        <v>3569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81">
        <v>45710</v>
      </c>
      <c r="C577" t="s">
        <v>3352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81">
        <v>45710</v>
      </c>
      <c r="C578" t="s">
        <v>3225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81">
        <v>45710</v>
      </c>
      <c r="C579" t="s">
        <v>3341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81">
        <v>45710</v>
      </c>
      <c r="C580" t="s">
        <v>3438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81">
        <v>45710</v>
      </c>
      <c r="C581" t="s">
        <v>3326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81">
        <v>45710</v>
      </c>
      <c r="C582" t="s">
        <v>3381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81">
        <v>45710</v>
      </c>
      <c r="C583" t="s">
        <v>4610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5">
        <v>0.50694444444444442</v>
      </c>
      <c r="H583" s="183">
        <v>0</v>
      </c>
      <c r="I583" s="52" t="s">
        <v>4609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81">
        <v>45710</v>
      </c>
      <c r="C584" t="s">
        <v>3448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81">
        <v>45717</v>
      </c>
      <c r="C585" t="s">
        <v>3225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81">
        <v>45717</v>
      </c>
      <c r="C586" t="s">
        <v>3310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81">
        <v>45717</v>
      </c>
      <c r="C587" t="s">
        <v>3233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81">
        <v>45717</v>
      </c>
      <c r="C588" t="s">
        <v>3360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81">
        <v>45717</v>
      </c>
      <c r="C589" t="s">
        <v>3561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81">
        <v>45717</v>
      </c>
      <c r="C590" t="s">
        <v>4611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81">
        <v>45717</v>
      </c>
      <c r="C591" t="s">
        <v>4612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81">
        <v>45717</v>
      </c>
      <c r="C592" t="s">
        <v>3448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81">
        <v>45717</v>
      </c>
      <c r="C593" t="s">
        <v>3575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81">
        <v>45717</v>
      </c>
      <c r="C594" t="s">
        <v>3579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81">
        <v>45723</v>
      </c>
      <c r="C595" t="s">
        <v>3310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81">
        <v>45723</v>
      </c>
      <c r="C596" t="s">
        <v>3233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81">
        <v>45723</v>
      </c>
      <c r="C597" t="s">
        <v>3360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81">
        <v>45723</v>
      </c>
      <c r="C598" t="s">
        <v>3561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81">
        <v>45723</v>
      </c>
      <c r="C599" t="s">
        <v>3574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81">
        <v>45723</v>
      </c>
      <c r="C600" t="s">
        <v>3225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81">
        <v>45723</v>
      </c>
      <c r="C601" t="s">
        <v>3370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5">
        <v>0.44791666666666669</v>
      </c>
      <c r="H601" s="183">
        <v>2600</v>
      </c>
      <c r="I601" s="52" t="s">
        <v>4593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81">
        <v>45723</v>
      </c>
      <c r="C602" t="s">
        <v>4607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5">
        <v>0.48958333333333337</v>
      </c>
      <c r="H602" s="183">
        <v>0</v>
      </c>
      <c r="I602" s="52" t="s">
        <v>4594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81">
        <v>45723</v>
      </c>
      <c r="C603" t="s">
        <v>4613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5">
        <v>0.49652777777777779</v>
      </c>
      <c r="H603" s="183">
        <v>5000</v>
      </c>
      <c r="I603" s="52" t="s">
        <v>4595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81">
        <v>45723</v>
      </c>
      <c r="C604" t="s">
        <v>3575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5">
        <v>0.50347222222222221</v>
      </c>
      <c r="H604" s="183">
        <v>7500</v>
      </c>
      <c r="I604" s="52" t="s">
        <v>4596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81">
        <v>45723</v>
      </c>
      <c r="C605" t="s">
        <v>3583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3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81">
        <v>45731</v>
      </c>
      <c r="C606" t="s">
        <v>3272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81">
        <v>45731</v>
      </c>
      <c r="C607" t="s">
        <v>3310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81">
        <v>45731</v>
      </c>
      <c r="C608" t="s">
        <v>3360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81">
        <v>45731</v>
      </c>
      <c r="C609" t="s">
        <v>3525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81">
        <v>45731</v>
      </c>
      <c r="C610" t="s">
        <v>3574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81">
        <v>45731</v>
      </c>
      <c r="C611" t="s">
        <v>2670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81">
        <v>45731</v>
      </c>
      <c r="C612" t="s">
        <v>3225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81">
        <v>45731</v>
      </c>
      <c r="C613" t="s">
        <v>4585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81">
        <v>45731</v>
      </c>
      <c r="C614" t="s">
        <v>3438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81">
        <v>45731</v>
      </c>
      <c r="C615" t="s">
        <v>3494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81">
        <v>45731</v>
      </c>
      <c r="C616" t="s">
        <v>3435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81">
        <v>45731</v>
      </c>
      <c r="C617" t="s">
        <v>3448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81">
        <v>45738</v>
      </c>
      <c r="C618" t="s">
        <v>3310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81">
        <v>45738</v>
      </c>
      <c r="C619" t="s">
        <v>3360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81">
        <v>45738</v>
      </c>
      <c r="C620" t="s">
        <v>3561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81">
        <v>45738</v>
      </c>
      <c r="C621" t="s">
        <v>4611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81">
        <v>45738</v>
      </c>
      <c r="C622" t="s">
        <v>3574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81">
        <v>45738</v>
      </c>
      <c r="C623" t="s">
        <v>3225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81">
        <v>45738</v>
      </c>
      <c r="C624" t="s">
        <v>4614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81">
        <v>45738</v>
      </c>
      <c r="C625" t="s">
        <v>3363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81">
        <v>45745</v>
      </c>
      <c r="C626" t="s">
        <v>3225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81">
        <v>45745</v>
      </c>
      <c r="C627" t="s">
        <v>3310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81">
        <v>45745</v>
      </c>
      <c r="C628" t="s">
        <v>3360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81">
        <v>45745</v>
      </c>
      <c r="C629" t="s">
        <v>3231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81">
        <v>45745</v>
      </c>
      <c r="C630" t="s">
        <v>3561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81">
        <v>45745</v>
      </c>
      <c r="C631" t="s">
        <v>3574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81">
        <v>45745</v>
      </c>
      <c r="C632" t="s">
        <v>3233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81">
        <v>45745</v>
      </c>
      <c r="C633" t="s">
        <v>3585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81">
        <v>45745</v>
      </c>
      <c r="C634" t="s">
        <v>3438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81">
        <v>45745</v>
      </c>
      <c r="C635" t="s">
        <v>3584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81">
        <v>45745</v>
      </c>
      <c r="C636" t="s">
        <v>3552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81">
        <v>45745</v>
      </c>
      <c r="C637" t="s">
        <v>3228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81">
        <v>45749</v>
      </c>
      <c r="C638" t="s">
        <v>3593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5">
        <v>0.39583333333333331</v>
      </c>
      <c r="H638" s="183">
        <v>5500</v>
      </c>
      <c r="I638" s="52" t="s">
        <v>4593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81">
        <v>45749</v>
      </c>
      <c r="C639" t="s">
        <v>3250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5">
        <v>0.40625</v>
      </c>
      <c r="H639" s="183">
        <v>3000</v>
      </c>
      <c r="I639" s="52" t="s">
        <v>4594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81">
        <v>45749</v>
      </c>
      <c r="C640" t="s">
        <v>3587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5">
        <v>0.41666666666666669</v>
      </c>
      <c r="H640" s="183">
        <v>4500</v>
      </c>
      <c r="I640" s="52" t="s">
        <v>4595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81">
        <v>45749</v>
      </c>
      <c r="C641" t="s">
        <v>3599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5">
        <v>0.4236111111111111</v>
      </c>
      <c r="H641" s="183">
        <v>7800</v>
      </c>
      <c r="I641" s="52" t="s">
        <v>4596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81">
        <v>45749</v>
      </c>
      <c r="C642" t="s">
        <v>3597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5">
        <v>0.43055555555555558</v>
      </c>
      <c r="H642" s="183">
        <v>5000</v>
      </c>
      <c r="I642" s="52" t="s">
        <v>4598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81">
        <v>45749</v>
      </c>
      <c r="C643" t="s">
        <v>3591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5">
        <v>0.4375</v>
      </c>
      <c r="H643" s="183">
        <v>2000</v>
      </c>
      <c r="I643" s="52" t="s">
        <v>4599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81">
        <v>45749</v>
      </c>
      <c r="C644" t="s">
        <v>3331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5">
        <v>0.44444444444444442</v>
      </c>
      <c r="H644" s="183">
        <v>7000</v>
      </c>
      <c r="I644" s="52" t="s">
        <v>4601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81">
        <v>45749</v>
      </c>
      <c r="C645" t="s">
        <v>3326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5">
        <v>0.47916666666666669</v>
      </c>
      <c r="H645" s="183">
        <v>11300</v>
      </c>
      <c r="I645" s="52" t="s">
        <v>4600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81">
        <v>45749</v>
      </c>
      <c r="C646" t="s">
        <v>3575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5">
        <v>0.4861111111111111</v>
      </c>
      <c r="H646" s="183">
        <v>9200</v>
      </c>
      <c r="I646" s="52" t="s">
        <v>4602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81">
        <v>45749</v>
      </c>
      <c r="C647" t="s">
        <v>3473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5">
        <v>0.49305555555555558</v>
      </c>
      <c r="H647" s="183">
        <v>4700</v>
      </c>
      <c r="I647" s="52" t="s">
        <v>4615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81">
        <v>45752</v>
      </c>
      <c r="C648" t="s">
        <v>3310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81">
        <v>45752</v>
      </c>
      <c r="C649" t="s">
        <v>3525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81">
        <v>45752</v>
      </c>
      <c r="C650" t="s">
        <v>3225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81">
        <v>45752</v>
      </c>
      <c r="C651" t="s">
        <v>3552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81">
        <v>45752</v>
      </c>
      <c r="C652" t="s">
        <v>3228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81">
        <v>45752</v>
      </c>
      <c r="C653" t="s">
        <v>3603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81">
        <v>45752</v>
      </c>
      <c r="C654" t="s">
        <v>3586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81">
        <v>45752</v>
      </c>
      <c r="C655" t="s">
        <v>3448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81">
        <v>45759</v>
      </c>
      <c r="C656" t="s">
        <v>3237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81">
        <v>45759</v>
      </c>
      <c r="C657" t="s">
        <v>3310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81">
        <v>45759</v>
      </c>
      <c r="C658" t="s">
        <v>3460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81">
        <v>45759</v>
      </c>
      <c r="C659" t="s">
        <v>3604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81">
        <v>45759</v>
      </c>
      <c r="C660" t="s">
        <v>3525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81">
        <v>45759</v>
      </c>
      <c r="C661" t="s">
        <v>3561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81">
        <v>45759</v>
      </c>
      <c r="C662" t="s">
        <v>3356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81">
        <v>45759</v>
      </c>
      <c r="C663" t="s">
        <v>3225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81">
        <v>45759</v>
      </c>
      <c r="C664" t="s">
        <v>3381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81">
        <v>45759</v>
      </c>
      <c r="C665" t="s">
        <v>3363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81">
        <v>45764</v>
      </c>
      <c r="C666" t="s">
        <v>3566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5"/>
      <c r="H666" s="183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81">
        <v>45764</v>
      </c>
      <c r="C667" t="s">
        <v>3413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5"/>
      <c r="H667" s="183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81">
        <v>45764</v>
      </c>
      <c r="C668" t="s">
        <v>4626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5"/>
      <c r="H668" s="183">
        <v>0</v>
      </c>
      <c r="K668" t="e">
        <f t="shared" si="13"/>
        <v>#N/A</v>
      </c>
    </row>
    <row r="669" spans="1:11" hidden="1" x14ac:dyDescent="0.25">
      <c r="A669">
        <v>4</v>
      </c>
      <c r="B669" s="181">
        <v>45764</v>
      </c>
      <c r="C669" t="s">
        <v>4616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5"/>
      <c r="H669" s="183">
        <v>2900</v>
      </c>
      <c r="K669" t="e">
        <f t="shared" si="13"/>
        <v>#N/A</v>
      </c>
    </row>
    <row r="670" spans="1:11" hidden="1" x14ac:dyDescent="0.25">
      <c r="A670">
        <v>5</v>
      </c>
      <c r="B670" s="181">
        <v>45764</v>
      </c>
      <c r="C670" t="s">
        <v>3575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5"/>
      <c r="H670" s="183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81">
        <v>45764</v>
      </c>
      <c r="C671" t="s">
        <v>3605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5"/>
      <c r="H671" s="183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81">
        <v>45766</v>
      </c>
      <c r="C672" t="s">
        <v>3237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81">
        <v>45766</v>
      </c>
      <c r="C673" t="s">
        <v>3272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81">
        <v>45766</v>
      </c>
      <c r="C674" t="s">
        <v>3310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81">
        <v>45766</v>
      </c>
      <c r="C675" t="s">
        <v>3460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81">
        <v>45766</v>
      </c>
      <c r="C676" t="s">
        <v>3360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81">
        <v>45766</v>
      </c>
      <c r="C677" t="s">
        <v>3352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81">
        <v>45766</v>
      </c>
      <c r="C678" t="s">
        <v>3586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81">
        <v>45766</v>
      </c>
      <c r="C679" t="s">
        <v>3434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81">
        <v>45766</v>
      </c>
      <c r="C680" t="s">
        <v>3591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81">
        <v>45773</v>
      </c>
      <c r="C681" t="s">
        <v>3231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81">
        <v>45773</v>
      </c>
      <c r="C682" t="s">
        <v>4617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81">
        <v>45773</v>
      </c>
      <c r="C683" t="s">
        <v>4618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5">
        <v>0.41666666666666669</v>
      </c>
      <c r="H683" s="183">
        <v>350</v>
      </c>
      <c r="I683" s="52" t="s">
        <v>4619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81">
        <v>45773</v>
      </c>
      <c r="C684" t="s">
        <v>3228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81">
        <v>45773</v>
      </c>
      <c r="C685" t="s">
        <v>4620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81">
        <v>45773</v>
      </c>
      <c r="C686" t="s">
        <v>3335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81">
        <v>45773</v>
      </c>
      <c r="C687" t="s">
        <v>3363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81">
        <v>45773</v>
      </c>
      <c r="C688" t="s">
        <v>3575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81">
        <v>45773</v>
      </c>
      <c r="C689" t="s">
        <v>4621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81">
        <v>45781</v>
      </c>
      <c r="C690" t="s">
        <v>3460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81">
        <v>45781</v>
      </c>
      <c r="C691" t="s">
        <v>3574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81">
        <v>45781</v>
      </c>
      <c r="C692" t="s">
        <v>3480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81">
        <v>45781</v>
      </c>
      <c r="C693" t="s">
        <v>4504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81">
        <v>45781</v>
      </c>
      <c r="C694" t="s">
        <v>3434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81">
        <v>45781</v>
      </c>
      <c r="C695" t="s">
        <v>3575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81">
        <v>45792</v>
      </c>
      <c r="C696" t="s">
        <v>3461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5">
        <v>0.45833333333333331</v>
      </c>
      <c r="H696" s="183">
        <v>0</v>
      </c>
      <c r="I696" s="52" t="s">
        <v>4593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81">
        <v>45792</v>
      </c>
      <c r="C697" t="s">
        <v>4626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5">
        <v>0.46527777777777779</v>
      </c>
      <c r="H697" s="183">
        <v>1800</v>
      </c>
      <c r="I697" s="52" t="s">
        <v>4594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81">
        <v>45792</v>
      </c>
      <c r="C698" t="s">
        <v>3335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5">
        <v>0.47222222222222221</v>
      </c>
      <c r="H698" s="183">
        <v>10400</v>
      </c>
      <c r="I698" s="52" t="s">
        <v>4595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81">
        <v>45792</v>
      </c>
      <c r="C699" t="s">
        <v>4507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5">
        <v>0.47916666666666669</v>
      </c>
      <c r="H699" s="183">
        <v>2300</v>
      </c>
      <c r="I699" s="52" t="s">
        <v>4596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81">
        <v>45792</v>
      </c>
      <c r="C700" t="s">
        <v>4622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5">
        <v>0.48958333333333331</v>
      </c>
      <c r="H700" s="183">
        <v>2000</v>
      </c>
      <c r="I700" s="52" t="s">
        <v>4598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81">
        <v>45792</v>
      </c>
      <c r="C701" t="s">
        <v>4508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5">
        <v>0.5</v>
      </c>
      <c r="H701" s="183">
        <v>2900</v>
      </c>
      <c r="I701" s="52" t="s">
        <v>4599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81">
        <v>45792</v>
      </c>
      <c r="C702" t="s">
        <v>4621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5">
        <v>0.50694444444444442</v>
      </c>
      <c r="H702" s="183">
        <v>0</v>
      </c>
      <c r="I702" s="52" t="s">
        <v>4601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81">
        <v>45792</v>
      </c>
      <c r="C703" t="s">
        <v>3575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5">
        <v>0.51388888888888884</v>
      </c>
      <c r="H703" s="183">
        <v>5800</v>
      </c>
      <c r="I703" s="52" t="s">
        <v>4600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81">
        <v>45792</v>
      </c>
      <c r="C704" t="s">
        <v>4509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5">
        <v>0.52083333333333337</v>
      </c>
      <c r="H704" s="183">
        <v>3000</v>
      </c>
      <c r="I704" s="52" t="s">
        <v>4602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81">
        <v>45794</v>
      </c>
      <c r="C705" t="s">
        <v>4505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81">
        <v>45794</v>
      </c>
      <c r="C706" t="s">
        <v>3225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81">
        <v>45794</v>
      </c>
      <c r="C707" t="s">
        <v>3335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5">
        <v>0.4236111111111111</v>
      </c>
      <c r="H707" s="183">
        <f>5500</f>
        <v>5500</v>
      </c>
      <c r="I707" s="52" t="s">
        <v>4594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81">
        <v>45794</v>
      </c>
      <c r="C708" t="s">
        <v>3434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81">
        <v>45794</v>
      </c>
      <c r="C709" t="s">
        <v>4506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81">
        <v>45794</v>
      </c>
      <c r="C710" t="s">
        <v>3326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5">
        <v>0.45833333333333331</v>
      </c>
      <c r="H710" s="183">
        <f>5500+1700</f>
        <v>7200</v>
      </c>
      <c r="I710" s="52" t="s">
        <v>4593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81">
        <v>45794</v>
      </c>
      <c r="C711" t="s">
        <v>3243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81">
        <v>45801</v>
      </c>
      <c r="C712" t="s">
        <v>3363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81">
        <v>45801</v>
      </c>
      <c r="C713" t="s">
        <v>4510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81">
        <v>45801</v>
      </c>
      <c r="C714" t="s">
        <v>3335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81">
        <v>45801</v>
      </c>
      <c r="C715" t="s">
        <v>3272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81">
        <v>45801</v>
      </c>
      <c r="C716" t="s">
        <v>3574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81">
        <v>45801</v>
      </c>
      <c r="C717" t="s">
        <v>4623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5">
        <v>0.46527777777777779</v>
      </c>
      <c r="H717" s="183">
        <v>0</v>
      </c>
      <c r="I717" s="52" t="s">
        <v>4624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81">
        <v>45808</v>
      </c>
      <c r="C718" t="s">
        <v>3310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81">
        <v>45808</v>
      </c>
      <c r="C719" t="s">
        <v>4626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5">
        <v>0.4513888888888889</v>
      </c>
      <c r="H719" s="183">
        <v>7200</v>
      </c>
      <c r="I719" s="52" t="s">
        <v>4593</v>
      </c>
      <c r="K719" t="e">
        <f t="shared" si="13"/>
        <v>#N/A</v>
      </c>
    </row>
    <row r="720" spans="1:11" hidden="1" x14ac:dyDescent="0.25">
      <c r="A720">
        <v>3</v>
      </c>
      <c r="B720" s="181">
        <v>45808</v>
      </c>
      <c r="C720" t="s">
        <v>4511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5">
        <v>0.45833333333333337</v>
      </c>
      <c r="H720" s="183">
        <v>7100</v>
      </c>
      <c r="I720" s="52" t="s">
        <v>4596</v>
      </c>
      <c r="K720" t="e">
        <f t="shared" si="13"/>
        <v>#N/A</v>
      </c>
    </row>
    <row r="721" spans="1:11" hidden="1" x14ac:dyDescent="0.25">
      <c r="A721">
        <v>4</v>
      </c>
      <c r="B721" s="181">
        <v>45808</v>
      </c>
      <c r="C721" t="s">
        <v>3320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5">
        <v>0.46527777777777779</v>
      </c>
      <c r="H721" s="183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81">
        <v>45808</v>
      </c>
      <c r="C722" t="s">
        <v>4504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5">
        <v>0.46875</v>
      </c>
      <c r="H722" s="183">
        <v>8000</v>
      </c>
      <c r="I722" s="52" t="s">
        <v>4598</v>
      </c>
      <c r="K722" t="e">
        <f t="shared" si="13"/>
        <v>#N/A</v>
      </c>
    </row>
    <row r="723" spans="1:11" hidden="1" x14ac:dyDescent="0.25">
      <c r="A723">
        <v>6</v>
      </c>
      <c r="B723" s="181">
        <v>45808</v>
      </c>
      <c r="C723" t="s">
        <v>4510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81">
        <v>45808</v>
      </c>
      <c r="C724" t="s">
        <v>3306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5">
        <v>0.49305555555555552</v>
      </c>
      <c r="H724" s="183">
        <v>2300</v>
      </c>
      <c r="I724" s="52" t="s">
        <v>4595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81">
        <v>45808</v>
      </c>
      <c r="C725" t="s">
        <v>3438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81">
        <v>45808</v>
      </c>
      <c r="C726" t="s">
        <v>3326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5">
        <v>0.50694444444444453</v>
      </c>
      <c r="H726" s="183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81">
        <v>45808</v>
      </c>
      <c r="C727" t="s">
        <v>3575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5">
        <v>0.51388888888888895</v>
      </c>
      <c r="H727" s="183">
        <v>21000</v>
      </c>
      <c r="I727" s="52" t="s">
        <v>4594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81">
        <v>45808</v>
      </c>
      <c r="C728" t="s">
        <v>4512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5">
        <v>0.52430555555555558</v>
      </c>
      <c r="H728" s="183"/>
      <c r="K728" t="e">
        <f t="shared" si="14"/>
        <v>#N/A</v>
      </c>
    </row>
    <row r="729" spans="1:11" hidden="1" x14ac:dyDescent="0.25">
      <c r="A729">
        <v>12</v>
      </c>
      <c r="B729" s="181">
        <v>45808</v>
      </c>
      <c r="C729" t="s">
        <v>4625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5">
        <v>0.53819444444444453</v>
      </c>
      <c r="H729" s="183"/>
      <c r="K729" t="e">
        <f t="shared" si="14"/>
        <v>#N/A</v>
      </c>
    </row>
    <row r="730" spans="1:11" hidden="1" x14ac:dyDescent="0.25">
      <c r="A730">
        <v>1</v>
      </c>
      <c r="B730" s="181">
        <v>45821</v>
      </c>
      <c r="C730" t="s">
        <v>3484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81">
        <v>45821</v>
      </c>
      <c r="C731" t="s">
        <v>3320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81">
        <v>45821</v>
      </c>
      <c r="C732" t="s">
        <v>3335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81">
        <v>45821</v>
      </c>
      <c r="C733" t="s">
        <v>3281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81">
        <v>45821</v>
      </c>
      <c r="C734" t="s">
        <v>3494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81">
        <v>45821</v>
      </c>
      <c r="C735" t="s">
        <v>3326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81">
        <v>45821</v>
      </c>
      <c r="C736" t="s">
        <v>3390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81">
        <v>45821</v>
      </c>
      <c r="C737" t="s">
        <v>3575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81">
        <v>45835</v>
      </c>
      <c r="C738" t="s">
        <v>3484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81">
        <v>45835</v>
      </c>
      <c r="C739" t="s">
        <v>3335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81">
        <v>45835</v>
      </c>
      <c r="C740" t="s">
        <v>3575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81">
        <v>45835</v>
      </c>
      <c r="C741" t="s">
        <v>3272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81">
        <v>45835</v>
      </c>
      <c r="C742" t="s">
        <v>4513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81">
        <v>45881</v>
      </c>
      <c r="C743" t="s">
        <v>3575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81">
        <v>45881</v>
      </c>
      <c r="C744" t="s">
        <v>4515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81">
        <v>45881</v>
      </c>
      <c r="C745" t="s">
        <v>4514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5">
        <v>0.34722222222222221</v>
      </c>
      <c r="H745" s="183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81">
        <v>45881</v>
      </c>
      <c r="C746" t="s">
        <v>4517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5">
        <v>0.375</v>
      </c>
      <c r="H746" s="183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81">
        <v>45881</v>
      </c>
      <c r="C747" t="s">
        <v>4622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5">
        <v>0.38541666666666669</v>
      </c>
      <c r="H747" s="183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81">
        <v>45881</v>
      </c>
      <c r="C748" t="s">
        <v>3425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5">
        <v>0.39583333333333331</v>
      </c>
      <c r="H748" s="183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81">
        <v>45881</v>
      </c>
      <c r="C749" t="s">
        <v>3566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5">
        <v>0.41666666666666669</v>
      </c>
      <c r="H749" s="183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81">
        <v>45881</v>
      </c>
      <c r="C750" t="s">
        <v>4626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5">
        <v>0.42708333333333331</v>
      </c>
      <c r="H750" s="183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81">
        <v>45881</v>
      </c>
      <c r="C751" t="s">
        <v>4516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5">
        <v>0.43055555555555558</v>
      </c>
      <c r="H751" s="183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81">
        <v>45881</v>
      </c>
      <c r="C752" t="s">
        <v>3541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5">
        <v>0.4375</v>
      </c>
      <c r="H752" s="183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81">
        <v>45898</v>
      </c>
      <c r="C753" t="s">
        <v>3335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5">
        <v>0.39583333333333331</v>
      </c>
      <c r="H753" s="183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81">
        <v>45898</v>
      </c>
      <c r="C754" t="s">
        <v>3306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5">
        <v>0.41666666666666669</v>
      </c>
      <c r="H754" s="183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81">
        <v>45898</v>
      </c>
      <c r="C755" t="s">
        <v>3370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5">
        <v>0.42708333333333331</v>
      </c>
      <c r="H755" s="183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81">
        <v>45898</v>
      </c>
      <c r="C756" t="s">
        <v>3390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5">
        <v>0.4375</v>
      </c>
      <c r="H756" s="183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81">
        <v>45898</v>
      </c>
      <c r="C757" t="s">
        <v>3575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5">
        <v>0.44444444444444442</v>
      </c>
      <c r="H757" s="183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81">
        <v>45898</v>
      </c>
      <c r="C758" t="s">
        <v>3605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5">
        <v>0.45833333333333331</v>
      </c>
      <c r="H758" s="183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81">
        <v>45906</v>
      </c>
      <c r="C759" t="s">
        <v>3272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5">
        <v>0.45833333333333331</v>
      </c>
      <c r="H759" s="183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81">
        <v>45906</v>
      </c>
      <c r="C760" t="s">
        <v>4518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5">
        <v>0.46875</v>
      </c>
      <c r="H760" s="183">
        <v>14300</v>
      </c>
      <c r="K760" t="e">
        <f t="shared" si="14"/>
        <v>#N/A</v>
      </c>
    </row>
    <row r="761" spans="1:11" hidden="1" x14ac:dyDescent="0.25">
      <c r="A761">
        <v>3</v>
      </c>
      <c r="B761" s="181">
        <v>45906</v>
      </c>
      <c r="C761" t="s">
        <v>3298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5">
        <v>0.48958333333333331</v>
      </c>
      <c r="H761" s="183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81">
        <v>45906</v>
      </c>
      <c r="C762" t="s">
        <v>3425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5">
        <v>0.5</v>
      </c>
      <c r="H762" s="183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81">
        <v>45906</v>
      </c>
      <c r="C763" t="s">
        <v>4519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5">
        <v>0.50694444444444442</v>
      </c>
      <c r="H763" s="183">
        <v>4600</v>
      </c>
      <c r="K763" t="e">
        <f t="shared" si="14"/>
        <v>#N/A</v>
      </c>
    </row>
    <row r="764" spans="1:11" hidden="1" x14ac:dyDescent="0.25">
      <c r="A764">
        <v>6</v>
      </c>
      <c r="B764" s="181">
        <v>45906</v>
      </c>
      <c r="C764" t="s">
        <v>3326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5">
        <v>0.51388888888888884</v>
      </c>
      <c r="H764" s="183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81">
        <v>45906</v>
      </c>
      <c r="C765" t="s">
        <v>3575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5">
        <v>0.52083333333333337</v>
      </c>
      <c r="H765" s="183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81">
        <v>45906</v>
      </c>
      <c r="C766" t="s">
        <v>4512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5">
        <v>0.53125</v>
      </c>
      <c r="H766" s="183">
        <v>2900</v>
      </c>
      <c r="K766" t="e">
        <f t="shared" si="14"/>
        <v>#N/A</v>
      </c>
    </row>
    <row r="767" spans="1:11" hidden="1" x14ac:dyDescent="0.25">
      <c r="A767">
        <v>1</v>
      </c>
      <c r="B767" s="181">
        <v>45923</v>
      </c>
      <c r="C767" t="s">
        <v>3537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5">
        <v>0.41666666666666669</v>
      </c>
      <c r="H767" s="183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81">
        <v>45923</v>
      </c>
      <c r="C768" t="s">
        <v>3484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5">
        <v>0.4236111111111111</v>
      </c>
      <c r="H768" s="183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81">
        <v>45923</v>
      </c>
      <c r="C769" t="s">
        <v>3575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5">
        <v>0.4375</v>
      </c>
      <c r="H769" s="183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81">
        <v>45923</v>
      </c>
      <c r="C770" t="s">
        <v>4514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5">
        <v>0.44791666666666669</v>
      </c>
      <c r="H770" s="183">
        <v>8500</v>
      </c>
      <c r="K770" t="e">
        <f t="shared" si="14"/>
        <v>#N/A</v>
      </c>
    </row>
    <row r="771" spans="1:11" hidden="1" x14ac:dyDescent="0.25">
      <c r="A771">
        <v>5</v>
      </c>
      <c r="B771" s="181">
        <v>45923</v>
      </c>
      <c r="C771" t="s">
        <v>4622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5">
        <v>0.4548611111111111</v>
      </c>
      <c r="H771" s="183">
        <v>0</v>
      </c>
      <c r="K771" t="e">
        <f t="shared" si="14"/>
        <v>#N/A</v>
      </c>
    </row>
    <row r="772" spans="1:11" hidden="1" x14ac:dyDescent="0.25">
      <c r="A772">
        <v>6</v>
      </c>
      <c r="B772" s="181">
        <v>45923</v>
      </c>
      <c r="C772" t="s">
        <v>3341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5">
        <v>0.46180555555555558</v>
      </c>
      <c r="H772" s="183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81">
        <v>45923</v>
      </c>
      <c r="C773" t="s">
        <v>3597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5">
        <v>0.46527777777777779</v>
      </c>
      <c r="H773" s="183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81">
        <v>45923</v>
      </c>
      <c r="C774" t="s">
        <v>3335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5">
        <v>0.4861111111111111</v>
      </c>
      <c r="H774" s="183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81">
        <v>45923</v>
      </c>
      <c r="C775" t="s">
        <v>4627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5">
        <v>0.49305555555555558</v>
      </c>
      <c r="H775" s="183">
        <v>3000</v>
      </c>
      <c r="K775" t="e">
        <f t="shared" si="14"/>
        <v>#N/A</v>
      </c>
    </row>
    <row r="776" spans="1:11" hidden="1" x14ac:dyDescent="0.25">
      <c r="A776">
        <v>10</v>
      </c>
      <c r="B776" s="181">
        <v>45923</v>
      </c>
      <c r="C776" t="s">
        <v>3370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5">
        <v>0.50347222222222221</v>
      </c>
      <c r="H776" s="183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81">
        <v>45923</v>
      </c>
      <c r="C777" t="s">
        <v>3461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5">
        <v>0.51388888888888884</v>
      </c>
      <c r="H777" s="183">
        <v>1700</v>
      </c>
      <c r="K777" t="e">
        <f t="shared" si="14"/>
        <v>#N/A</v>
      </c>
    </row>
    <row r="778" spans="1:11" hidden="1" x14ac:dyDescent="0.25">
      <c r="A778">
        <v>12</v>
      </c>
      <c r="B778" s="181">
        <v>45923</v>
      </c>
      <c r="C778" t="s">
        <v>4626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5">
        <v>0.52083333333333337</v>
      </c>
      <c r="H778" s="183">
        <v>0</v>
      </c>
      <c r="K778" t="e">
        <f t="shared" si="14"/>
        <v>#N/A</v>
      </c>
    </row>
    <row r="779" spans="1:11" hidden="1" x14ac:dyDescent="0.25">
      <c r="B779" s="181">
        <v>45924</v>
      </c>
      <c r="C779" t="s">
        <v>3306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5"/>
      <c r="H779" s="183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81">
        <v>45924</v>
      </c>
      <c r="C780" t="s">
        <v>3382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5"/>
      <c r="H780" s="183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81">
        <v>45924</v>
      </c>
      <c r="C781" t="s">
        <v>4919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5"/>
      <c r="H781" s="183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81">
        <v>45923</v>
      </c>
      <c r="C782" t="s">
        <v>3352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5">
        <v>0.54166666666666663</v>
      </c>
      <c r="H782" s="183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81">
        <v>45940</v>
      </c>
      <c r="C783" t="s">
        <v>4857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5">
        <v>0.41666666666666669</v>
      </c>
      <c r="H783" s="183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81">
        <v>45940</v>
      </c>
      <c r="C784" t="s">
        <v>3335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5">
        <v>0.42708333333333331</v>
      </c>
      <c r="H784" s="183">
        <v>7000</v>
      </c>
      <c r="I784" s="52" t="s">
        <v>4862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81">
        <v>45940</v>
      </c>
      <c r="C785" t="s">
        <v>3326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5">
        <v>0.45833333333333331</v>
      </c>
      <c r="H785" s="183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81">
        <v>45940</v>
      </c>
      <c r="C786" t="s">
        <v>4852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5">
        <v>0.46875</v>
      </c>
      <c r="H786" s="183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81">
        <v>45940</v>
      </c>
      <c r="C787" t="s">
        <v>3575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5">
        <v>0.47916666666666669</v>
      </c>
      <c r="H787" s="183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81">
        <v>45952</v>
      </c>
      <c r="C788" t="s">
        <v>3380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5">
        <v>0.41666666666666669</v>
      </c>
      <c r="H788" s="183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81">
        <v>45952</v>
      </c>
      <c r="C789" t="s">
        <v>3575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5">
        <v>0.4236111111111111</v>
      </c>
      <c r="H789" s="183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81">
        <v>45952</v>
      </c>
      <c r="C790" t="s">
        <v>5060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5">
        <v>0.43055555555555558</v>
      </c>
      <c r="H790" s="183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81">
        <v>45952</v>
      </c>
      <c r="C791" t="s">
        <v>5058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5">
        <v>0.44444444444444442</v>
      </c>
      <c r="H791" s="183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81">
        <v>45952</v>
      </c>
      <c r="C792" t="s">
        <v>5057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5">
        <v>0.4513888888888889</v>
      </c>
      <c r="H792" s="183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81">
        <v>45952</v>
      </c>
      <c r="C793" t="s">
        <v>4919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5">
        <v>0.46527777777777779</v>
      </c>
      <c r="H793" s="183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81">
        <v>45952</v>
      </c>
      <c r="C794" t="s">
        <v>3335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5">
        <v>0.47222222222222221</v>
      </c>
      <c r="H794" s="183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81">
        <v>45952</v>
      </c>
      <c r="C795" t="s">
        <v>4930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5">
        <v>0.5</v>
      </c>
      <c r="H795" s="183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81">
        <v>45952</v>
      </c>
      <c r="C796" t="s">
        <v>4927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5">
        <v>0.51041666666666663</v>
      </c>
      <c r="H796" s="183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81">
        <v>45962</v>
      </c>
      <c r="C797" t="s">
        <v>3352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5">
        <v>0.41666666666666669</v>
      </c>
      <c r="H797" s="183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81">
        <v>45962</v>
      </c>
      <c r="C798" t="s">
        <v>3250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5">
        <v>0.4236111111111111</v>
      </c>
      <c r="H798" s="183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81">
        <v>45962</v>
      </c>
      <c r="C799" t="s">
        <v>3593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5">
        <v>0.4375</v>
      </c>
      <c r="H799" s="183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81">
        <v>45962</v>
      </c>
      <c r="C800" t="s">
        <v>5201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5">
        <v>0.4513888888888889</v>
      </c>
      <c r="H800" s="183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81">
        <v>45962</v>
      </c>
      <c r="C801" t="s">
        <v>3484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5">
        <v>0.46180555555555558</v>
      </c>
      <c r="H801" s="183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81">
        <v>45962</v>
      </c>
      <c r="C802" t="s">
        <v>3331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5">
        <v>0.46875</v>
      </c>
      <c r="H802" s="183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81">
        <v>45962</v>
      </c>
      <c r="C803" t="s">
        <v>4919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5">
        <v>0.5</v>
      </c>
      <c r="H803" s="183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81">
        <v>45962</v>
      </c>
      <c r="C804" t="s">
        <v>5161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5">
        <v>0.50347222222222221</v>
      </c>
      <c r="H804" s="183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81">
        <v>45962</v>
      </c>
      <c r="C805" t="s">
        <v>3281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5">
        <v>0.51041666666666663</v>
      </c>
      <c r="H805" s="183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81">
        <v>45962</v>
      </c>
      <c r="C806" t="s">
        <v>3566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5">
        <v>0.52083333333333337</v>
      </c>
      <c r="H806" s="183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81">
        <v>45962</v>
      </c>
      <c r="C807" t="s">
        <v>5120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5">
        <v>0.52430555555555558</v>
      </c>
      <c r="H807" s="183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81">
        <v>45985</v>
      </c>
      <c r="C808" t="s">
        <v>5274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5">
        <v>0.3611111111111111</v>
      </c>
      <c r="H808" s="183">
        <v>7500</v>
      </c>
      <c r="I808" s="52" t="s">
        <v>5320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81">
        <v>45985</v>
      </c>
      <c r="C809" t="s">
        <v>3494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5">
        <v>0.37152777777777779</v>
      </c>
      <c r="H809" s="183">
        <v>2000</v>
      </c>
      <c r="I809" s="52" t="s">
        <v>5321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81">
        <v>45985</v>
      </c>
      <c r="C810" t="s">
        <v>3326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5">
        <v>0.37847222222222221</v>
      </c>
      <c r="H810" s="183">
        <v>1600</v>
      </c>
      <c r="I810" s="52" t="s">
        <v>5322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81">
        <v>45985</v>
      </c>
      <c r="C811" t="s">
        <v>4812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5">
        <v>0.3888888888888889</v>
      </c>
      <c r="H811" s="183">
        <v>3800</v>
      </c>
      <c r="I811" s="52" t="s">
        <v>5323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81">
        <v>45985</v>
      </c>
      <c r="C812" t="s">
        <v>3335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5">
        <v>0.39583333333333331</v>
      </c>
      <c r="H812" s="183">
        <v>5200</v>
      </c>
      <c r="I812" s="52" t="s">
        <v>5324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81">
        <v>45985</v>
      </c>
      <c r="C813" t="s">
        <v>4930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5">
        <v>0.41666666666666669</v>
      </c>
      <c r="H813" s="183">
        <v>2500</v>
      </c>
      <c r="I813" s="52" t="s">
        <v>5325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81">
        <v>45985</v>
      </c>
      <c r="C814" t="s">
        <v>5164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5">
        <v>0.4375</v>
      </c>
      <c r="H814" s="183">
        <v>1600</v>
      </c>
      <c r="I814" s="52" t="s">
        <v>5326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81">
        <v>45985</v>
      </c>
      <c r="C815" t="s">
        <v>5287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5">
        <v>0.44097222222222221</v>
      </c>
      <c r="H815" s="183">
        <v>3400</v>
      </c>
      <c r="I815" s="52" t="s">
        <v>5327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81">
        <v>45997</v>
      </c>
      <c r="C816" t="s">
        <v>3250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5">
        <v>0.47916666666666669</v>
      </c>
      <c r="H816" s="183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81">
        <v>45997</v>
      </c>
      <c r="C817" t="s">
        <v>3335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5">
        <v>0.5</v>
      </c>
      <c r="H817" s="183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81">
        <v>45997</v>
      </c>
      <c r="C818" t="s">
        <v>3306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5">
        <v>0.51041666666666663</v>
      </c>
      <c r="H818" s="183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81">
        <v>45997</v>
      </c>
      <c r="C819" t="s">
        <v>3326</v>
      </c>
      <c r="D819" t="str">
        <f>VLOOKUP($C819,ТабКлиенты[[#All],[name]:[phone]],MATCH(D$1,ТабКлиенты[#Headers],0)-1,0)</f>
        <v>+79497169864</v>
      </c>
      <c r="E819" t="s">
        <v>3328</v>
      </c>
      <c r="F819" t="s">
        <v>3329</v>
      </c>
      <c r="G819" s="185">
        <v>0.52083333333333337</v>
      </c>
      <c r="H819" s="183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81">
        <v>45997</v>
      </c>
      <c r="C820" t="s">
        <v>5252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5">
        <v>0.52777777777777779</v>
      </c>
      <c r="H820" s="183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5"/>
      <c r="H821" s="183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5"/>
      <c r="H822" s="183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5"/>
      <c r="H823" s="183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5"/>
      <c r="H824" s="183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5"/>
      <c r="H825" s="183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5"/>
      <c r="H826" s="183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5"/>
      <c r="H827" s="183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5"/>
      <c r="H828" s="183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5"/>
      <c r="H829" s="183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5"/>
      <c r="H830" s="183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5"/>
      <c r="H831" s="183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5"/>
      <c r="H832" s="183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5"/>
      <c r="H833" s="183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5"/>
      <c r="H834" s="183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5"/>
      <c r="H835" s="183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5"/>
      <c r="H836" s="183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5"/>
      <c r="H837" s="183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5"/>
      <c r="H838" s="183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5"/>
      <c r="H839" s="183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5"/>
      <c r="H840" s="183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5"/>
      <c r="H841" s="183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5"/>
      <c r="H842" s="183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5"/>
      <c r="H843" s="183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5"/>
      <c r="H844" s="183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5"/>
      <c r="H845" s="183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5"/>
      <c r="H846" s="183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5"/>
      <c r="H847" s="183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5"/>
      <c r="H848" s="183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5"/>
      <c r="H849" s="183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5"/>
      <c r="H850" s="183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5"/>
      <c r="H851" s="183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5"/>
      <c r="H852" s="183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5"/>
      <c r="H853" s="183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5"/>
      <c r="H854" s="183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5"/>
      <c r="H855" s="183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5"/>
      <c r="H856" s="183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5"/>
      <c r="H857" s="183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5"/>
      <c r="H858" s="183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5"/>
      <c r="H859" s="183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5"/>
      <c r="H860" s="183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5"/>
      <c r="H861" s="183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5"/>
      <c r="H862" s="183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5"/>
      <c r="H863" s="183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5"/>
      <c r="H864" s="183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5"/>
      <c r="H865" s="183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5"/>
      <c r="H866" s="183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5"/>
      <c r="H867" s="183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5"/>
      <c r="H868" s="183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5"/>
      <c r="H869" s="183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5"/>
      <c r="H870" s="183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5"/>
      <c r="H871" s="183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5"/>
      <c r="H872" s="183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5"/>
      <c r="H873" s="183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5"/>
      <c r="H874" s="183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5"/>
      <c r="H875" s="183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5"/>
      <c r="H876" s="183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5"/>
      <c r="H877" s="183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5"/>
      <c r="H878" s="183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5"/>
      <c r="H879" s="183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5"/>
      <c r="H880" s="183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5"/>
      <c r="H881" s="183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5"/>
      <c r="H882" s="183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5"/>
      <c r="H883" s="183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5"/>
      <c r="H884" s="183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5"/>
      <c r="H885" s="183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5"/>
      <c r="H886" s="183"/>
      <c r="K886" t="e">
        <f t="shared" si="18"/>
        <v>#N/A</v>
      </c>
    </row>
    <row r="887" spans="4:11" x14ac:dyDescent="0.25">
      <c r="H887" s="186"/>
    </row>
    <row r="888" spans="4:11" x14ac:dyDescent="0.25">
      <c r="G888" s="187"/>
      <c r="H888" s="186"/>
      <c r="J888" s="188"/>
    </row>
    <row r="889" spans="4:11" x14ac:dyDescent="0.25">
      <c r="H889" s="186"/>
    </row>
    <row r="890" spans="4:11" x14ac:dyDescent="0.25">
      <c r="H890" s="186"/>
      <c r="J890" s="188"/>
    </row>
    <row r="891" spans="4:11" x14ac:dyDescent="0.25">
      <c r="G891" s="186"/>
      <c r="H891" s="186"/>
      <c r="J891" s="188"/>
    </row>
    <row r="892" spans="4:11" x14ac:dyDescent="0.25">
      <c r="G892" s="186"/>
      <c r="H892" s="186"/>
      <c r="J892" s="188"/>
    </row>
    <row r="893" spans="4:11" x14ac:dyDescent="0.25">
      <c r="G893" s="186"/>
      <c r="H893" s="186"/>
      <c r="J893" s="188"/>
    </row>
    <row r="894" spans="4:11" x14ac:dyDescent="0.25">
      <c r="G894" s="186"/>
      <c r="H894" s="186"/>
      <c r="J894" s="188"/>
    </row>
    <row r="895" spans="4:11" x14ac:dyDescent="0.25">
      <c r="G895" s="186"/>
      <c r="H895" s="186"/>
      <c r="J895" s="188"/>
    </row>
    <row r="896" spans="4:11" x14ac:dyDescent="0.25">
      <c r="G896" s="186"/>
      <c r="H896" s="186"/>
      <c r="J896" s="188"/>
    </row>
    <row r="897" spans="7:10" x14ac:dyDescent="0.25">
      <c r="G897" s="186"/>
      <c r="H897" s="186"/>
      <c r="J897" s="188"/>
    </row>
    <row r="898" spans="7:10" x14ac:dyDescent="0.25">
      <c r="G898" s="186"/>
      <c r="H898" s="186"/>
      <c r="J898" s="188"/>
    </row>
    <row r="899" spans="7:10" x14ac:dyDescent="0.25">
      <c r="G899" s="186"/>
      <c r="H899" s="186"/>
      <c r="J899" s="188"/>
    </row>
    <row r="900" spans="7:10" x14ac:dyDescent="0.25">
      <c r="G900" s="186"/>
      <c r="H900" s="186"/>
    </row>
    <row r="901" spans="7:10" x14ac:dyDescent="0.25">
      <c r="H901" s="186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17" activePane="bottomLeft" state="frozen"/>
      <selection activeCell="E1" sqref="E1"/>
      <selection pane="bottomLeft" activeCell="C41" sqref="C41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4503</v>
      </c>
      <c r="B1" s="164" t="s">
        <v>3216</v>
      </c>
      <c r="C1" s="166" t="s">
        <v>3220</v>
      </c>
      <c r="D1" s="166" t="s">
        <v>5105</v>
      </c>
      <c r="E1" s="166" t="s">
        <v>4934</v>
      </c>
      <c r="F1" s="166" t="s">
        <v>5106</v>
      </c>
      <c r="G1" s="166" t="s">
        <v>5107</v>
      </c>
      <c r="H1" s="165" t="s">
        <v>3217</v>
      </c>
      <c r="I1" s="166" t="s">
        <v>3218</v>
      </c>
      <c r="J1" s="166" t="s">
        <v>3219</v>
      </c>
      <c r="K1" s="195" t="s">
        <v>4831</v>
      </c>
      <c r="L1" s="195" t="s">
        <v>4833</v>
      </c>
      <c r="M1" s="195" t="s">
        <v>4720</v>
      </c>
      <c r="N1" s="195" t="s">
        <v>4832</v>
      </c>
    </row>
    <row r="2" spans="1:14" x14ac:dyDescent="0.25">
      <c r="A2" s="169" t="s">
        <v>4813</v>
      </c>
      <c r="B2" s="168" t="s">
        <v>4812</v>
      </c>
      <c r="C2" s="173">
        <v>0</v>
      </c>
      <c r="D2" s="173" t="s">
        <v>5108</v>
      </c>
      <c r="E2" s="173">
        <v>0</v>
      </c>
      <c r="F2" s="169" t="s">
        <v>5126</v>
      </c>
      <c r="G2" s="169" t="s">
        <v>5126</v>
      </c>
      <c r="H2" s="172" t="s">
        <v>4814</v>
      </c>
      <c r="I2" s="169" t="s">
        <v>4815</v>
      </c>
      <c r="J2" s="169" t="s">
        <v>4816</v>
      </c>
    </row>
    <row r="3" spans="1:14" ht="15" customHeight="1" x14ac:dyDescent="0.25">
      <c r="A3" s="169" t="s">
        <v>4729</v>
      </c>
      <c r="B3" s="168" t="s">
        <v>3272</v>
      </c>
      <c r="C3" s="171">
        <v>15</v>
      </c>
      <c r="D3" s="171" t="s">
        <v>5108</v>
      </c>
      <c r="E3" s="171">
        <v>0</v>
      </c>
      <c r="F3" s="169"/>
      <c r="G3" s="169"/>
      <c r="H3" s="170" t="s">
        <v>3273</v>
      </c>
      <c r="I3" s="169" t="s">
        <v>3274</v>
      </c>
      <c r="J3" s="169" t="s">
        <v>3275</v>
      </c>
    </row>
    <row r="4" spans="1:14" x14ac:dyDescent="0.25">
      <c r="A4" s="169" t="s">
        <v>4734</v>
      </c>
      <c r="B4" s="168" t="s">
        <v>3294</v>
      </c>
      <c r="C4" s="171">
        <v>15</v>
      </c>
      <c r="D4" s="171" t="s">
        <v>5108</v>
      </c>
      <c r="E4" s="171">
        <v>0</v>
      </c>
      <c r="F4" s="169"/>
      <c r="G4" s="169"/>
      <c r="H4" s="170" t="s">
        <v>3295</v>
      </c>
      <c r="I4" s="169" t="s">
        <v>3296</v>
      </c>
      <c r="J4" s="169" t="s">
        <v>3297</v>
      </c>
    </row>
    <row r="5" spans="1:14" x14ac:dyDescent="0.25">
      <c r="A5" s="197" t="s">
        <v>4924</v>
      </c>
      <c r="B5" s="168" t="s">
        <v>4923</v>
      </c>
      <c r="C5" s="171">
        <v>0</v>
      </c>
      <c r="D5" s="171" t="s">
        <v>5108</v>
      </c>
      <c r="E5" s="171">
        <v>0</v>
      </c>
      <c r="F5" s="169" t="s">
        <v>5146</v>
      </c>
      <c r="G5" s="169" t="s">
        <v>5146</v>
      </c>
      <c r="H5" s="170" t="s">
        <v>4925</v>
      </c>
      <c r="I5" s="169"/>
      <c r="J5" s="169"/>
      <c r="M5" t="s">
        <v>4926</v>
      </c>
    </row>
    <row r="6" spans="1:14" x14ac:dyDescent="0.25">
      <c r="A6" s="169" t="s">
        <v>4806</v>
      </c>
      <c r="B6" s="168" t="s">
        <v>3597</v>
      </c>
      <c r="C6" s="171">
        <v>15</v>
      </c>
      <c r="D6" s="171" t="s">
        <v>5108</v>
      </c>
      <c r="E6" s="171">
        <v>0</v>
      </c>
      <c r="F6" s="169"/>
      <c r="G6" s="169"/>
      <c r="H6" s="170" t="s">
        <v>3598</v>
      </c>
      <c r="I6" s="169" t="s">
        <v>3431</v>
      </c>
      <c r="J6" s="169" t="s">
        <v>3432</v>
      </c>
    </row>
    <row r="7" spans="1:14" x14ac:dyDescent="0.25">
      <c r="A7" s="169" t="s">
        <v>4928</v>
      </c>
      <c r="B7" s="168" t="s">
        <v>4927</v>
      </c>
      <c r="C7" s="171">
        <v>0</v>
      </c>
      <c r="D7" s="171" t="s">
        <v>5108</v>
      </c>
      <c r="E7" s="171">
        <v>0</v>
      </c>
      <c r="F7" s="169" t="s">
        <v>5147</v>
      </c>
      <c r="G7" s="169" t="s">
        <v>5148</v>
      </c>
      <c r="H7" s="170" t="s">
        <v>4929</v>
      </c>
      <c r="I7" s="169"/>
      <c r="J7" s="169"/>
    </row>
    <row r="8" spans="1:14" x14ac:dyDescent="0.25">
      <c r="A8" s="169" t="s">
        <v>5399</v>
      </c>
      <c r="B8" s="168" t="s">
        <v>5400</v>
      </c>
      <c r="C8" s="171">
        <v>0</v>
      </c>
      <c r="D8" s="171" t="s">
        <v>5108</v>
      </c>
      <c r="E8" s="171">
        <v>0</v>
      </c>
      <c r="F8" s="169" t="s">
        <v>5401</v>
      </c>
      <c r="G8" s="169" t="s">
        <v>5402</v>
      </c>
      <c r="H8" s="170" t="s">
        <v>5403</v>
      </c>
      <c r="I8" s="169"/>
      <c r="J8" s="169"/>
    </row>
    <row r="9" spans="1:14" x14ac:dyDescent="0.25">
      <c r="A9" s="169" t="s">
        <v>5381</v>
      </c>
      <c r="B9" s="168" t="s">
        <v>5382</v>
      </c>
      <c r="C9" s="171">
        <v>0</v>
      </c>
      <c r="D9" s="171" t="s">
        <v>5108</v>
      </c>
      <c r="E9" s="171">
        <v>0</v>
      </c>
      <c r="F9" s="169" t="s">
        <v>5383</v>
      </c>
      <c r="G9" s="169" t="s">
        <v>5384</v>
      </c>
      <c r="H9" s="170" t="s">
        <v>5385</v>
      </c>
      <c r="I9" s="169"/>
      <c r="J9" s="169"/>
    </row>
    <row r="10" spans="1:14" x14ac:dyDescent="0.25">
      <c r="A10" s="198" t="s">
        <v>5277</v>
      </c>
      <c r="B10" s="168" t="s">
        <v>5278</v>
      </c>
      <c r="C10" s="173">
        <v>0</v>
      </c>
      <c r="D10" s="173" t="s">
        <v>5108</v>
      </c>
      <c r="E10" s="173">
        <v>0</v>
      </c>
      <c r="F10" s="169" t="s">
        <v>5279</v>
      </c>
      <c r="G10" s="169" t="s">
        <v>5280</v>
      </c>
      <c r="H10" s="172" t="s">
        <v>5281</v>
      </c>
      <c r="I10" s="169"/>
      <c r="J10" s="169"/>
    </row>
    <row r="11" spans="1:14" x14ac:dyDescent="0.25">
      <c r="A11" s="169" t="s">
        <v>4738</v>
      </c>
      <c r="B11" s="168" t="s">
        <v>3311</v>
      </c>
      <c r="C11" s="171">
        <v>15</v>
      </c>
      <c r="D11" s="171" t="s">
        <v>5108</v>
      </c>
      <c r="E11" s="171">
        <v>0</v>
      </c>
      <c r="F11" s="169"/>
      <c r="G11" s="169"/>
      <c r="H11" s="170" t="s">
        <v>3312</v>
      </c>
      <c r="I11" s="169" t="s">
        <v>3313</v>
      </c>
      <c r="J11" s="169" t="s">
        <v>3314</v>
      </c>
    </row>
    <row r="12" spans="1:14" x14ac:dyDescent="0.25">
      <c r="A12" s="169" t="s">
        <v>5090</v>
      </c>
      <c r="B12" s="168" t="s">
        <v>5161</v>
      </c>
      <c r="C12" s="173">
        <v>0</v>
      </c>
      <c r="D12" s="173" t="s">
        <v>5108</v>
      </c>
      <c r="E12" s="173">
        <v>0</v>
      </c>
      <c r="F12" s="169" t="s">
        <v>5163</v>
      </c>
      <c r="G12" s="169" t="s">
        <v>5163</v>
      </c>
      <c r="H12" s="172" t="s">
        <v>5162</v>
      </c>
      <c r="I12" s="169"/>
      <c r="J12" s="169"/>
    </row>
    <row r="13" spans="1:14" x14ac:dyDescent="0.25">
      <c r="A13" s="169" t="s">
        <v>4748</v>
      </c>
      <c r="B13" s="168" t="s">
        <v>3352</v>
      </c>
      <c r="C13" s="171">
        <v>15</v>
      </c>
      <c r="D13" s="171" t="s">
        <v>5108</v>
      </c>
      <c r="E13" s="171">
        <v>0</v>
      </c>
      <c r="F13" s="169" t="s">
        <v>5116</v>
      </c>
      <c r="G13" s="169" t="s">
        <v>5116</v>
      </c>
      <c r="H13" s="170" t="s">
        <v>3353</v>
      </c>
      <c r="I13" s="169" t="s">
        <v>3354</v>
      </c>
      <c r="J13" s="169" t="s">
        <v>3355</v>
      </c>
    </row>
    <row r="14" spans="1:14" x14ac:dyDescent="0.25">
      <c r="A14" s="169" t="s">
        <v>4750</v>
      </c>
      <c r="B14" s="168" t="s">
        <v>3365</v>
      </c>
      <c r="C14" s="171">
        <v>15</v>
      </c>
      <c r="D14" s="171" t="s">
        <v>5108</v>
      </c>
      <c r="E14" s="171">
        <v>0</v>
      </c>
      <c r="F14" s="169"/>
      <c r="G14" s="169"/>
      <c r="H14" s="170" t="s">
        <v>3366</v>
      </c>
      <c r="I14" s="169" t="s">
        <v>3367</v>
      </c>
      <c r="J14" s="169" t="s">
        <v>3368</v>
      </c>
    </row>
    <row r="15" spans="1:14" x14ac:dyDescent="0.25">
      <c r="A15" s="169" t="s">
        <v>5079</v>
      </c>
      <c r="B15" s="168" t="s">
        <v>5154</v>
      </c>
      <c r="C15" s="173">
        <v>0</v>
      </c>
      <c r="D15" s="173" t="s">
        <v>5108</v>
      </c>
      <c r="E15" s="173">
        <v>0</v>
      </c>
      <c r="F15" s="169" t="s">
        <v>5156</v>
      </c>
      <c r="G15" s="169" t="s">
        <v>5156</v>
      </c>
      <c r="H15" s="172" t="s">
        <v>5155</v>
      </c>
      <c r="I15" s="169"/>
      <c r="J15" s="169"/>
    </row>
    <row r="16" spans="1:14" x14ac:dyDescent="0.25">
      <c r="A16" s="169" t="s">
        <v>4778</v>
      </c>
      <c r="B16" s="168" t="s">
        <v>3484</v>
      </c>
      <c r="C16" s="171">
        <v>15</v>
      </c>
      <c r="D16" s="171" t="s">
        <v>5108</v>
      </c>
      <c r="E16" s="171">
        <v>0</v>
      </c>
      <c r="F16" s="169"/>
      <c r="G16" s="169"/>
      <c r="H16" s="170" t="s">
        <v>3485</v>
      </c>
      <c r="I16" s="169" t="s">
        <v>3486</v>
      </c>
      <c r="J16" s="169" t="s">
        <v>3487</v>
      </c>
    </row>
    <row r="17" spans="1:13" x14ac:dyDescent="0.25">
      <c r="A17" s="189" t="s">
        <v>4736</v>
      </c>
      <c r="B17" s="196" t="s">
        <v>3303</v>
      </c>
      <c r="C17" s="173">
        <v>15</v>
      </c>
      <c r="D17" s="173" t="s">
        <v>5108</v>
      </c>
      <c r="E17" s="173">
        <v>0</v>
      </c>
      <c r="F17" s="169"/>
      <c r="G17" s="169"/>
      <c r="H17" s="172" t="s">
        <v>3304</v>
      </c>
      <c r="I17" s="169" t="s">
        <v>3305</v>
      </c>
      <c r="J17" s="169"/>
    </row>
    <row r="18" spans="1:13" x14ac:dyDescent="0.25">
      <c r="A18" s="169" t="s">
        <v>4765</v>
      </c>
      <c r="B18" s="168" t="s">
        <v>3421</v>
      </c>
      <c r="C18" s="171">
        <v>15</v>
      </c>
      <c r="D18" s="171" t="s">
        <v>5108</v>
      </c>
      <c r="E18" s="171">
        <v>0</v>
      </c>
      <c r="F18" s="169"/>
      <c r="G18" s="169"/>
      <c r="H18" s="170" t="s">
        <v>3422</v>
      </c>
      <c r="I18" s="169" t="s">
        <v>3423</v>
      </c>
      <c r="J18" s="169" t="s">
        <v>3424</v>
      </c>
    </row>
    <row r="19" spans="1:13" x14ac:dyDescent="0.25">
      <c r="A19" s="189" t="s">
        <v>4769</v>
      </c>
      <c r="B19" s="196" t="s">
        <v>3444</v>
      </c>
      <c r="C19" s="173">
        <v>15</v>
      </c>
      <c r="D19" s="173" t="s">
        <v>5108</v>
      </c>
      <c r="E19" s="173">
        <v>0</v>
      </c>
      <c r="F19" s="169"/>
      <c r="G19" s="169"/>
      <c r="H19" s="172" t="s">
        <v>3445</v>
      </c>
      <c r="I19" s="169" t="s">
        <v>3446</v>
      </c>
      <c r="J19" s="169" t="s">
        <v>3447</v>
      </c>
    </row>
    <row r="20" spans="1:13" x14ac:dyDescent="0.25">
      <c r="A20" s="169" t="s">
        <v>4818</v>
      </c>
      <c r="B20" s="168" t="s">
        <v>4817</v>
      </c>
      <c r="C20" s="171">
        <v>0</v>
      </c>
      <c r="D20" s="171" t="s">
        <v>5108</v>
      </c>
      <c r="E20" s="171">
        <v>0</v>
      </c>
      <c r="F20" s="169" t="s">
        <v>5127</v>
      </c>
      <c r="G20" s="169" t="s">
        <v>5128</v>
      </c>
      <c r="H20" s="170" t="s">
        <v>4819</v>
      </c>
      <c r="I20" s="169" t="s">
        <v>4820</v>
      </c>
      <c r="J20" s="169" t="s">
        <v>4821</v>
      </c>
    </row>
    <row r="21" spans="1:13" x14ac:dyDescent="0.25">
      <c r="A21" s="169" t="s">
        <v>4850</v>
      </c>
      <c r="B21" s="168" t="s">
        <v>4848</v>
      </c>
      <c r="C21" s="171">
        <v>0</v>
      </c>
      <c r="D21" s="171" t="s">
        <v>5108</v>
      </c>
      <c r="E21" s="171">
        <v>0</v>
      </c>
      <c r="F21" s="169" t="s">
        <v>5134</v>
      </c>
      <c r="G21" s="169" t="s">
        <v>5134</v>
      </c>
      <c r="H21" s="170"/>
      <c r="I21" s="169"/>
      <c r="J21" s="169"/>
      <c r="M21" t="s">
        <v>4851</v>
      </c>
    </row>
    <row r="22" spans="1:13" x14ac:dyDescent="0.25">
      <c r="A22" s="169" t="s">
        <v>5200</v>
      </c>
      <c r="B22" s="168" t="s">
        <v>5201</v>
      </c>
      <c r="C22" s="171">
        <v>0</v>
      </c>
      <c r="D22" s="171" t="s">
        <v>5108</v>
      </c>
      <c r="E22" s="171">
        <v>0</v>
      </c>
      <c r="F22" s="169" t="s">
        <v>5203</v>
      </c>
      <c r="G22" s="169" t="s">
        <v>5203</v>
      </c>
      <c r="H22" s="170" t="s">
        <v>5202</v>
      </c>
      <c r="I22" s="169"/>
      <c r="J22" s="169"/>
    </row>
    <row r="23" spans="1:13" x14ac:dyDescent="0.25">
      <c r="A23" s="169" t="s">
        <v>5282</v>
      </c>
      <c r="B23" s="168" t="s">
        <v>5283</v>
      </c>
      <c r="C23" s="171">
        <v>0</v>
      </c>
      <c r="D23" s="171" t="s">
        <v>5108</v>
      </c>
      <c r="E23" s="171">
        <v>0</v>
      </c>
      <c r="F23" s="169" t="s">
        <v>5284</v>
      </c>
      <c r="G23" s="169" t="s">
        <v>5284</v>
      </c>
      <c r="H23" s="170" t="s">
        <v>5285</v>
      </c>
      <c r="I23" s="169"/>
      <c r="J23" s="169"/>
    </row>
    <row r="24" spans="1:13" x14ac:dyDescent="0.25">
      <c r="A24" s="169" t="s">
        <v>4756</v>
      </c>
      <c r="B24" s="168" t="s">
        <v>5120</v>
      </c>
      <c r="C24" s="171">
        <v>15</v>
      </c>
      <c r="D24" s="171" t="s">
        <v>5108</v>
      </c>
      <c r="E24" s="171">
        <v>0</v>
      </c>
      <c r="F24" s="169" t="s">
        <v>5121</v>
      </c>
      <c r="G24" s="169" t="s">
        <v>5121</v>
      </c>
      <c r="H24" s="170" t="s">
        <v>3387</v>
      </c>
      <c r="I24" s="169" t="s">
        <v>3388</v>
      </c>
      <c r="J24" s="169" t="s">
        <v>3389</v>
      </c>
    </row>
    <row r="25" spans="1:13" x14ac:dyDescent="0.25">
      <c r="A25" s="169" t="s">
        <v>4775</v>
      </c>
      <c r="B25" s="168" t="s">
        <v>3469</v>
      </c>
      <c r="C25" s="173">
        <v>15</v>
      </c>
      <c r="D25" s="173" t="s">
        <v>5108</v>
      </c>
      <c r="E25" s="173">
        <v>0</v>
      </c>
      <c r="F25" s="169"/>
      <c r="G25" s="169"/>
      <c r="H25" s="172" t="s">
        <v>3470</v>
      </c>
      <c r="I25" s="169" t="s">
        <v>3471</v>
      </c>
      <c r="J25" s="169" t="s">
        <v>3472</v>
      </c>
    </row>
    <row r="26" spans="1:13" x14ac:dyDescent="0.25">
      <c r="A26" s="169" t="s">
        <v>4805</v>
      </c>
      <c r="B26" s="168" t="s">
        <v>3593</v>
      </c>
      <c r="C26" s="171">
        <v>15</v>
      </c>
      <c r="D26" s="171" t="s">
        <v>5108</v>
      </c>
      <c r="E26" s="171">
        <v>0</v>
      </c>
      <c r="F26" s="169"/>
      <c r="G26" s="169"/>
      <c r="H26" s="170" t="s">
        <v>3594</v>
      </c>
      <c r="I26" s="169" t="s">
        <v>3595</v>
      </c>
      <c r="J26" s="169" t="s">
        <v>3596</v>
      </c>
    </row>
    <row r="27" spans="1:13" x14ac:dyDescent="0.25">
      <c r="A27" s="169" t="s">
        <v>4779</v>
      </c>
      <c r="B27" s="168" t="s">
        <v>3488</v>
      </c>
      <c r="C27" s="173">
        <v>15</v>
      </c>
      <c r="D27" s="173" t="s">
        <v>5108</v>
      </c>
      <c r="E27" s="173">
        <v>0</v>
      </c>
      <c r="F27" s="169"/>
      <c r="G27" s="169"/>
      <c r="H27" s="172" t="s">
        <v>3489</v>
      </c>
      <c r="I27" s="169" t="s">
        <v>3490</v>
      </c>
      <c r="J27" s="169" t="s">
        <v>3491</v>
      </c>
    </row>
    <row r="28" spans="1:13" x14ac:dyDescent="0.25">
      <c r="A28" s="169" t="s">
        <v>5191</v>
      </c>
      <c r="B28" s="168" t="s">
        <v>5192</v>
      </c>
      <c r="C28" s="171">
        <v>0</v>
      </c>
      <c r="D28" s="171" t="s">
        <v>5108</v>
      </c>
      <c r="E28" s="171">
        <v>0</v>
      </c>
      <c r="F28" s="169" t="s">
        <v>5194</v>
      </c>
      <c r="G28" s="169" t="s">
        <v>5194</v>
      </c>
      <c r="H28" s="170" t="s">
        <v>5193</v>
      </c>
      <c r="I28" s="169"/>
      <c r="J28" s="169"/>
    </row>
    <row r="29" spans="1:13" x14ac:dyDescent="0.25">
      <c r="A29" s="169" t="s">
        <v>4845</v>
      </c>
      <c r="B29" s="168" t="s">
        <v>4844</v>
      </c>
      <c r="C29" s="171">
        <v>0</v>
      </c>
      <c r="D29" s="171" t="s">
        <v>5108</v>
      </c>
      <c r="E29" s="171">
        <v>0</v>
      </c>
      <c r="F29" s="169" t="s">
        <v>5133</v>
      </c>
      <c r="G29" s="169" t="s">
        <v>5133</v>
      </c>
      <c r="H29" s="170" t="s">
        <v>4846</v>
      </c>
      <c r="I29" s="169" t="s">
        <v>4847</v>
      </c>
      <c r="J29" s="169"/>
      <c r="K29" t="s">
        <v>4848</v>
      </c>
      <c r="L29" t="s">
        <v>4849</v>
      </c>
    </row>
    <row r="30" spans="1:13" x14ac:dyDescent="0.25">
      <c r="A30" s="169" t="s">
        <v>4788</v>
      </c>
      <c r="B30" s="168" t="s">
        <v>3526</v>
      </c>
      <c r="C30" s="171">
        <v>15</v>
      </c>
      <c r="D30" s="171" t="s">
        <v>5108</v>
      </c>
      <c r="E30" s="171">
        <v>0</v>
      </c>
      <c r="F30" s="169"/>
      <c r="G30" s="169"/>
      <c r="H30" s="170" t="s">
        <v>3527</v>
      </c>
      <c r="I30" s="169" t="s">
        <v>3528</v>
      </c>
      <c r="J30" s="169" t="s">
        <v>3529</v>
      </c>
    </row>
    <row r="31" spans="1:13" x14ac:dyDescent="0.25">
      <c r="A31" s="169" t="s">
        <v>4723</v>
      </c>
      <c r="B31" s="168" t="s">
        <v>3247</v>
      </c>
      <c r="C31" s="171">
        <v>15</v>
      </c>
      <c r="D31" s="171" t="s">
        <v>5108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4737</v>
      </c>
      <c r="B32" s="168" t="s">
        <v>3306</v>
      </c>
      <c r="C32" s="171">
        <v>15</v>
      </c>
      <c r="D32" s="171" t="s">
        <v>5108</v>
      </c>
      <c r="E32" s="171">
        <v>0</v>
      </c>
      <c r="F32" s="169"/>
      <c r="G32" s="169"/>
      <c r="H32" s="170" t="s">
        <v>3307</v>
      </c>
      <c r="I32" s="169" t="s">
        <v>3308</v>
      </c>
      <c r="J32" s="169" t="s">
        <v>3309</v>
      </c>
    </row>
    <row r="33" spans="1:12" x14ac:dyDescent="0.25">
      <c r="A33" s="169" t="s">
        <v>4903</v>
      </c>
      <c r="B33" s="168" t="s">
        <v>4902</v>
      </c>
      <c r="C33" s="171">
        <v>0</v>
      </c>
      <c r="D33" s="171" t="s">
        <v>5108</v>
      </c>
      <c r="E33" s="171">
        <v>0</v>
      </c>
      <c r="F33" s="169" t="s">
        <v>5139</v>
      </c>
      <c r="G33" s="169" t="s">
        <v>5140</v>
      </c>
      <c r="H33" s="170" t="s">
        <v>4904</v>
      </c>
      <c r="I33" s="169" t="s">
        <v>4905</v>
      </c>
      <c r="J33" s="169" t="s">
        <v>4906</v>
      </c>
    </row>
    <row r="34" spans="1:12" x14ac:dyDescent="0.25">
      <c r="A34" s="169" t="s">
        <v>4760</v>
      </c>
      <c r="B34" s="168" t="s">
        <v>3400</v>
      </c>
      <c r="C34" s="173">
        <v>15</v>
      </c>
      <c r="D34" s="173" t="s">
        <v>5108</v>
      </c>
      <c r="E34" s="173">
        <v>0</v>
      </c>
      <c r="F34" s="169"/>
      <c r="G34" s="169"/>
      <c r="H34" s="172" t="s">
        <v>3401</v>
      </c>
      <c r="I34" s="169" t="s">
        <v>3402</v>
      </c>
      <c r="J34" s="169" t="s">
        <v>3403</v>
      </c>
    </row>
    <row r="35" spans="1:12" x14ac:dyDescent="0.25">
      <c r="A35" s="169" t="s">
        <v>4798</v>
      </c>
      <c r="B35" s="168" t="s">
        <v>3570</v>
      </c>
      <c r="C35" s="171">
        <v>15</v>
      </c>
      <c r="D35" s="171" t="s">
        <v>5108</v>
      </c>
      <c r="E35" s="171">
        <v>0</v>
      </c>
      <c r="F35" s="169"/>
      <c r="G35" s="169"/>
      <c r="H35" s="170" t="s">
        <v>3571</v>
      </c>
      <c r="I35" s="169" t="s">
        <v>3572</v>
      </c>
      <c r="J35" s="169" t="s">
        <v>3573</v>
      </c>
    </row>
    <row r="36" spans="1:12" x14ac:dyDescent="0.25">
      <c r="A36" s="169" t="s">
        <v>4766</v>
      </c>
      <c r="B36" s="168" t="s">
        <v>3425</v>
      </c>
      <c r="C36" s="173">
        <v>15</v>
      </c>
      <c r="D36" s="173" t="s">
        <v>5108</v>
      </c>
      <c r="E36" s="173">
        <v>0</v>
      </c>
      <c r="F36" s="169"/>
      <c r="G36" s="169"/>
      <c r="H36" s="172" t="s">
        <v>3426</v>
      </c>
      <c r="I36" s="169" t="s">
        <v>3427</v>
      </c>
      <c r="J36" s="169" t="s">
        <v>3428</v>
      </c>
    </row>
    <row r="37" spans="1:12" x14ac:dyDescent="0.25">
      <c r="A37" s="169" t="s">
        <v>5386</v>
      </c>
      <c r="B37" s="168" t="s">
        <v>5387</v>
      </c>
      <c r="C37" s="171">
        <v>0</v>
      </c>
      <c r="D37" s="171" t="s">
        <v>5108</v>
      </c>
      <c r="E37" s="171">
        <v>0</v>
      </c>
      <c r="F37" s="169" t="s">
        <v>5388</v>
      </c>
      <c r="G37" s="169" t="s">
        <v>5389</v>
      </c>
      <c r="H37" s="170" t="s">
        <v>5390</v>
      </c>
      <c r="I37" s="169"/>
      <c r="J37" s="169"/>
    </row>
    <row r="38" spans="1:12" x14ac:dyDescent="0.25">
      <c r="A38" s="169" t="s">
        <v>4808</v>
      </c>
      <c r="B38" s="168" t="s">
        <v>3605</v>
      </c>
      <c r="C38" s="173">
        <v>15</v>
      </c>
      <c r="D38" s="173" t="s">
        <v>5108</v>
      </c>
      <c r="E38" s="173">
        <v>0</v>
      </c>
      <c r="F38" s="169"/>
      <c r="G38" s="169"/>
      <c r="H38" s="172" t="s">
        <v>3606</v>
      </c>
      <c r="I38" s="169" t="s">
        <v>3607</v>
      </c>
      <c r="J38" s="169" t="s">
        <v>3608</v>
      </c>
    </row>
    <row r="39" spans="1:12" x14ac:dyDescent="0.25">
      <c r="A39" s="198" t="s">
        <v>4724</v>
      </c>
      <c r="B39" s="168" t="s">
        <v>3250</v>
      </c>
      <c r="C39" s="171">
        <v>10</v>
      </c>
      <c r="D39" s="171" t="s">
        <v>5108</v>
      </c>
      <c r="E39" s="171">
        <v>0</v>
      </c>
      <c r="F39" s="169" t="s">
        <v>5110</v>
      </c>
      <c r="G39" s="169" t="s">
        <v>5110</v>
      </c>
      <c r="H39" s="170" t="s">
        <v>3251</v>
      </c>
      <c r="I39" s="169" t="s">
        <v>3252</v>
      </c>
      <c r="J39" s="169" t="s">
        <v>3253</v>
      </c>
    </row>
    <row r="40" spans="1:12" x14ac:dyDescent="0.25">
      <c r="A40" s="169" t="s">
        <v>4773</v>
      </c>
      <c r="B40" s="168" t="s">
        <v>4772</v>
      </c>
      <c r="C40" s="171">
        <v>15</v>
      </c>
      <c r="D40" s="171" t="s">
        <v>5108</v>
      </c>
      <c r="E40" s="171">
        <v>0</v>
      </c>
      <c r="F40" s="169" t="s">
        <v>5124</v>
      </c>
      <c r="G40" s="169" t="s">
        <v>5124</v>
      </c>
      <c r="H40" s="170" t="s">
        <v>3462</v>
      </c>
      <c r="I40" s="169" t="s">
        <v>3463</v>
      </c>
      <c r="J40" s="169" t="s">
        <v>3464</v>
      </c>
    </row>
    <row r="41" spans="1:12" x14ac:dyDescent="0.25">
      <c r="A41" s="169" t="s">
        <v>4721</v>
      </c>
      <c r="B41" s="168" t="s">
        <v>5252</v>
      </c>
      <c r="C41" s="171"/>
      <c r="D41" s="171" t="s">
        <v>5108</v>
      </c>
      <c r="E41" s="171">
        <v>0</v>
      </c>
      <c r="F41" s="169" t="s">
        <v>5253</v>
      </c>
      <c r="G41" s="169" t="s">
        <v>5253</v>
      </c>
      <c r="H41" s="170"/>
      <c r="I41" s="169"/>
      <c r="J41" s="169"/>
      <c r="K41" t="s">
        <v>5379</v>
      </c>
      <c r="L41" t="s">
        <v>5380</v>
      </c>
    </row>
    <row r="42" spans="1:12" x14ac:dyDescent="0.25">
      <c r="A42" s="169" t="s">
        <v>4767</v>
      </c>
      <c r="B42" s="168" t="s">
        <v>3429</v>
      </c>
      <c r="C42" s="173">
        <v>15</v>
      </c>
      <c r="D42" s="173" t="s">
        <v>5108</v>
      </c>
      <c r="E42" s="173">
        <v>0</v>
      </c>
      <c r="F42" s="169"/>
      <c r="G42" s="169"/>
      <c r="H42" s="172" t="s">
        <v>3430</v>
      </c>
      <c r="I42" s="169" t="s">
        <v>3431</v>
      </c>
      <c r="J42" s="169" t="s">
        <v>3432</v>
      </c>
    </row>
    <row r="43" spans="1:12" x14ac:dyDescent="0.25">
      <c r="A43" s="169" t="s">
        <v>4751</v>
      </c>
      <c r="B43" s="168" t="s">
        <v>3370</v>
      </c>
      <c r="C43" s="171">
        <v>15</v>
      </c>
      <c r="D43" s="171" t="s">
        <v>5108</v>
      </c>
      <c r="E43" s="171">
        <v>0</v>
      </c>
      <c r="F43" s="169"/>
      <c r="G43" s="169"/>
      <c r="H43" s="170" t="s">
        <v>3371</v>
      </c>
      <c r="I43" s="169" t="s">
        <v>3372</v>
      </c>
      <c r="J43" s="169" t="s">
        <v>3373</v>
      </c>
    </row>
    <row r="44" spans="1:12" x14ac:dyDescent="0.25">
      <c r="A44" s="169" t="s">
        <v>4786</v>
      </c>
      <c r="B44" s="168" t="s">
        <v>3514</v>
      </c>
      <c r="C44" s="171">
        <v>15</v>
      </c>
      <c r="D44" s="171" t="s">
        <v>5108</v>
      </c>
      <c r="E44" s="171">
        <v>0</v>
      </c>
      <c r="F44" s="169"/>
      <c r="G44" s="169"/>
      <c r="H44" s="170"/>
      <c r="I44" s="169" t="s">
        <v>3515</v>
      </c>
      <c r="J44" s="169" t="s">
        <v>3516</v>
      </c>
    </row>
    <row r="45" spans="1:12" x14ac:dyDescent="0.25">
      <c r="A45" s="169" t="s">
        <v>4762</v>
      </c>
      <c r="B45" s="168" t="s">
        <v>3408</v>
      </c>
      <c r="C45" s="171">
        <v>15</v>
      </c>
      <c r="D45" s="171" t="s">
        <v>5108</v>
      </c>
      <c r="E45" s="171">
        <v>0</v>
      </c>
      <c r="F45" s="169"/>
      <c r="G45" s="169"/>
      <c r="H45" s="170" t="s">
        <v>3409</v>
      </c>
      <c r="I45" s="169" t="s">
        <v>3410</v>
      </c>
      <c r="J45" s="169" t="s">
        <v>3411</v>
      </c>
    </row>
    <row r="46" spans="1:12" x14ac:dyDescent="0.25">
      <c r="A46" s="169" t="s">
        <v>4794</v>
      </c>
      <c r="B46" s="168" t="s">
        <v>3553</v>
      </c>
      <c r="C46" s="173">
        <v>15</v>
      </c>
      <c r="D46" s="173" t="s">
        <v>5108</v>
      </c>
      <c r="E46" s="173">
        <v>0</v>
      </c>
      <c r="F46" s="169"/>
      <c r="G46" s="169"/>
      <c r="H46" s="172" t="s">
        <v>3554</v>
      </c>
      <c r="I46" s="169" t="s">
        <v>3555</v>
      </c>
      <c r="J46" s="169" t="s">
        <v>3556</v>
      </c>
    </row>
    <row r="47" spans="1:12" x14ac:dyDescent="0.25">
      <c r="A47" s="169" t="s">
        <v>5404</v>
      </c>
      <c r="B47" s="168" t="s">
        <v>5405</v>
      </c>
      <c r="C47" s="171">
        <v>0</v>
      </c>
      <c r="D47" s="171" t="s">
        <v>5108</v>
      </c>
      <c r="E47" s="171">
        <v>0</v>
      </c>
      <c r="F47" s="169" t="s">
        <v>5406</v>
      </c>
      <c r="G47" s="169" t="s">
        <v>5407</v>
      </c>
      <c r="H47" s="170"/>
      <c r="I47" s="169"/>
      <c r="J47" s="169"/>
    </row>
    <row r="48" spans="1:12" x14ac:dyDescent="0.25">
      <c r="A48" s="169" t="s">
        <v>4739</v>
      </c>
      <c r="B48" s="168" t="s">
        <v>3315</v>
      </c>
      <c r="C48" s="171">
        <v>15</v>
      </c>
      <c r="D48" s="171" t="s">
        <v>5108</v>
      </c>
      <c r="E48" s="171">
        <v>0</v>
      </c>
      <c r="F48" s="169"/>
      <c r="G48" s="169"/>
      <c r="H48" s="170" t="s">
        <v>3316</v>
      </c>
      <c r="I48" s="169" t="s">
        <v>3305</v>
      </c>
      <c r="J48" s="169" t="s">
        <v>3317</v>
      </c>
    </row>
    <row r="49" spans="1:10" x14ac:dyDescent="0.25">
      <c r="A49" s="169" t="s">
        <v>4784</v>
      </c>
      <c r="B49" s="168" t="s">
        <v>3508</v>
      </c>
      <c r="C49" s="171">
        <v>15</v>
      </c>
      <c r="D49" s="171" t="s">
        <v>5108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4800</v>
      </c>
      <c r="B50" s="168" t="s">
        <v>3579</v>
      </c>
      <c r="C50" s="173">
        <v>15</v>
      </c>
      <c r="D50" s="173" t="s">
        <v>5108</v>
      </c>
      <c r="E50" s="173">
        <v>0</v>
      </c>
      <c r="F50" s="169"/>
      <c r="G50" s="169"/>
      <c r="H50" s="172" t="s">
        <v>3580</v>
      </c>
      <c r="I50" s="169" t="s">
        <v>3581</v>
      </c>
      <c r="J50" s="169" t="s">
        <v>3582</v>
      </c>
    </row>
    <row r="51" spans="1:10" x14ac:dyDescent="0.25">
      <c r="A51" s="169" t="s">
        <v>4745</v>
      </c>
      <c r="B51" s="168" t="s">
        <v>3345</v>
      </c>
      <c r="C51" s="173">
        <v>15</v>
      </c>
      <c r="D51" s="173" t="s">
        <v>5108</v>
      </c>
      <c r="E51" s="173">
        <v>0</v>
      </c>
      <c r="F51" s="169"/>
      <c r="G51" s="169"/>
      <c r="H51" s="172" t="s">
        <v>3346</v>
      </c>
      <c r="I51" s="169" t="s">
        <v>3347</v>
      </c>
      <c r="J51" s="169" t="s">
        <v>3348</v>
      </c>
    </row>
    <row r="52" spans="1:10" x14ac:dyDescent="0.25">
      <c r="A52" s="169" t="s">
        <v>4795</v>
      </c>
      <c r="B52" s="168" t="s">
        <v>3557</v>
      </c>
      <c r="C52" s="171">
        <v>15</v>
      </c>
      <c r="D52" s="171" t="s">
        <v>5108</v>
      </c>
      <c r="E52" s="171">
        <v>0</v>
      </c>
      <c r="F52" s="169" t="s">
        <v>5254</v>
      </c>
      <c r="G52" s="169" t="s">
        <v>5254</v>
      </c>
      <c r="H52" s="170" t="s">
        <v>3558</v>
      </c>
      <c r="I52" s="169" t="s">
        <v>3559</v>
      </c>
      <c r="J52" s="169" t="s">
        <v>3560</v>
      </c>
    </row>
    <row r="53" spans="1:10" x14ac:dyDescent="0.25">
      <c r="A53" s="169" t="s">
        <v>4755</v>
      </c>
      <c r="B53" s="168" t="s">
        <v>3382</v>
      </c>
      <c r="C53" s="171">
        <v>15</v>
      </c>
      <c r="D53" s="171" t="s">
        <v>5108</v>
      </c>
      <c r="E53" s="171">
        <v>0</v>
      </c>
      <c r="F53" s="169"/>
      <c r="G53" s="169"/>
      <c r="H53" s="170" t="s">
        <v>3383</v>
      </c>
      <c r="I53" s="169" t="s">
        <v>3384</v>
      </c>
      <c r="J53" s="169" t="s">
        <v>3385</v>
      </c>
    </row>
    <row r="54" spans="1:10" x14ac:dyDescent="0.25">
      <c r="A54" s="169" t="s">
        <v>5391</v>
      </c>
      <c r="B54" s="168" t="s">
        <v>5392</v>
      </c>
      <c r="C54" s="171">
        <v>0</v>
      </c>
      <c r="D54" s="171" t="s">
        <v>5108</v>
      </c>
      <c r="E54" s="171">
        <v>0</v>
      </c>
      <c r="F54" s="169" t="s">
        <v>5393</v>
      </c>
      <c r="G54" s="169" t="s">
        <v>5393</v>
      </c>
      <c r="H54" s="170" t="s">
        <v>5394</v>
      </c>
      <c r="I54" s="169"/>
      <c r="J54" s="169"/>
    </row>
    <row r="55" spans="1:10" x14ac:dyDescent="0.25">
      <c r="A55" s="169" t="s">
        <v>4740</v>
      </c>
      <c r="B55" s="168" t="s">
        <v>3320</v>
      </c>
      <c r="C55" s="171">
        <v>15</v>
      </c>
      <c r="D55" s="171" t="s">
        <v>5108</v>
      </c>
      <c r="E55" s="171">
        <v>0</v>
      </c>
      <c r="F55" s="169"/>
      <c r="G55" s="169"/>
      <c r="H55" s="170" t="s">
        <v>3321</v>
      </c>
      <c r="I55" s="169" t="s">
        <v>3322</v>
      </c>
      <c r="J55" s="169" t="s">
        <v>3323</v>
      </c>
    </row>
    <row r="56" spans="1:10" x14ac:dyDescent="0.25">
      <c r="A56" s="169" t="s">
        <v>4753</v>
      </c>
      <c r="B56" s="168" t="s">
        <v>4752</v>
      </c>
      <c r="C56" s="171">
        <v>15</v>
      </c>
      <c r="D56" s="171" t="s">
        <v>5108</v>
      </c>
      <c r="E56" s="171">
        <v>0</v>
      </c>
      <c r="F56" s="169" t="s">
        <v>5117</v>
      </c>
      <c r="G56" s="169" t="s">
        <v>5117</v>
      </c>
      <c r="H56" s="170" t="s">
        <v>3376</v>
      </c>
      <c r="I56" s="169" t="s">
        <v>3377</v>
      </c>
      <c r="J56" s="169" t="s">
        <v>3378</v>
      </c>
    </row>
    <row r="57" spans="1:10" x14ac:dyDescent="0.25">
      <c r="A57" s="169" t="s">
        <v>4807</v>
      </c>
      <c r="B57" s="168" t="s">
        <v>3599</v>
      </c>
      <c r="C57" s="171">
        <v>15</v>
      </c>
      <c r="D57" s="171" t="s">
        <v>5108</v>
      </c>
      <c r="E57" s="171">
        <v>0</v>
      </c>
      <c r="F57" s="169"/>
      <c r="G57" s="169"/>
      <c r="H57" s="170" t="s">
        <v>3600</v>
      </c>
      <c r="I57" s="169" t="s">
        <v>3601</v>
      </c>
      <c r="J57" s="169" t="s">
        <v>3602</v>
      </c>
    </row>
    <row r="58" spans="1:10" x14ac:dyDescent="0.25">
      <c r="A58" s="169" t="s">
        <v>4789</v>
      </c>
      <c r="B58" s="168" t="s">
        <v>3530</v>
      </c>
      <c r="C58" s="171">
        <v>15</v>
      </c>
      <c r="D58" s="171" t="s">
        <v>5108</v>
      </c>
      <c r="E58" s="171">
        <v>0</v>
      </c>
      <c r="F58" s="169"/>
      <c r="G58" s="169"/>
      <c r="H58" s="170" t="s">
        <v>3531</v>
      </c>
      <c r="I58" s="169" t="s">
        <v>3532</v>
      </c>
      <c r="J58" s="169" t="s">
        <v>3533</v>
      </c>
    </row>
    <row r="59" spans="1:10" x14ac:dyDescent="0.25">
      <c r="A59" s="169" t="s">
        <v>4809</v>
      </c>
      <c r="B59" s="168" t="s">
        <v>3609</v>
      </c>
      <c r="C59" s="171">
        <v>15</v>
      </c>
      <c r="D59" s="171" t="s">
        <v>5108</v>
      </c>
      <c r="E59" s="171">
        <v>0</v>
      </c>
      <c r="F59" s="169"/>
      <c r="G59" s="169"/>
      <c r="H59" s="170" t="s">
        <v>3610</v>
      </c>
      <c r="I59" s="169" t="s">
        <v>4810</v>
      </c>
      <c r="J59" s="169" t="s">
        <v>4811</v>
      </c>
    </row>
    <row r="60" spans="1:10" x14ac:dyDescent="0.25">
      <c r="A60" s="169" t="s">
        <v>4743</v>
      </c>
      <c r="B60" s="168" t="s">
        <v>3335</v>
      </c>
      <c r="C60" s="171">
        <v>15</v>
      </c>
      <c r="D60" s="171" t="s">
        <v>5108</v>
      </c>
      <c r="E60" s="171">
        <v>0</v>
      </c>
      <c r="F60" s="169"/>
      <c r="G60" s="169"/>
      <c r="H60" s="170" t="s">
        <v>3336</v>
      </c>
      <c r="I60" s="169" t="s">
        <v>3337</v>
      </c>
      <c r="J60" s="169" t="s">
        <v>3338</v>
      </c>
    </row>
    <row r="61" spans="1:10" x14ac:dyDescent="0.25">
      <c r="A61" s="169" t="s">
        <v>4801</v>
      </c>
      <c r="B61" s="168" t="s">
        <v>3587</v>
      </c>
      <c r="C61" s="171">
        <v>15</v>
      </c>
      <c r="D61" s="171" t="s">
        <v>5108</v>
      </c>
      <c r="E61" s="171">
        <v>0</v>
      </c>
      <c r="F61" s="169"/>
      <c r="G61" s="169"/>
      <c r="H61" s="170" t="s">
        <v>3588</v>
      </c>
      <c r="I61" s="169" t="s">
        <v>3589</v>
      </c>
      <c r="J61" s="169" t="s">
        <v>3590</v>
      </c>
    </row>
    <row r="62" spans="1:10" x14ac:dyDescent="0.25">
      <c r="A62" s="169" t="s">
        <v>4763</v>
      </c>
      <c r="B62" s="168" t="s">
        <v>3413</v>
      </c>
      <c r="C62" s="171">
        <v>15</v>
      </c>
      <c r="D62" s="171" t="s">
        <v>5108</v>
      </c>
      <c r="E62" s="171">
        <v>0</v>
      </c>
      <c r="F62" s="169"/>
      <c r="G62" s="169"/>
      <c r="H62" s="170" t="s">
        <v>3414</v>
      </c>
      <c r="I62" s="169" t="s">
        <v>3415</v>
      </c>
      <c r="J62" s="169" t="s">
        <v>3416</v>
      </c>
    </row>
    <row r="63" spans="1:10" x14ac:dyDescent="0.25">
      <c r="A63" s="169" t="s">
        <v>4796</v>
      </c>
      <c r="B63" s="168" t="s">
        <v>3562</v>
      </c>
      <c r="C63" s="173">
        <v>15</v>
      </c>
      <c r="D63" s="173" t="s">
        <v>5108</v>
      </c>
      <c r="E63" s="173">
        <v>0</v>
      </c>
      <c r="F63" s="169"/>
      <c r="G63" s="169"/>
      <c r="H63" s="172" t="s">
        <v>3563</v>
      </c>
      <c r="I63" s="169" t="s">
        <v>3564</v>
      </c>
      <c r="J63" s="169" t="s">
        <v>3565</v>
      </c>
    </row>
    <row r="64" spans="1:10" x14ac:dyDescent="0.25">
      <c r="A64" s="169" t="s">
        <v>4728</v>
      </c>
      <c r="B64" s="168" t="s">
        <v>3269</v>
      </c>
      <c r="C64" s="171">
        <v>15</v>
      </c>
      <c r="D64" s="171" t="s">
        <v>5108</v>
      </c>
      <c r="E64" s="171">
        <v>0</v>
      </c>
      <c r="F64" s="169"/>
      <c r="G64" s="169"/>
      <c r="H64" s="170" t="s">
        <v>3270</v>
      </c>
      <c r="I64" s="169" t="s">
        <v>3238</v>
      </c>
      <c r="J64" s="169" t="s">
        <v>3271</v>
      </c>
    </row>
    <row r="65" spans="1:13" x14ac:dyDescent="0.25">
      <c r="A65" s="169" t="s">
        <v>5259</v>
      </c>
      <c r="B65" s="168" t="s">
        <v>5260</v>
      </c>
      <c r="C65" s="171">
        <v>0</v>
      </c>
      <c r="D65" s="171" t="s">
        <v>5108</v>
      </c>
      <c r="E65" s="171">
        <v>0</v>
      </c>
      <c r="F65" s="169" t="s">
        <v>5261</v>
      </c>
      <c r="G65" s="169" t="s">
        <v>5261</v>
      </c>
      <c r="H65" s="170" t="s">
        <v>5262</v>
      </c>
      <c r="I65" s="169"/>
      <c r="J65" s="169"/>
    </row>
    <row r="66" spans="1:13" x14ac:dyDescent="0.25">
      <c r="A66" s="169" t="s">
        <v>4802</v>
      </c>
      <c r="B66" s="168" t="s">
        <v>3591</v>
      </c>
      <c r="C66" s="171">
        <v>15</v>
      </c>
      <c r="D66" s="171" t="s">
        <v>5108</v>
      </c>
      <c r="E66" s="171">
        <v>0</v>
      </c>
      <c r="F66" s="169"/>
      <c r="G66" s="169"/>
      <c r="H66" s="170" t="s">
        <v>3592</v>
      </c>
      <c r="I66" s="169" t="s">
        <v>4803</v>
      </c>
      <c r="J66" s="169" t="s">
        <v>4804</v>
      </c>
    </row>
    <row r="67" spans="1:13" x14ac:dyDescent="0.25">
      <c r="A67" s="169" t="s">
        <v>4900</v>
      </c>
      <c r="B67" s="168" t="s">
        <v>4899</v>
      </c>
      <c r="C67" s="173">
        <v>0</v>
      </c>
      <c r="D67" s="173" t="s">
        <v>5108</v>
      </c>
      <c r="E67" s="173">
        <v>0</v>
      </c>
      <c r="F67" s="169" t="s">
        <v>5138</v>
      </c>
      <c r="G67" s="169" t="s">
        <v>5138</v>
      </c>
      <c r="H67" s="172" t="s">
        <v>4901</v>
      </c>
      <c r="I67" s="169"/>
      <c r="J67" s="169"/>
    </row>
    <row r="68" spans="1:13" x14ac:dyDescent="0.25">
      <c r="A68" s="169" t="s">
        <v>5286</v>
      </c>
      <c r="B68" s="168" t="s">
        <v>5287</v>
      </c>
      <c r="C68" s="171">
        <v>0</v>
      </c>
      <c r="D68" s="171" t="s">
        <v>5108</v>
      </c>
      <c r="E68" s="171">
        <v>0</v>
      </c>
      <c r="F68" s="169" t="s">
        <v>5288</v>
      </c>
      <c r="G68" s="169" t="s">
        <v>5288</v>
      </c>
      <c r="H68" s="170" t="s">
        <v>5289</v>
      </c>
      <c r="I68" s="169"/>
      <c r="J68" s="169"/>
    </row>
    <row r="69" spans="1:13" x14ac:dyDescent="0.25">
      <c r="A69" s="169" t="s">
        <v>4741</v>
      </c>
      <c r="B69" s="168" t="s">
        <v>3326</v>
      </c>
      <c r="C69" s="171">
        <v>15</v>
      </c>
      <c r="D69" s="171" t="s">
        <v>5108</v>
      </c>
      <c r="E69" s="171">
        <v>0</v>
      </c>
      <c r="F69" s="169" t="s">
        <v>5113</v>
      </c>
      <c r="G69" s="169" t="s">
        <v>5113</v>
      </c>
      <c r="H69" s="170" t="s">
        <v>3327</v>
      </c>
      <c r="I69" s="169" t="s">
        <v>3328</v>
      </c>
      <c r="J69" s="169" t="s">
        <v>3329</v>
      </c>
    </row>
    <row r="70" spans="1:13" x14ac:dyDescent="0.25">
      <c r="A70" s="169" t="s">
        <v>4735</v>
      </c>
      <c r="B70" s="168" t="s">
        <v>3298</v>
      </c>
      <c r="C70" s="173">
        <v>15</v>
      </c>
      <c r="D70" s="173" t="s">
        <v>5108</v>
      </c>
      <c r="E70" s="173">
        <v>0</v>
      </c>
      <c r="F70" s="169"/>
      <c r="G70" s="169"/>
      <c r="H70" s="172" t="s">
        <v>3299</v>
      </c>
      <c r="I70" s="169" t="s">
        <v>3300</v>
      </c>
      <c r="J70" s="169" t="s">
        <v>3301</v>
      </c>
    </row>
    <row r="71" spans="1:13" x14ac:dyDescent="0.25">
      <c r="A71" s="169" t="s">
        <v>4730</v>
      </c>
      <c r="B71" s="168" t="s">
        <v>3277</v>
      </c>
      <c r="C71" s="171">
        <v>15</v>
      </c>
      <c r="D71" s="171" t="s">
        <v>5108</v>
      </c>
      <c r="E71" s="171">
        <v>0</v>
      </c>
      <c r="F71" s="169"/>
      <c r="G71" s="169"/>
      <c r="H71" s="170" t="s">
        <v>3278</v>
      </c>
      <c r="I71" s="169" t="s">
        <v>3279</v>
      </c>
      <c r="J71" s="169" t="s">
        <v>3280</v>
      </c>
    </row>
    <row r="72" spans="1:13" x14ac:dyDescent="0.25">
      <c r="A72" s="169" t="s">
        <v>5268</v>
      </c>
      <c r="B72" s="168" t="s">
        <v>5269</v>
      </c>
      <c r="C72" s="171">
        <v>0</v>
      </c>
      <c r="D72" s="171" t="s">
        <v>5108</v>
      </c>
      <c r="E72" s="171">
        <v>0</v>
      </c>
      <c r="F72" s="169" t="s">
        <v>5270</v>
      </c>
      <c r="G72" s="169" t="s">
        <v>5270</v>
      </c>
      <c r="H72" s="170"/>
      <c r="I72" s="169"/>
      <c r="J72" s="169"/>
      <c r="K72" t="s">
        <v>5271</v>
      </c>
      <c r="L72" t="s">
        <v>5272</v>
      </c>
    </row>
    <row r="73" spans="1:13" x14ac:dyDescent="0.25">
      <c r="A73" s="169" t="s">
        <v>4725</v>
      </c>
      <c r="B73" s="168" t="s">
        <v>3255</v>
      </c>
      <c r="C73" s="171">
        <v>15</v>
      </c>
      <c r="D73" s="171" t="s">
        <v>5108</v>
      </c>
      <c r="E73" s="171">
        <v>0</v>
      </c>
      <c r="F73" s="169" t="s">
        <v>5111</v>
      </c>
      <c r="G73" s="169" t="s">
        <v>5111</v>
      </c>
      <c r="H73" s="170" t="s">
        <v>3256</v>
      </c>
      <c r="I73" s="169" t="s">
        <v>3257</v>
      </c>
      <c r="J73" s="169" t="s">
        <v>3258</v>
      </c>
    </row>
    <row r="74" spans="1:13" x14ac:dyDescent="0.25">
      <c r="A74" s="198" t="s">
        <v>4759</v>
      </c>
      <c r="B74" s="168" t="s">
        <v>4758</v>
      </c>
      <c r="C74" s="171">
        <v>15</v>
      </c>
      <c r="D74" s="171" t="s">
        <v>5108</v>
      </c>
      <c r="E74" s="171">
        <v>0</v>
      </c>
      <c r="F74" s="169" t="s">
        <v>5123</v>
      </c>
      <c r="G74" s="169" t="s">
        <v>5123</v>
      </c>
      <c r="H74" s="170" t="s">
        <v>3397</v>
      </c>
      <c r="I74" s="169" t="s">
        <v>3398</v>
      </c>
      <c r="J74" s="169" t="s">
        <v>3399</v>
      </c>
    </row>
    <row r="75" spans="1:13" x14ac:dyDescent="0.25">
      <c r="A75" s="169" t="s">
        <v>4732</v>
      </c>
      <c r="B75" s="168" t="s">
        <v>3286</v>
      </c>
      <c r="C75" s="171">
        <v>15</v>
      </c>
      <c r="D75" s="171" t="s">
        <v>5108</v>
      </c>
      <c r="E75" s="171">
        <v>0</v>
      </c>
      <c r="F75" s="169"/>
      <c r="G75" s="169"/>
      <c r="H75" s="170" t="s">
        <v>3287</v>
      </c>
      <c r="I75" s="169" t="s">
        <v>3288</v>
      </c>
      <c r="J75" s="169" t="s">
        <v>3289</v>
      </c>
    </row>
    <row r="76" spans="1:13" x14ac:dyDescent="0.25">
      <c r="A76" s="198" t="s">
        <v>4907</v>
      </c>
      <c r="B76" s="168" t="s">
        <v>3380</v>
      </c>
      <c r="C76" s="173">
        <v>0</v>
      </c>
      <c r="D76" s="173" t="s">
        <v>5108</v>
      </c>
      <c r="E76" s="173">
        <v>0</v>
      </c>
      <c r="F76" s="169" t="s">
        <v>5141</v>
      </c>
      <c r="G76" s="169" t="s">
        <v>5141</v>
      </c>
      <c r="H76" s="172" t="s">
        <v>3299</v>
      </c>
      <c r="I76" s="169" t="s">
        <v>4909</v>
      </c>
      <c r="J76" s="169"/>
      <c r="M76" t="s">
        <v>4910</v>
      </c>
    </row>
    <row r="77" spans="1:13" x14ac:dyDescent="0.25">
      <c r="A77" s="169" t="s">
        <v>4754</v>
      </c>
      <c r="B77" s="168" t="s">
        <v>5118</v>
      </c>
      <c r="C77" s="173">
        <v>15</v>
      </c>
      <c r="D77" s="173" t="s">
        <v>5108</v>
      </c>
      <c r="E77" s="173">
        <v>0</v>
      </c>
      <c r="F77" s="169" t="s">
        <v>5119</v>
      </c>
      <c r="G77" s="169" t="s">
        <v>5119</v>
      </c>
      <c r="H77" s="172" t="s">
        <v>4908</v>
      </c>
      <c r="I77" s="169" t="s">
        <v>3369</v>
      </c>
      <c r="J77" s="169" t="s">
        <v>3301</v>
      </c>
    </row>
    <row r="78" spans="1:13" x14ac:dyDescent="0.25">
      <c r="A78" s="169" t="s">
        <v>4764</v>
      </c>
      <c r="B78" s="168" t="s">
        <v>3417</v>
      </c>
      <c r="C78" s="171">
        <v>15</v>
      </c>
      <c r="D78" s="171" t="s">
        <v>5108</v>
      </c>
      <c r="E78" s="171">
        <v>0</v>
      </c>
      <c r="F78" s="169"/>
      <c r="G78" s="169"/>
      <c r="H78" s="170" t="s">
        <v>3418</v>
      </c>
      <c r="I78" s="169" t="s">
        <v>3419</v>
      </c>
      <c r="J78" s="169" t="s">
        <v>3420</v>
      </c>
    </row>
    <row r="79" spans="1:13" x14ac:dyDescent="0.25">
      <c r="A79" s="169" t="s">
        <v>4787</v>
      </c>
      <c r="B79" s="168" t="s">
        <v>3521</v>
      </c>
      <c r="C79" s="171">
        <v>15</v>
      </c>
      <c r="D79" s="171" t="s">
        <v>5108</v>
      </c>
      <c r="E79" s="171">
        <v>0</v>
      </c>
      <c r="F79" s="169"/>
      <c r="G79" s="169"/>
      <c r="H79" s="170" t="s">
        <v>3522</v>
      </c>
      <c r="I79" s="169" t="s">
        <v>3523</v>
      </c>
      <c r="J79" s="169" t="s">
        <v>3524</v>
      </c>
    </row>
    <row r="80" spans="1:13" x14ac:dyDescent="0.25">
      <c r="A80" s="169" t="s">
        <v>4731</v>
      </c>
      <c r="B80" s="168" t="s">
        <v>3281</v>
      </c>
      <c r="C80" s="171">
        <v>15</v>
      </c>
      <c r="D80" s="171" t="s">
        <v>5108</v>
      </c>
      <c r="E80" s="171">
        <v>0</v>
      </c>
      <c r="F80" s="169"/>
      <c r="G80" s="169"/>
      <c r="H80" s="170" t="s">
        <v>3282</v>
      </c>
      <c r="I80" s="169" t="s">
        <v>3283</v>
      </c>
      <c r="J80" s="169" t="s">
        <v>3284</v>
      </c>
    </row>
    <row r="81" spans="1:13" x14ac:dyDescent="0.25">
      <c r="A81" s="169" t="s">
        <v>4747</v>
      </c>
      <c r="B81" s="168" t="s">
        <v>4746</v>
      </c>
      <c r="C81" s="171">
        <v>15</v>
      </c>
      <c r="D81" s="171" t="s">
        <v>5108</v>
      </c>
      <c r="E81" s="171">
        <v>0</v>
      </c>
      <c r="F81" s="169" t="s">
        <v>5115</v>
      </c>
      <c r="G81" s="169" t="s">
        <v>5115</v>
      </c>
      <c r="H81" s="170"/>
      <c r="I81" s="169" t="s">
        <v>3350</v>
      </c>
      <c r="J81" s="169" t="s">
        <v>3351</v>
      </c>
    </row>
    <row r="82" spans="1:13" x14ac:dyDescent="0.25">
      <c r="A82" s="169" t="s">
        <v>4797</v>
      </c>
      <c r="B82" s="168" t="s">
        <v>3566</v>
      </c>
      <c r="C82" s="171">
        <v>15</v>
      </c>
      <c r="D82" s="171" t="s">
        <v>5108</v>
      </c>
      <c r="E82" s="171">
        <v>0</v>
      </c>
      <c r="F82" s="169"/>
      <c r="G82" s="169"/>
      <c r="H82" s="170" t="s">
        <v>3567</v>
      </c>
      <c r="I82" s="169" t="s">
        <v>3388</v>
      </c>
      <c r="J82" s="169" t="s">
        <v>3568</v>
      </c>
    </row>
    <row r="83" spans="1:13" x14ac:dyDescent="0.25">
      <c r="A83" s="169" t="s">
        <v>4785</v>
      </c>
      <c r="B83" s="168" t="s">
        <v>3510</v>
      </c>
      <c r="C83" s="171">
        <v>15</v>
      </c>
      <c r="D83" s="171" t="s">
        <v>5108</v>
      </c>
      <c r="E83" s="171">
        <v>0</v>
      </c>
      <c r="F83" s="169"/>
      <c r="G83" s="169"/>
      <c r="H83" s="170" t="s">
        <v>3511</v>
      </c>
      <c r="I83" s="169" t="s">
        <v>3512</v>
      </c>
      <c r="J83" s="169" t="s">
        <v>3513</v>
      </c>
    </row>
    <row r="84" spans="1:13" x14ac:dyDescent="0.25">
      <c r="A84" s="169" t="s">
        <v>4799</v>
      </c>
      <c r="B84" s="168" t="s">
        <v>3575</v>
      </c>
      <c r="C84" s="171">
        <v>15</v>
      </c>
      <c r="D84" s="171" t="s">
        <v>5108</v>
      </c>
      <c r="E84" s="171">
        <v>0</v>
      </c>
      <c r="F84" s="169"/>
      <c r="G84" s="169"/>
      <c r="H84" s="170" t="s">
        <v>3576</v>
      </c>
      <c r="I84" s="169" t="s">
        <v>3577</v>
      </c>
      <c r="J84" s="169" t="s">
        <v>3578</v>
      </c>
    </row>
    <row r="85" spans="1:13" x14ac:dyDescent="0.25">
      <c r="A85" s="169" t="s">
        <v>4792</v>
      </c>
      <c r="B85" s="168" t="s">
        <v>3544</v>
      </c>
      <c r="C85" s="171">
        <v>15</v>
      </c>
      <c r="D85" s="171" t="s">
        <v>5108</v>
      </c>
      <c r="E85" s="171">
        <v>0</v>
      </c>
      <c r="F85" s="169"/>
      <c r="G85" s="169"/>
      <c r="H85" s="170" t="s">
        <v>3545</v>
      </c>
      <c r="I85" s="169" t="s">
        <v>3546</v>
      </c>
      <c r="J85" s="169" t="s">
        <v>3547</v>
      </c>
    </row>
    <row r="86" spans="1:13" x14ac:dyDescent="0.25">
      <c r="A86" s="169" t="s">
        <v>5083</v>
      </c>
      <c r="B86" s="168" t="s">
        <v>5157</v>
      </c>
      <c r="C86" s="171">
        <v>0</v>
      </c>
      <c r="D86" s="171" t="s">
        <v>5108</v>
      </c>
      <c r="E86" s="171">
        <v>0</v>
      </c>
      <c r="F86" s="169" t="s">
        <v>5159</v>
      </c>
      <c r="G86" s="169" t="s">
        <v>5159</v>
      </c>
      <c r="H86" s="170" t="s">
        <v>5158</v>
      </c>
      <c r="I86" s="169"/>
      <c r="J86" s="169"/>
      <c r="M86" t="s">
        <v>5160</v>
      </c>
    </row>
    <row r="87" spans="1:13" x14ac:dyDescent="0.25">
      <c r="A87" s="169" t="s">
        <v>4827</v>
      </c>
      <c r="B87" s="168" t="s">
        <v>4826</v>
      </c>
      <c r="C87" s="171">
        <v>0</v>
      </c>
      <c r="D87" s="171" t="s">
        <v>5108</v>
      </c>
      <c r="E87" s="171">
        <v>0</v>
      </c>
      <c r="F87" s="169" t="s">
        <v>5130</v>
      </c>
      <c r="G87" s="169" t="s">
        <v>5130</v>
      </c>
      <c r="H87" s="170" t="s">
        <v>4828</v>
      </c>
      <c r="I87" s="169" t="s">
        <v>4829</v>
      </c>
      <c r="J87" s="169" t="s">
        <v>4830</v>
      </c>
    </row>
    <row r="88" spans="1:13" x14ac:dyDescent="0.25">
      <c r="A88" s="169" t="s">
        <v>4783</v>
      </c>
      <c r="B88" s="168" t="s">
        <v>3504</v>
      </c>
      <c r="C88" s="173">
        <v>15</v>
      </c>
      <c r="D88" s="173" t="s">
        <v>5108</v>
      </c>
      <c r="E88" s="173">
        <v>0</v>
      </c>
      <c r="F88" s="169"/>
      <c r="G88" s="169"/>
      <c r="H88" s="172" t="s">
        <v>3505</v>
      </c>
      <c r="I88" s="169" t="s">
        <v>3506</v>
      </c>
      <c r="J88" s="169" t="s">
        <v>3507</v>
      </c>
    </row>
    <row r="89" spans="1:13" x14ac:dyDescent="0.25">
      <c r="A89" s="169" t="s">
        <v>4776</v>
      </c>
      <c r="B89" s="168" t="s">
        <v>3473</v>
      </c>
      <c r="C89" s="171">
        <v>15</v>
      </c>
      <c r="D89" s="171" t="s">
        <v>5108</v>
      </c>
      <c r="E89" s="171">
        <v>0</v>
      </c>
      <c r="F89" s="169"/>
      <c r="G89" s="169"/>
      <c r="H89" s="170" t="s">
        <v>3474</v>
      </c>
      <c r="I89" s="169" t="s">
        <v>3475</v>
      </c>
      <c r="J89" s="169" t="s">
        <v>3476</v>
      </c>
    </row>
    <row r="90" spans="1:13" x14ac:dyDescent="0.25">
      <c r="A90" s="169" t="s">
        <v>5273</v>
      </c>
      <c r="B90" s="168" t="s">
        <v>5274</v>
      </c>
      <c r="C90" s="173">
        <v>0</v>
      </c>
      <c r="D90" s="173" t="s">
        <v>5108</v>
      </c>
      <c r="E90" s="173">
        <v>0</v>
      </c>
      <c r="F90" s="169" t="s">
        <v>5275</v>
      </c>
      <c r="G90" s="169" t="s">
        <v>5275</v>
      </c>
      <c r="H90" s="172" t="s">
        <v>5276</v>
      </c>
      <c r="I90" s="169"/>
      <c r="J90" s="169"/>
    </row>
    <row r="91" spans="1:13" x14ac:dyDescent="0.25">
      <c r="A91" s="169" t="s">
        <v>4774</v>
      </c>
      <c r="B91" s="168" t="s">
        <v>3465</v>
      </c>
      <c r="C91" s="171">
        <v>15</v>
      </c>
      <c r="D91" s="171" t="s">
        <v>5108</v>
      </c>
      <c r="E91" s="171">
        <v>0</v>
      </c>
      <c r="F91" s="169"/>
      <c r="G91" s="169"/>
      <c r="H91" s="170" t="s">
        <v>3466</v>
      </c>
      <c r="I91" s="169" t="s">
        <v>3467</v>
      </c>
      <c r="J91" s="169" t="s">
        <v>3468</v>
      </c>
    </row>
    <row r="92" spans="1:13" x14ac:dyDescent="0.25">
      <c r="A92" s="169" t="s">
        <v>4853</v>
      </c>
      <c r="B92" s="168" t="s">
        <v>4852</v>
      </c>
      <c r="C92" s="171">
        <v>0</v>
      </c>
      <c r="D92" s="171" t="s">
        <v>5108</v>
      </c>
      <c r="E92" s="171">
        <v>0</v>
      </c>
      <c r="F92" s="169" t="s">
        <v>5135</v>
      </c>
      <c r="G92" s="169" t="s">
        <v>5135</v>
      </c>
      <c r="H92" s="170" t="s">
        <v>4854</v>
      </c>
      <c r="I92" s="169" t="s">
        <v>4855</v>
      </c>
      <c r="J92" s="169" t="s">
        <v>4856</v>
      </c>
    </row>
    <row r="93" spans="1:13" x14ac:dyDescent="0.25">
      <c r="A93" s="169" t="s">
        <v>4920</v>
      </c>
      <c r="B93" s="168" t="s">
        <v>4919</v>
      </c>
      <c r="C93" s="171">
        <v>0</v>
      </c>
      <c r="D93" s="171" t="s">
        <v>5108</v>
      </c>
      <c r="E93" s="171">
        <v>0</v>
      </c>
      <c r="F93" s="169" t="s">
        <v>5144</v>
      </c>
      <c r="G93" s="169" t="s">
        <v>5145</v>
      </c>
      <c r="H93" s="170" t="s">
        <v>4921</v>
      </c>
      <c r="I93" s="169"/>
      <c r="J93" s="169"/>
      <c r="M93" t="s">
        <v>4922</v>
      </c>
    </row>
    <row r="94" spans="1:13" x14ac:dyDescent="0.25">
      <c r="A94" s="169" t="s">
        <v>5071</v>
      </c>
      <c r="B94" s="168" t="s">
        <v>5151</v>
      </c>
      <c r="C94" s="171">
        <v>0</v>
      </c>
      <c r="D94" s="171" t="s">
        <v>5108</v>
      </c>
      <c r="E94" s="171">
        <v>0</v>
      </c>
      <c r="F94" s="169" t="s">
        <v>5153</v>
      </c>
      <c r="G94" s="169" t="s">
        <v>5153</v>
      </c>
      <c r="H94" s="170" t="s">
        <v>5152</v>
      </c>
      <c r="I94" s="169"/>
      <c r="J94" s="169"/>
    </row>
    <row r="95" spans="1:13" x14ac:dyDescent="0.25">
      <c r="A95" s="169" t="s">
        <v>4722</v>
      </c>
      <c r="B95" s="168" t="s">
        <v>3239</v>
      </c>
      <c r="C95" s="171">
        <v>10</v>
      </c>
      <c r="D95" s="171" t="s">
        <v>5108</v>
      </c>
      <c r="E95" s="171">
        <v>0</v>
      </c>
      <c r="F95" s="169" t="s">
        <v>5109</v>
      </c>
      <c r="G95" s="169" t="s">
        <v>5109</v>
      </c>
      <c r="H95" s="170" t="s">
        <v>3240</v>
      </c>
      <c r="I95" s="169" t="s">
        <v>3241</v>
      </c>
      <c r="J95" s="169" t="s">
        <v>3242</v>
      </c>
      <c r="K95" t="s">
        <v>3239</v>
      </c>
      <c r="L95" t="s">
        <v>4892</v>
      </c>
    </row>
    <row r="96" spans="1:13" x14ac:dyDescent="0.25">
      <c r="A96" s="169" t="s">
        <v>4840</v>
      </c>
      <c r="B96" s="168" t="s">
        <v>4516</v>
      </c>
      <c r="C96" s="171">
        <v>0</v>
      </c>
      <c r="D96" s="171" t="s">
        <v>5108</v>
      </c>
      <c r="E96" s="171">
        <v>0</v>
      </c>
      <c r="F96" s="169" t="s">
        <v>5132</v>
      </c>
      <c r="G96" s="169" t="s">
        <v>5132</v>
      </c>
      <c r="H96" s="170" t="s">
        <v>4841</v>
      </c>
      <c r="I96" s="169" t="s">
        <v>4842</v>
      </c>
      <c r="J96" s="169" t="s">
        <v>4843</v>
      </c>
    </row>
    <row r="97" spans="1:12" x14ac:dyDescent="0.25">
      <c r="A97" s="198" t="s">
        <v>5195</v>
      </c>
      <c r="B97" s="168" t="s">
        <v>5196</v>
      </c>
      <c r="C97" s="171">
        <v>0</v>
      </c>
      <c r="D97" s="171" t="s">
        <v>5108</v>
      </c>
      <c r="E97" s="171">
        <v>0</v>
      </c>
      <c r="F97" s="169" t="s">
        <v>5198</v>
      </c>
      <c r="G97" s="169" t="s">
        <v>5199</v>
      </c>
      <c r="H97" s="170" t="s">
        <v>5197</v>
      </c>
      <c r="I97" s="169"/>
      <c r="J97" s="169"/>
    </row>
    <row r="98" spans="1:12" x14ac:dyDescent="0.25">
      <c r="A98" s="169" t="s">
        <v>5255</v>
      </c>
      <c r="B98" s="168" t="s">
        <v>5256</v>
      </c>
      <c r="C98" s="171">
        <v>0</v>
      </c>
      <c r="D98" s="171" t="s">
        <v>5108</v>
      </c>
      <c r="E98" s="171">
        <v>0</v>
      </c>
      <c r="F98" s="169" t="s">
        <v>5257</v>
      </c>
      <c r="G98" s="169" t="s">
        <v>5257</v>
      </c>
      <c r="H98" s="170" t="s">
        <v>5258</v>
      </c>
      <c r="I98" s="169"/>
      <c r="J98" s="169"/>
    </row>
    <row r="99" spans="1:12" x14ac:dyDescent="0.25">
      <c r="A99" s="169" t="s">
        <v>5095</v>
      </c>
      <c r="B99" s="168" t="s">
        <v>5164</v>
      </c>
      <c r="C99" s="171">
        <v>0</v>
      </c>
      <c r="D99" s="171" t="s">
        <v>5108</v>
      </c>
      <c r="E99" s="171">
        <v>0</v>
      </c>
      <c r="F99" s="169" t="s">
        <v>5166</v>
      </c>
      <c r="G99" s="169" t="s">
        <v>5166</v>
      </c>
      <c r="H99" s="170" t="s">
        <v>5165</v>
      </c>
      <c r="I99" s="169"/>
      <c r="J99" s="169"/>
    </row>
    <row r="100" spans="1:12" x14ac:dyDescent="0.25">
      <c r="A100" s="169" t="s">
        <v>5263</v>
      </c>
      <c r="B100" s="168" t="s">
        <v>5264</v>
      </c>
      <c r="C100" s="171">
        <v>0</v>
      </c>
      <c r="D100" s="171" t="s">
        <v>5108</v>
      </c>
      <c r="E100" s="171">
        <v>0</v>
      </c>
      <c r="F100" s="169" t="s">
        <v>5265</v>
      </c>
      <c r="G100" s="169" t="s">
        <v>5266</v>
      </c>
      <c r="H100" s="170" t="s">
        <v>5267</v>
      </c>
      <c r="I100" s="169"/>
      <c r="J100" s="169"/>
    </row>
    <row r="101" spans="1:12" x14ac:dyDescent="0.25">
      <c r="A101" s="169" t="s">
        <v>4757</v>
      </c>
      <c r="B101" s="168" t="s">
        <v>3390</v>
      </c>
      <c r="C101" s="173">
        <v>15</v>
      </c>
      <c r="D101" s="173" t="s">
        <v>5108</v>
      </c>
      <c r="E101" s="173">
        <v>0</v>
      </c>
      <c r="F101" s="169" t="s">
        <v>5122</v>
      </c>
      <c r="G101" s="169" t="s">
        <v>5122</v>
      </c>
      <c r="H101" s="172" t="s">
        <v>3391</v>
      </c>
      <c r="I101" s="169" t="s">
        <v>3392</v>
      </c>
      <c r="J101" s="169" t="s">
        <v>3393</v>
      </c>
    </row>
    <row r="102" spans="1:12" x14ac:dyDescent="0.25">
      <c r="A102" s="169" t="s">
        <v>5395</v>
      </c>
      <c r="B102" s="168" t="s">
        <v>5396</v>
      </c>
      <c r="C102" s="171">
        <v>0</v>
      </c>
      <c r="D102" s="171" t="s">
        <v>5108</v>
      </c>
      <c r="E102" s="171">
        <v>0</v>
      </c>
      <c r="F102" s="169" t="s">
        <v>5397</v>
      </c>
      <c r="G102" s="169" t="s">
        <v>5397</v>
      </c>
      <c r="H102" s="170" t="s">
        <v>5398</v>
      </c>
      <c r="I102" s="169"/>
      <c r="J102" s="169"/>
    </row>
    <row r="103" spans="1:12" x14ac:dyDescent="0.25">
      <c r="A103" s="169" t="s">
        <v>4771</v>
      </c>
      <c r="B103" s="168" t="s">
        <v>3455</v>
      </c>
      <c r="C103" s="171">
        <v>15</v>
      </c>
      <c r="D103" s="171" t="s">
        <v>5108</v>
      </c>
      <c r="E103" s="171">
        <v>0</v>
      </c>
      <c r="F103" s="169"/>
      <c r="G103" s="169"/>
      <c r="H103" s="170" t="s">
        <v>3456</v>
      </c>
      <c r="I103" s="169" t="s">
        <v>3457</v>
      </c>
      <c r="J103" s="169" t="s">
        <v>3458</v>
      </c>
    </row>
    <row r="104" spans="1:12" x14ac:dyDescent="0.25">
      <c r="A104" s="169" t="s">
        <v>4749</v>
      </c>
      <c r="B104" s="168" t="s">
        <v>3356</v>
      </c>
      <c r="C104" s="171">
        <v>15</v>
      </c>
      <c r="D104" s="171" t="s">
        <v>5108</v>
      </c>
      <c r="E104" s="171">
        <v>0</v>
      </c>
      <c r="F104" s="169"/>
      <c r="G104" s="169"/>
      <c r="H104" s="170" t="s">
        <v>3357</v>
      </c>
      <c r="I104" s="169" t="s">
        <v>3358</v>
      </c>
      <c r="J104" s="169" t="s">
        <v>3359</v>
      </c>
    </row>
    <row r="105" spans="1:12" x14ac:dyDescent="0.25">
      <c r="A105" s="169" t="s">
        <v>4761</v>
      </c>
      <c r="B105" s="168" t="s">
        <v>3404</v>
      </c>
      <c r="C105" s="171">
        <v>15</v>
      </c>
      <c r="D105" s="171" t="s">
        <v>5108</v>
      </c>
      <c r="E105" s="171">
        <v>0</v>
      </c>
      <c r="F105" s="169"/>
      <c r="G105" s="169"/>
      <c r="H105" s="170" t="s">
        <v>3405</v>
      </c>
      <c r="I105" s="169" t="s">
        <v>3406</v>
      </c>
      <c r="J105" s="169" t="s">
        <v>3407</v>
      </c>
    </row>
    <row r="106" spans="1:12" x14ac:dyDescent="0.25">
      <c r="A106" s="169" t="s">
        <v>4895</v>
      </c>
      <c r="B106" s="168" t="s">
        <v>4894</v>
      </c>
      <c r="C106" s="171">
        <v>0</v>
      </c>
      <c r="D106" s="171" t="s">
        <v>5108</v>
      </c>
      <c r="E106" s="171">
        <v>0</v>
      </c>
      <c r="F106" s="169" t="s">
        <v>5137</v>
      </c>
      <c r="G106" s="169" t="s">
        <v>5137</v>
      </c>
      <c r="H106" s="170" t="s">
        <v>4896</v>
      </c>
      <c r="I106" s="169" t="s">
        <v>4897</v>
      </c>
      <c r="J106" s="169" t="s">
        <v>4898</v>
      </c>
    </row>
    <row r="107" spans="1:12" x14ac:dyDescent="0.25">
      <c r="A107" s="169" t="s">
        <v>4742</v>
      </c>
      <c r="B107" s="168" t="s">
        <v>3331</v>
      </c>
      <c r="C107" s="171">
        <v>15</v>
      </c>
      <c r="D107" s="171" t="s">
        <v>5108</v>
      </c>
      <c r="E107" s="171">
        <v>0</v>
      </c>
      <c r="F107" s="169" t="s">
        <v>5114</v>
      </c>
      <c r="G107" s="169" t="s">
        <v>5114</v>
      </c>
      <c r="H107" s="170" t="s">
        <v>3332</v>
      </c>
      <c r="I107" s="169" t="s">
        <v>3333</v>
      </c>
      <c r="J107" s="169" t="s">
        <v>3334</v>
      </c>
    </row>
    <row r="108" spans="1:12" x14ac:dyDescent="0.25">
      <c r="A108" s="169" t="s">
        <v>4780</v>
      </c>
      <c r="B108" s="168" t="s">
        <v>3494</v>
      </c>
      <c r="C108" s="171">
        <v>15</v>
      </c>
      <c r="D108" s="171" t="s">
        <v>5108</v>
      </c>
      <c r="E108" s="171">
        <v>0</v>
      </c>
      <c r="F108" s="169"/>
      <c r="G108" s="169"/>
      <c r="H108" s="170" t="s">
        <v>3495</v>
      </c>
      <c r="I108" s="169" t="s">
        <v>3496</v>
      </c>
      <c r="J108" s="169" t="s">
        <v>3497</v>
      </c>
    </row>
    <row r="109" spans="1:12" x14ac:dyDescent="0.25">
      <c r="A109" s="169" t="s">
        <v>4823</v>
      </c>
      <c r="B109" s="168" t="s">
        <v>4822</v>
      </c>
      <c r="C109" s="171">
        <v>0</v>
      </c>
      <c r="D109" s="171" t="s">
        <v>5108</v>
      </c>
      <c r="E109" s="171">
        <v>0</v>
      </c>
      <c r="F109" s="169" t="s">
        <v>5129</v>
      </c>
      <c r="G109" s="169" t="s">
        <v>5129</v>
      </c>
      <c r="H109" s="170" t="s">
        <v>4834</v>
      </c>
      <c r="I109" s="169" t="s">
        <v>4824</v>
      </c>
      <c r="J109" s="169" t="s">
        <v>4825</v>
      </c>
    </row>
    <row r="110" spans="1:12" x14ac:dyDescent="0.25">
      <c r="A110" s="169" t="s">
        <v>4768</v>
      </c>
      <c r="B110" s="168" t="s">
        <v>3440</v>
      </c>
      <c r="C110" s="171">
        <v>15</v>
      </c>
      <c r="D110" s="171" t="s">
        <v>5108</v>
      </c>
      <c r="E110" s="171">
        <v>0</v>
      </c>
      <c r="F110" s="169"/>
      <c r="G110" s="169"/>
      <c r="H110" s="170" t="s">
        <v>3441</v>
      </c>
      <c r="I110" s="169" t="s">
        <v>3442</v>
      </c>
      <c r="J110" s="169" t="s">
        <v>3443</v>
      </c>
    </row>
    <row r="111" spans="1:12" x14ac:dyDescent="0.25">
      <c r="A111" s="169" t="s">
        <v>4917</v>
      </c>
      <c r="B111" s="168" t="s">
        <v>4916</v>
      </c>
      <c r="C111" s="171">
        <v>0</v>
      </c>
      <c r="D111" s="171" t="s">
        <v>5108</v>
      </c>
      <c r="E111" s="171">
        <v>0</v>
      </c>
      <c r="F111" s="169" t="s">
        <v>5143</v>
      </c>
      <c r="G111" s="169" t="s">
        <v>5143</v>
      </c>
      <c r="H111" s="170" t="s">
        <v>4918</v>
      </c>
      <c r="I111" s="169"/>
      <c r="J111" s="169"/>
    </row>
    <row r="112" spans="1:12" x14ac:dyDescent="0.25">
      <c r="A112" s="169" t="s">
        <v>4858</v>
      </c>
      <c r="B112" s="168" t="s">
        <v>4857</v>
      </c>
      <c r="C112" s="171">
        <v>0</v>
      </c>
      <c r="D112" s="171" t="s">
        <v>5108</v>
      </c>
      <c r="E112" s="171">
        <v>0</v>
      </c>
      <c r="F112" s="169" t="s">
        <v>5136</v>
      </c>
      <c r="G112" s="169" t="s">
        <v>5136</v>
      </c>
      <c r="H112" s="170"/>
      <c r="I112" s="169" t="s">
        <v>4859</v>
      </c>
      <c r="J112" s="169" t="s">
        <v>4860</v>
      </c>
      <c r="K112" t="s">
        <v>4861</v>
      </c>
      <c r="L112" t="s">
        <v>4893</v>
      </c>
    </row>
    <row r="113" spans="1:13" x14ac:dyDescent="0.25">
      <c r="A113" s="169" t="s">
        <v>4782</v>
      </c>
      <c r="B113" s="168" t="s">
        <v>4781</v>
      </c>
      <c r="C113" s="173">
        <v>15</v>
      </c>
      <c r="D113" s="173" t="s">
        <v>5108</v>
      </c>
      <c r="E113" s="173">
        <v>0</v>
      </c>
      <c r="F113" s="169" t="s">
        <v>5125</v>
      </c>
      <c r="G113" s="169" t="s">
        <v>5125</v>
      </c>
      <c r="H113" s="172" t="s">
        <v>3501</v>
      </c>
      <c r="I113" s="169" t="s">
        <v>3502</v>
      </c>
      <c r="J113" s="169" t="s">
        <v>3503</v>
      </c>
    </row>
    <row r="114" spans="1:13" x14ac:dyDescent="0.25">
      <c r="A114" s="169" t="s">
        <v>4793</v>
      </c>
      <c r="B114" s="168" t="s">
        <v>3548</v>
      </c>
      <c r="C114" s="171">
        <v>15</v>
      </c>
      <c r="D114" s="171" t="s">
        <v>5108</v>
      </c>
      <c r="E114" s="171">
        <v>0</v>
      </c>
      <c r="F114" s="169"/>
      <c r="G114" s="169"/>
      <c r="H114" s="170" t="s">
        <v>3549</v>
      </c>
      <c r="I114" s="169" t="s">
        <v>3550</v>
      </c>
      <c r="J114" s="169" t="s">
        <v>3551</v>
      </c>
    </row>
    <row r="115" spans="1:13" x14ac:dyDescent="0.25">
      <c r="A115" s="169" t="s">
        <v>4744</v>
      </c>
      <c r="B115" s="168" t="s">
        <v>3341</v>
      </c>
      <c r="C115" s="171">
        <v>15</v>
      </c>
      <c r="D115" s="171" t="s">
        <v>5108</v>
      </c>
      <c r="E115" s="171">
        <v>0</v>
      </c>
      <c r="F115" s="169"/>
      <c r="G115" s="169"/>
      <c r="H115" s="170" t="s">
        <v>3342</v>
      </c>
      <c r="I115" s="169" t="s">
        <v>3343</v>
      </c>
      <c r="J115" s="169" t="s">
        <v>3344</v>
      </c>
    </row>
    <row r="116" spans="1:13" x14ac:dyDescent="0.25">
      <c r="A116" s="169" t="s">
        <v>4770</v>
      </c>
      <c r="B116" s="168" t="s">
        <v>3451</v>
      </c>
      <c r="C116" s="171">
        <v>15</v>
      </c>
      <c r="D116" s="171" t="s">
        <v>5108</v>
      </c>
      <c r="E116" s="171">
        <v>0</v>
      </c>
      <c r="F116" s="169"/>
      <c r="G116" s="169"/>
      <c r="H116" s="170" t="s">
        <v>3452</v>
      </c>
      <c r="I116" s="169" t="s">
        <v>3453</v>
      </c>
      <c r="J116" s="169" t="s">
        <v>3454</v>
      </c>
    </row>
    <row r="117" spans="1:13" x14ac:dyDescent="0.25">
      <c r="A117" s="169" t="s">
        <v>4733</v>
      </c>
      <c r="B117" s="168" t="s">
        <v>3290</v>
      </c>
      <c r="C117" s="171">
        <v>15</v>
      </c>
      <c r="D117" s="171" t="s">
        <v>5108</v>
      </c>
      <c r="E117" s="171">
        <v>0</v>
      </c>
      <c r="F117" s="169"/>
      <c r="G117" s="169"/>
      <c r="H117" s="170" t="s">
        <v>3291</v>
      </c>
      <c r="I117" s="169" t="s">
        <v>3292</v>
      </c>
      <c r="J117" s="169" t="s">
        <v>3293</v>
      </c>
    </row>
    <row r="118" spans="1:13" x14ac:dyDescent="0.25">
      <c r="A118" s="169" t="s">
        <v>4931</v>
      </c>
      <c r="B118" s="168" t="s">
        <v>4930</v>
      </c>
      <c r="C118" s="171">
        <v>0</v>
      </c>
      <c r="D118" s="171" t="s">
        <v>5108</v>
      </c>
      <c r="E118" s="171">
        <v>0</v>
      </c>
      <c r="F118" s="169" t="s">
        <v>5149</v>
      </c>
      <c r="G118" s="169" t="s">
        <v>5150</v>
      </c>
      <c r="H118" s="170" t="s">
        <v>3549</v>
      </c>
      <c r="I118" s="169"/>
      <c r="J118" s="169"/>
    </row>
    <row r="119" spans="1:13" x14ac:dyDescent="0.25">
      <c r="A119" s="169" t="s">
        <v>4791</v>
      </c>
      <c r="B119" s="168" t="s">
        <v>3541</v>
      </c>
      <c r="C119" s="171">
        <v>15</v>
      </c>
      <c r="D119" s="171" t="s">
        <v>5108</v>
      </c>
      <c r="E119" s="171">
        <v>0</v>
      </c>
      <c r="F119" s="169"/>
      <c r="G119" s="169"/>
      <c r="H119" s="170" t="s">
        <v>3542</v>
      </c>
      <c r="I119" s="169" t="s">
        <v>3532</v>
      </c>
      <c r="J119" s="169" t="s">
        <v>3543</v>
      </c>
    </row>
    <row r="120" spans="1:13" x14ac:dyDescent="0.25">
      <c r="A120" s="169" t="s">
        <v>4726</v>
      </c>
      <c r="B120" s="168" t="s">
        <v>3263</v>
      </c>
      <c r="C120" s="173">
        <v>15</v>
      </c>
      <c r="D120" s="173" t="s">
        <v>5108</v>
      </c>
      <c r="E120" s="173">
        <v>0</v>
      </c>
      <c r="F120" s="169" t="s">
        <v>5112</v>
      </c>
      <c r="G120" s="169" t="s">
        <v>5112</v>
      </c>
      <c r="H120" s="172" t="s">
        <v>3264</v>
      </c>
      <c r="I120" s="169" t="s">
        <v>3265</v>
      </c>
      <c r="J120" s="169" t="s">
        <v>3266</v>
      </c>
      <c r="M120" t="s">
        <v>4727</v>
      </c>
    </row>
    <row r="121" spans="1:13" x14ac:dyDescent="0.25">
      <c r="A121" s="169" t="s">
        <v>4777</v>
      </c>
      <c r="B121" s="168" t="s">
        <v>3480</v>
      </c>
      <c r="C121" s="173">
        <v>15</v>
      </c>
      <c r="D121" s="173" t="s">
        <v>5108</v>
      </c>
      <c r="E121" s="173">
        <v>0</v>
      </c>
      <c r="F121" s="169"/>
      <c r="G121" s="169"/>
      <c r="H121" s="172" t="s">
        <v>3481</v>
      </c>
      <c r="I121" s="169" t="s">
        <v>3482</v>
      </c>
      <c r="J121" s="169" t="s">
        <v>3483</v>
      </c>
    </row>
    <row r="122" spans="1:13" x14ac:dyDescent="0.25">
      <c r="A122" s="169" t="s">
        <v>4836</v>
      </c>
      <c r="B122" s="168" t="s">
        <v>4835</v>
      </c>
      <c r="C122" s="171">
        <v>0</v>
      </c>
      <c r="D122" s="171" t="s">
        <v>5108</v>
      </c>
      <c r="E122" s="171">
        <v>0</v>
      </c>
      <c r="F122" s="169" t="s">
        <v>5131</v>
      </c>
      <c r="G122" s="169" t="s">
        <v>5131</v>
      </c>
      <c r="H122" s="170" t="s">
        <v>4837</v>
      </c>
      <c r="I122" s="169" t="s">
        <v>4838</v>
      </c>
      <c r="J122" s="169" t="s">
        <v>4839</v>
      </c>
    </row>
    <row r="123" spans="1:13" x14ac:dyDescent="0.25">
      <c r="A123" s="169" t="s">
        <v>5099</v>
      </c>
      <c r="B123" s="168" t="s">
        <v>5167</v>
      </c>
      <c r="C123" s="171">
        <v>0</v>
      </c>
      <c r="D123" s="171" t="s">
        <v>5108</v>
      </c>
      <c r="E123" s="171">
        <v>0</v>
      </c>
      <c r="F123" s="169" t="s">
        <v>5168</v>
      </c>
      <c r="G123" s="169" t="s">
        <v>5168</v>
      </c>
      <c r="H123" s="170"/>
      <c r="I123" s="169"/>
      <c r="J123" s="169"/>
    </row>
    <row r="124" spans="1:13" x14ac:dyDescent="0.25">
      <c r="A124" s="169" t="s">
        <v>4790</v>
      </c>
      <c r="B124" s="168" t="s">
        <v>3537</v>
      </c>
      <c r="C124" s="171">
        <v>15</v>
      </c>
      <c r="D124" s="171" t="s">
        <v>5108</v>
      </c>
      <c r="E124" s="171">
        <v>0</v>
      </c>
      <c r="F124" s="169"/>
      <c r="G124" s="169"/>
      <c r="H124" s="170" t="s">
        <v>3538</v>
      </c>
      <c r="I124" s="169" t="s">
        <v>3539</v>
      </c>
      <c r="J124" s="169" t="s">
        <v>3540</v>
      </c>
    </row>
    <row r="125" spans="1:13" x14ac:dyDescent="0.25">
      <c r="A125" s="169" t="s">
        <v>4912</v>
      </c>
      <c r="B125" s="168" t="s">
        <v>4911</v>
      </c>
      <c r="C125" s="173">
        <v>0</v>
      </c>
      <c r="D125" s="173" t="s">
        <v>5108</v>
      </c>
      <c r="E125" s="173">
        <v>0</v>
      </c>
      <c r="F125" s="169" t="s">
        <v>5142</v>
      </c>
      <c r="G125" s="169" t="s">
        <v>5142</v>
      </c>
      <c r="H125" s="172" t="s">
        <v>4913</v>
      </c>
      <c r="I125" s="169" t="s">
        <v>4914</v>
      </c>
      <c r="J125" s="169" t="s">
        <v>4915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90"/>
      <c r="C284" s="193"/>
      <c r="D284" s="193"/>
      <c r="E284" s="193"/>
      <c r="F284" s="192"/>
      <c r="G284" s="192"/>
      <c r="H284" s="191"/>
      <c r="I284" s="192"/>
      <c r="J284" s="192"/>
    </row>
    <row r="285" spans="1:10" x14ac:dyDescent="0.25">
      <c r="A285" s="168"/>
      <c r="B285" s="190"/>
      <c r="C285" s="193"/>
      <c r="D285" s="193"/>
      <c r="E285" s="193"/>
      <c r="F285" s="192"/>
      <c r="G285" s="192"/>
      <c r="H285" s="191"/>
      <c r="I285" s="192"/>
      <c r="J285" s="192"/>
    </row>
    <row r="286" spans="1:10" x14ac:dyDescent="0.25">
      <c r="A286" s="168"/>
      <c r="B286" s="190"/>
      <c r="C286" s="193"/>
      <c r="D286" s="193"/>
      <c r="E286" s="193"/>
      <c r="F286" s="192"/>
      <c r="G286" s="192"/>
      <c r="H286" s="191"/>
      <c r="I286" s="192"/>
      <c r="J286" s="192"/>
    </row>
    <row r="287" spans="1:10" x14ac:dyDescent="0.25">
      <c r="A287" s="168"/>
      <c r="B287" s="190"/>
      <c r="C287" s="193"/>
      <c r="D287" s="193"/>
      <c r="E287" s="193"/>
      <c r="F287" s="192"/>
      <c r="G287" s="192"/>
      <c r="H287" s="191"/>
      <c r="I287" s="192"/>
      <c r="J287" s="192"/>
    </row>
    <row r="288" spans="1:10" x14ac:dyDescent="0.25">
      <c r="A288" s="168"/>
      <c r="B288" s="190"/>
      <c r="C288" s="193"/>
      <c r="D288" s="193"/>
      <c r="E288" s="193"/>
      <c r="F288" s="192"/>
      <c r="G288" s="192"/>
      <c r="H288" s="191"/>
      <c r="I288" s="192"/>
      <c r="J288" s="192"/>
    </row>
    <row r="289" spans="1:10" x14ac:dyDescent="0.25">
      <c r="A289" s="168"/>
      <c r="B289" s="190"/>
      <c r="C289" s="193"/>
      <c r="D289" s="193"/>
      <c r="E289" s="193"/>
      <c r="F289" s="192"/>
      <c r="G289" s="192"/>
      <c r="H289" s="191"/>
      <c r="I289" s="192"/>
      <c r="J289" s="192"/>
    </row>
    <row r="290" spans="1:10" x14ac:dyDescent="0.25">
      <c r="A290" s="168"/>
      <c r="B290" s="190"/>
      <c r="C290" s="193"/>
      <c r="D290" s="193"/>
      <c r="E290" s="193"/>
      <c r="F290" s="192"/>
      <c r="G290" s="192"/>
      <c r="H290" s="191"/>
      <c r="I290" s="192"/>
      <c r="J290" s="192"/>
    </row>
    <row r="291" spans="1:10" x14ac:dyDescent="0.25">
      <c r="A291" s="168"/>
      <c r="B291" s="190"/>
      <c r="C291" s="193"/>
      <c r="D291" s="193"/>
      <c r="E291" s="193"/>
      <c r="F291" s="192"/>
      <c r="G291" s="192"/>
      <c r="H291" s="191"/>
      <c r="I291" s="192"/>
      <c r="J291" s="192"/>
    </row>
    <row r="292" spans="1:10" x14ac:dyDescent="0.25">
      <c r="A292" s="168"/>
      <c r="B292" s="190"/>
      <c r="C292" s="193"/>
      <c r="D292" s="193"/>
      <c r="E292" s="193"/>
      <c r="F292" s="192"/>
      <c r="G292" s="192"/>
      <c r="H292" s="191"/>
      <c r="I292" s="192"/>
      <c r="J292" s="192"/>
    </row>
    <row r="293" spans="1:10" x14ac:dyDescent="0.25">
      <c r="A293" s="168"/>
      <c r="B293" s="190"/>
      <c r="C293" s="193"/>
      <c r="D293" s="193"/>
      <c r="E293" s="193"/>
      <c r="F293" s="192"/>
      <c r="G293" s="192"/>
      <c r="H293" s="191"/>
      <c r="I293" s="192"/>
      <c r="J293" s="192"/>
    </row>
    <row r="294" spans="1:10" x14ac:dyDescent="0.25">
      <c r="A294" s="168"/>
      <c r="B294" s="190"/>
      <c r="C294" s="193"/>
      <c r="D294" s="193"/>
      <c r="E294" s="193"/>
      <c r="F294" s="192"/>
      <c r="G294" s="192"/>
      <c r="H294" s="191"/>
      <c r="I294" s="192"/>
      <c r="J294" s="192"/>
    </row>
    <row r="295" spans="1:10" x14ac:dyDescent="0.25">
      <c r="A295" s="168"/>
      <c r="B295" s="190"/>
      <c r="C295" s="193"/>
      <c r="D295" s="193"/>
      <c r="E295" s="193"/>
      <c r="F295" s="192"/>
      <c r="G295" s="192"/>
      <c r="H295" s="191"/>
      <c r="I295" s="192"/>
      <c r="J295" s="192"/>
    </row>
    <row r="296" spans="1:10" x14ac:dyDescent="0.25">
      <c r="A296" s="168"/>
      <c r="B296" s="190"/>
      <c r="C296" s="193"/>
      <c r="D296" s="193"/>
      <c r="E296" s="193"/>
      <c r="F296" s="192"/>
      <c r="G296" s="192"/>
      <c r="H296" s="191"/>
      <c r="I296" s="192"/>
      <c r="J296" s="192"/>
    </row>
    <row r="297" spans="1:10" x14ac:dyDescent="0.25">
      <c r="A297" s="168"/>
      <c r="B297" s="190"/>
      <c r="C297" s="193"/>
      <c r="D297" s="193"/>
      <c r="E297" s="193"/>
      <c r="F297" s="192"/>
      <c r="G297" s="192"/>
      <c r="H297" s="191"/>
      <c r="I297" s="192"/>
      <c r="J297" s="192"/>
    </row>
    <row r="298" spans="1:10" x14ac:dyDescent="0.25">
      <c r="A298" s="168"/>
      <c r="B298" s="190"/>
      <c r="C298" s="193"/>
      <c r="D298" s="193"/>
      <c r="E298" s="193"/>
      <c r="F298" s="192"/>
      <c r="G298" s="192"/>
      <c r="H298" s="191"/>
      <c r="I298" s="192"/>
      <c r="J298" s="192"/>
    </row>
  </sheetData>
  <conditionalFormatting sqref="A2:G298">
    <cfRule type="expression" dxfId="12" priority="2">
      <formula>COUNTIF($B:$B,A2)&gt;1</formula>
    </cfRule>
  </conditionalFormatting>
  <conditionalFormatting sqref="H2:H298 F236:G236 I236:K236">
    <cfRule type="expression" dxfId="11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3611</v>
      </c>
      <c r="B1" t="s">
        <v>4503</v>
      </c>
      <c r="C1" t="s">
        <v>4932</v>
      </c>
      <c r="D1" t="s">
        <v>4933</v>
      </c>
      <c r="E1" t="s">
        <v>3218</v>
      </c>
      <c r="F1" t="s">
        <v>3219</v>
      </c>
      <c r="G1" t="s">
        <v>4720</v>
      </c>
      <c r="H1" t="s">
        <v>4934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4935</v>
      </c>
      <c r="C2" t="s">
        <v>4936</v>
      </c>
      <c r="D2" t="s">
        <v>4728</v>
      </c>
      <c r="E2" t="s">
        <v>3238</v>
      </c>
      <c r="F2" t="s">
        <v>3271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4937</v>
      </c>
      <c r="C3" t="s">
        <v>4936</v>
      </c>
      <c r="D3" t="s">
        <v>4725</v>
      </c>
      <c r="E3" t="s">
        <v>3257</v>
      </c>
      <c r="F3" t="s">
        <v>3258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4938</v>
      </c>
      <c r="C4" t="s">
        <v>4936</v>
      </c>
      <c r="D4" t="s">
        <v>4731</v>
      </c>
      <c r="E4" t="s">
        <v>3283</v>
      </c>
      <c r="F4" t="s">
        <v>3284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4939</v>
      </c>
      <c r="C5" t="s">
        <v>4936</v>
      </c>
      <c r="D5" t="s">
        <v>4732</v>
      </c>
      <c r="E5" t="s">
        <v>3288</v>
      </c>
      <c r="F5" t="s">
        <v>3289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4940</v>
      </c>
      <c r="C6" t="s">
        <v>4936</v>
      </c>
      <c r="D6" t="s">
        <v>4726</v>
      </c>
      <c r="E6" t="s">
        <v>3265</v>
      </c>
      <c r="F6" t="s">
        <v>3266</v>
      </c>
      <c r="G6" t="s">
        <v>4727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4941</v>
      </c>
      <c r="C7" t="s">
        <v>4936</v>
      </c>
      <c r="D7" t="s">
        <v>4734</v>
      </c>
      <c r="E7" t="s">
        <v>3296</v>
      </c>
      <c r="F7" t="s">
        <v>3297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4942</v>
      </c>
      <c r="C8" t="s">
        <v>4936</v>
      </c>
      <c r="D8" t="s">
        <v>4735</v>
      </c>
      <c r="E8" t="s">
        <v>3300</v>
      </c>
      <c r="F8" t="s">
        <v>3301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4943</v>
      </c>
      <c r="C9" t="s">
        <v>4936</v>
      </c>
      <c r="D9" t="s">
        <v>4736</v>
      </c>
      <c r="E9" t="s">
        <v>3305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4944</v>
      </c>
      <c r="C10" t="s">
        <v>4936</v>
      </c>
      <c r="D10" t="s">
        <v>4738</v>
      </c>
      <c r="E10" t="s">
        <v>3313</v>
      </c>
      <c r="F10" t="s">
        <v>3314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4945</v>
      </c>
      <c r="C11" t="s">
        <v>4936</v>
      </c>
      <c r="D11" t="s">
        <v>4737</v>
      </c>
      <c r="E11" t="s">
        <v>3308</v>
      </c>
      <c r="F11" t="s">
        <v>3309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4946</v>
      </c>
      <c r="C12" t="s">
        <v>4936</v>
      </c>
      <c r="D12" t="s">
        <v>4739</v>
      </c>
      <c r="E12" t="s">
        <v>3305</v>
      </c>
      <c r="F12" t="s">
        <v>3317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4947</v>
      </c>
      <c r="C13" t="s">
        <v>4936</v>
      </c>
      <c r="D13" t="s">
        <v>4733</v>
      </c>
      <c r="E13" t="s">
        <v>3292</v>
      </c>
      <c r="F13" t="s">
        <v>3293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4948</v>
      </c>
      <c r="C14" t="s">
        <v>4936</v>
      </c>
      <c r="D14" t="s">
        <v>4740</v>
      </c>
      <c r="E14" t="s">
        <v>3322</v>
      </c>
      <c r="F14" t="s">
        <v>3323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4950</v>
      </c>
      <c r="C15" t="s">
        <v>4936</v>
      </c>
      <c r="D15" t="s">
        <v>4744</v>
      </c>
      <c r="E15" t="s">
        <v>3343</v>
      </c>
      <c r="F15" t="s">
        <v>3344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4951</v>
      </c>
      <c r="C16" t="s">
        <v>4936</v>
      </c>
      <c r="D16" t="s">
        <v>4745</v>
      </c>
      <c r="E16" t="s">
        <v>3347</v>
      </c>
      <c r="F16" t="s">
        <v>3348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4952</v>
      </c>
      <c r="C17" t="s">
        <v>4936</v>
      </c>
      <c r="D17" t="s">
        <v>4743</v>
      </c>
      <c r="E17" t="s">
        <v>3337</v>
      </c>
      <c r="F17" t="s">
        <v>3338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4953</v>
      </c>
      <c r="C18" t="s">
        <v>4936</v>
      </c>
      <c r="D18" t="s">
        <v>4749</v>
      </c>
      <c r="E18" t="s">
        <v>3358</v>
      </c>
      <c r="F18" t="s">
        <v>3359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4955</v>
      </c>
      <c r="C19" t="s">
        <v>4936</v>
      </c>
      <c r="D19" t="s">
        <v>4729</v>
      </c>
      <c r="E19" t="s">
        <v>3274</v>
      </c>
      <c r="F19" t="s">
        <v>3275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4956</v>
      </c>
      <c r="C20" t="s">
        <v>4936</v>
      </c>
      <c r="D20" t="s">
        <v>4755</v>
      </c>
      <c r="E20" t="s">
        <v>3384</v>
      </c>
      <c r="F20" t="s">
        <v>3385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4957</v>
      </c>
      <c r="C21" t="s">
        <v>4936</v>
      </c>
      <c r="D21" t="s">
        <v>4753</v>
      </c>
      <c r="E21" t="s">
        <v>3377</v>
      </c>
      <c r="F21" t="s">
        <v>3378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4959</v>
      </c>
      <c r="C22" t="s">
        <v>4936</v>
      </c>
      <c r="D22" t="s">
        <v>4730</v>
      </c>
      <c r="E22" t="s">
        <v>3279</v>
      </c>
      <c r="F22" t="s">
        <v>3280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4960</v>
      </c>
      <c r="C23" t="s">
        <v>4936</v>
      </c>
      <c r="D23" t="s">
        <v>4759</v>
      </c>
      <c r="E23" t="s">
        <v>3398</v>
      </c>
      <c r="F23" t="s">
        <v>3399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4961</v>
      </c>
      <c r="C24" t="s">
        <v>4936</v>
      </c>
      <c r="D24" t="s">
        <v>4750</v>
      </c>
      <c r="E24" t="s">
        <v>3367</v>
      </c>
      <c r="F24" t="s">
        <v>3368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4962</v>
      </c>
      <c r="C25" t="s">
        <v>4936</v>
      </c>
      <c r="D25" t="s">
        <v>4761</v>
      </c>
      <c r="E25" t="s">
        <v>3406</v>
      </c>
      <c r="F25" t="s">
        <v>3407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4963</v>
      </c>
      <c r="C26" t="s">
        <v>4936</v>
      </c>
      <c r="D26" t="s">
        <v>4760</v>
      </c>
      <c r="E26" t="s">
        <v>3402</v>
      </c>
      <c r="F26" t="s">
        <v>3403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4964</v>
      </c>
      <c r="C27" t="s">
        <v>4936</v>
      </c>
      <c r="D27" t="s">
        <v>4762</v>
      </c>
      <c r="E27" t="s">
        <v>3410</v>
      </c>
      <c r="F27" t="s">
        <v>3411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4965</v>
      </c>
      <c r="C28" t="s">
        <v>4936</v>
      </c>
      <c r="D28" t="s">
        <v>4764</v>
      </c>
      <c r="E28" t="s">
        <v>3419</v>
      </c>
      <c r="F28" t="s">
        <v>3420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4966</v>
      </c>
      <c r="C29" t="s">
        <v>4936</v>
      </c>
      <c r="D29" t="s">
        <v>4763</v>
      </c>
      <c r="E29" t="s">
        <v>3415</v>
      </c>
      <c r="F29" t="s">
        <v>3416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4967</v>
      </c>
      <c r="C30" t="s">
        <v>4936</v>
      </c>
      <c r="D30" t="s">
        <v>4766</v>
      </c>
      <c r="E30" t="s">
        <v>3427</v>
      </c>
      <c r="F30" t="s">
        <v>3428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4968</v>
      </c>
      <c r="C31" t="s">
        <v>4936</v>
      </c>
      <c r="D31" t="s">
        <v>4768</v>
      </c>
      <c r="E31" t="s">
        <v>3442</v>
      </c>
      <c r="F31" t="s">
        <v>3443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4969</v>
      </c>
      <c r="C32" t="s">
        <v>4936</v>
      </c>
      <c r="D32" t="s">
        <v>4767</v>
      </c>
      <c r="E32" t="s">
        <v>3431</v>
      </c>
      <c r="F32" t="s">
        <v>3432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4970</v>
      </c>
      <c r="C33" t="s">
        <v>4936</v>
      </c>
      <c r="D33" t="s">
        <v>4769</v>
      </c>
      <c r="E33" t="s">
        <v>3446</v>
      </c>
      <c r="F33" t="s">
        <v>3447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4971</v>
      </c>
      <c r="C34" t="s">
        <v>4936</v>
      </c>
      <c r="D34" t="s">
        <v>4770</v>
      </c>
      <c r="E34" t="s">
        <v>3453</v>
      </c>
      <c r="F34" t="s">
        <v>3454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4972</v>
      </c>
      <c r="C35" t="s">
        <v>4936</v>
      </c>
      <c r="D35" t="s">
        <v>4771</v>
      </c>
      <c r="E35" t="s">
        <v>3457</v>
      </c>
      <c r="F35" t="s">
        <v>3458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4973</v>
      </c>
      <c r="C36" t="s">
        <v>4936</v>
      </c>
      <c r="D36" t="s">
        <v>4774</v>
      </c>
      <c r="E36" t="s">
        <v>3467</v>
      </c>
      <c r="F36" t="s">
        <v>3468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4974</v>
      </c>
      <c r="C37" t="s">
        <v>4936</v>
      </c>
      <c r="D37" t="s">
        <v>4777</v>
      </c>
      <c r="E37" t="s">
        <v>3482</v>
      </c>
      <c r="F37" t="s">
        <v>3483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4975</v>
      </c>
      <c r="C38" t="s">
        <v>4936</v>
      </c>
      <c r="D38" t="s">
        <v>4773</v>
      </c>
      <c r="E38" t="s">
        <v>3463</v>
      </c>
      <c r="F38" t="s">
        <v>3464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4976</v>
      </c>
      <c r="C39" t="s">
        <v>4936</v>
      </c>
      <c r="D39" t="s">
        <v>4724</v>
      </c>
      <c r="E39" t="s">
        <v>3252</v>
      </c>
      <c r="F39" t="s">
        <v>3253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4977</v>
      </c>
      <c r="C40" t="s">
        <v>4936</v>
      </c>
      <c r="D40" t="s">
        <v>4775</v>
      </c>
      <c r="E40" t="s">
        <v>3471</v>
      </c>
      <c r="F40" t="s">
        <v>3472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4978</v>
      </c>
      <c r="C41" t="s">
        <v>4936</v>
      </c>
      <c r="D41" t="s">
        <v>4778</v>
      </c>
      <c r="E41" t="s">
        <v>3486</v>
      </c>
      <c r="F41" t="s">
        <v>3487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4979</v>
      </c>
      <c r="C42" t="s">
        <v>4936</v>
      </c>
      <c r="D42" t="s">
        <v>4780</v>
      </c>
      <c r="E42" t="s">
        <v>3496</v>
      </c>
      <c r="F42" t="s">
        <v>3497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4980</v>
      </c>
      <c r="C43" t="s">
        <v>4936</v>
      </c>
      <c r="D43" t="s">
        <v>4779</v>
      </c>
      <c r="E43" t="s">
        <v>3490</v>
      </c>
      <c r="F43" t="s">
        <v>3491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4981</v>
      </c>
      <c r="C44" t="s">
        <v>4936</v>
      </c>
      <c r="D44" t="s">
        <v>4751</v>
      </c>
      <c r="E44" t="s">
        <v>3372</v>
      </c>
      <c r="F44" t="s">
        <v>3373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4983</v>
      </c>
      <c r="C45" t="s">
        <v>4936</v>
      </c>
      <c r="D45" t="s">
        <v>4785</v>
      </c>
      <c r="E45" t="s">
        <v>3512</v>
      </c>
      <c r="F45" t="s">
        <v>3513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4984</v>
      </c>
      <c r="C46" t="s">
        <v>4936</v>
      </c>
      <c r="D46" t="s">
        <v>4786</v>
      </c>
      <c r="E46" t="s">
        <v>3515</v>
      </c>
      <c r="F46" t="s">
        <v>3516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4985</v>
      </c>
      <c r="C47" t="s">
        <v>4936</v>
      </c>
      <c r="D47" t="s">
        <v>4788</v>
      </c>
      <c r="E47" t="s">
        <v>3528</v>
      </c>
      <c r="F47" t="s">
        <v>3529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4986</v>
      </c>
      <c r="C48" t="s">
        <v>4936</v>
      </c>
      <c r="D48" t="s">
        <v>4789</v>
      </c>
      <c r="E48" t="s">
        <v>3532</v>
      </c>
      <c r="F48" t="s">
        <v>3533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4987</v>
      </c>
      <c r="C49" t="s">
        <v>4936</v>
      </c>
      <c r="D49" t="s">
        <v>4791</v>
      </c>
      <c r="E49" t="s">
        <v>3532</v>
      </c>
      <c r="F49" t="s">
        <v>3543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4988</v>
      </c>
      <c r="C50" t="s">
        <v>4936</v>
      </c>
      <c r="D50" t="s">
        <v>4787</v>
      </c>
      <c r="E50" t="s">
        <v>3523</v>
      </c>
      <c r="F50" t="s">
        <v>3524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4989</v>
      </c>
      <c r="C51" t="s">
        <v>4936</v>
      </c>
      <c r="D51" t="s">
        <v>4790</v>
      </c>
      <c r="E51" t="s">
        <v>3539</v>
      </c>
      <c r="F51" t="s">
        <v>3540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4990</v>
      </c>
      <c r="C52" t="s">
        <v>4936</v>
      </c>
      <c r="D52" t="s">
        <v>4794</v>
      </c>
      <c r="E52" t="s">
        <v>3555</v>
      </c>
      <c r="F52" t="s">
        <v>3556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4991</v>
      </c>
      <c r="C53" t="s">
        <v>4936</v>
      </c>
      <c r="D53" t="s">
        <v>4792</v>
      </c>
      <c r="E53" t="s">
        <v>3546</v>
      </c>
      <c r="F53" t="s">
        <v>3547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4992</v>
      </c>
      <c r="C54" t="s">
        <v>4936</v>
      </c>
      <c r="D54" t="s">
        <v>4793</v>
      </c>
      <c r="E54" t="s">
        <v>3550</v>
      </c>
      <c r="F54" t="s">
        <v>3551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4994</v>
      </c>
      <c r="C55" t="s">
        <v>4936</v>
      </c>
      <c r="D55" t="s">
        <v>4796</v>
      </c>
      <c r="E55" t="s">
        <v>3564</v>
      </c>
      <c r="F55" t="s">
        <v>3565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4995</v>
      </c>
      <c r="C56" t="s">
        <v>4936</v>
      </c>
      <c r="D56" t="s">
        <v>4797</v>
      </c>
      <c r="E56" t="s">
        <v>3388</v>
      </c>
      <c r="F56" t="s">
        <v>3568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4996</v>
      </c>
      <c r="C57" t="s">
        <v>4936</v>
      </c>
      <c r="D57" t="s">
        <v>4801</v>
      </c>
      <c r="E57" t="s">
        <v>3589</v>
      </c>
      <c r="F57" t="s">
        <v>3590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4997</v>
      </c>
      <c r="C58" t="s">
        <v>4936</v>
      </c>
      <c r="D58" t="s">
        <v>4799</v>
      </c>
      <c r="E58" t="s">
        <v>3577</v>
      </c>
      <c r="F58" t="s">
        <v>3578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4998</v>
      </c>
      <c r="C59" t="s">
        <v>4936</v>
      </c>
      <c r="D59" t="s">
        <v>4800</v>
      </c>
      <c r="E59" t="s">
        <v>3581</v>
      </c>
      <c r="F59" t="s">
        <v>3582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4999</v>
      </c>
      <c r="C60" t="s">
        <v>4936</v>
      </c>
      <c r="D60" t="s">
        <v>4798</v>
      </c>
      <c r="E60" t="s">
        <v>3572</v>
      </c>
      <c r="F60" t="s">
        <v>3573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5000</v>
      </c>
      <c r="C61" t="s">
        <v>4936</v>
      </c>
      <c r="D61" t="s">
        <v>4806</v>
      </c>
      <c r="E61" t="s">
        <v>3431</v>
      </c>
      <c r="F61" t="s">
        <v>3432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5001</v>
      </c>
      <c r="C62" t="s">
        <v>4936</v>
      </c>
      <c r="D62" t="s">
        <v>4805</v>
      </c>
      <c r="E62" t="s">
        <v>3595</v>
      </c>
      <c r="F62" t="s">
        <v>3596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5002</v>
      </c>
      <c r="C63" t="s">
        <v>4936</v>
      </c>
      <c r="D63" t="s">
        <v>4802</v>
      </c>
      <c r="E63" t="s">
        <v>4803</v>
      </c>
      <c r="F63" t="s">
        <v>4804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5003</v>
      </c>
      <c r="C64" t="s">
        <v>4936</v>
      </c>
      <c r="D64" t="s">
        <v>4808</v>
      </c>
      <c r="E64" t="s">
        <v>3607</v>
      </c>
      <c r="F64" t="s">
        <v>3608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5004</v>
      </c>
      <c r="C65" t="s">
        <v>4936</v>
      </c>
      <c r="D65" t="s">
        <v>4807</v>
      </c>
      <c r="E65" t="s">
        <v>3601</v>
      </c>
      <c r="F65" t="s">
        <v>3602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5005</v>
      </c>
      <c r="C66" t="s">
        <v>4936</v>
      </c>
      <c r="D66" t="s">
        <v>4809</v>
      </c>
      <c r="E66" t="s">
        <v>4810</v>
      </c>
      <c r="F66" t="s">
        <v>4811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5006</v>
      </c>
      <c r="C67" t="s">
        <v>4936</v>
      </c>
      <c r="D67" t="s">
        <v>4818</v>
      </c>
      <c r="E67" t="s">
        <v>4820</v>
      </c>
      <c r="F67" t="s">
        <v>4821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5007</v>
      </c>
      <c r="C68" t="s">
        <v>4936</v>
      </c>
      <c r="D68" t="s">
        <v>4840</v>
      </c>
      <c r="E68" t="s">
        <v>4842</v>
      </c>
      <c r="F68" t="s">
        <v>4843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5008</v>
      </c>
      <c r="C69" t="s">
        <v>4936</v>
      </c>
      <c r="D69" t="s">
        <v>4813</v>
      </c>
      <c r="E69" t="s">
        <v>4815</v>
      </c>
      <c r="F69" t="s">
        <v>4816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5009</v>
      </c>
      <c r="C70" t="s">
        <v>4936</v>
      </c>
      <c r="D70" t="s">
        <v>4823</v>
      </c>
      <c r="E70" t="s">
        <v>4824</v>
      </c>
      <c r="F70" t="s">
        <v>4825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5010</v>
      </c>
      <c r="C71" t="s">
        <v>4936</v>
      </c>
      <c r="D71" t="s">
        <v>4836</v>
      </c>
      <c r="E71" t="s">
        <v>4838</v>
      </c>
      <c r="F71" t="s">
        <v>4839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5011</v>
      </c>
      <c r="C72" t="s">
        <v>4936</v>
      </c>
      <c r="D72" t="s">
        <v>4827</v>
      </c>
      <c r="E72" t="s">
        <v>4829</v>
      </c>
      <c r="F72" t="s">
        <v>4830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5012</v>
      </c>
      <c r="C73" t="s">
        <v>4936</v>
      </c>
      <c r="D73" t="s">
        <v>4845</v>
      </c>
      <c r="E73" t="s">
        <v>4847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5013</v>
      </c>
      <c r="C74" t="s">
        <v>4936</v>
      </c>
      <c r="D74" t="s">
        <v>4853</v>
      </c>
      <c r="E74" t="s">
        <v>4855</v>
      </c>
      <c r="F74" t="s">
        <v>4856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5014</v>
      </c>
      <c r="C75" t="s">
        <v>4936</v>
      </c>
      <c r="D75" s="199" t="s">
        <v>4783</v>
      </c>
      <c r="E75" t="s">
        <v>3506</v>
      </c>
      <c r="F75" t="s">
        <v>3507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5015</v>
      </c>
      <c r="C76" t="s">
        <v>4936</v>
      </c>
      <c r="D76" t="s">
        <v>4903</v>
      </c>
      <c r="E76" t="s">
        <v>4905</v>
      </c>
      <c r="F76" t="s">
        <v>4906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5016</v>
      </c>
      <c r="C77" t="s">
        <v>4936</v>
      </c>
      <c r="D77" t="s">
        <v>4895</v>
      </c>
      <c r="E77" t="s">
        <v>4897</v>
      </c>
      <c r="F77" t="s">
        <v>4898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5019</v>
      </c>
      <c r="C78" t="s">
        <v>4936</v>
      </c>
      <c r="D78" t="s">
        <v>4858</v>
      </c>
      <c r="E78" t="s">
        <v>4859</v>
      </c>
      <c r="F78" t="s">
        <v>4860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5020</v>
      </c>
      <c r="C79" t="s">
        <v>4936</v>
      </c>
      <c r="D79" t="s">
        <v>4782</v>
      </c>
      <c r="E79" t="s">
        <v>3502</v>
      </c>
      <c r="F79" t="s">
        <v>3503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5021</v>
      </c>
      <c r="C80" t="s">
        <v>4936</v>
      </c>
      <c r="D80" t="s">
        <v>4765</v>
      </c>
      <c r="E80" t="s">
        <v>3423</v>
      </c>
      <c r="F80" t="s">
        <v>3424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5022</v>
      </c>
      <c r="C81" t="s">
        <v>4936</v>
      </c>
      <c r="D81" t="s">
        <v>4776</v>
      </c>
      <c r="E81" t="s">
        <v>3475</v>
      </c>
      <c r="F81" t="s">
        <v>3476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5023</v>
      </c>
      <c r="C82" t="s">
        <v>5024</v>
      </c>
      <c r="D82" s="199" t="s">
        <v>4722</v>
      </c>
      <c r="E82" t="s">
        <v>5025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5026</v>
      </c>
      <c r="C83" t="s">
        <v>4936</v>
      </c>
      <c r="D83" t="s">
        <v>4722</v>
      </c>
      <c r="E83" t="s">
        <v>3241</v>
      </c>
      <c r="F83" t="s">
        <v>3242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5027</v>
      </c>
      <c r="C84" t="s">
        <v>4936</v>
      </c>
      <c r="D84" t="s">
        <v>4747</v>
      </c>
      <c r="E84" t="s">
        <v>3350</v>
      </c>
      <c r="F84" t="s">
        <v>3351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5028</v>
      </c>
      <c r="C85" t="s">
        <v>5024</v>
      </c>
      <c r="D85" t="s">
        <v>4747</v>
      </c>
      <c r="E85" t="s">
        <v>5029</v>
      </c>
      <c r="F85" t="s">
        <v>5030</v>
      </c>
      <c r="G85" t="s">
        <v>5031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5032</v>
      </c>
      <c r="C86" t="s">
        <v>4936</v>
      </c>
      <c r="D86" t="s">
        <v>4917</v>
      </c>
      <c r="E86" t="s">
        <v>5033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5034</v>
      </c>
      <c r="C87" t="s">
        <v>4936</v>
      </c>
      <c r="D87" t="s">
        <v>4757</v>
      </c>
      <c r="E87" t="s">
        <v>3392</v>
      </c>
      <c r="F87" t="s">
        <v>3393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5035</v>
      </c>
      <c r="C88" t="s">
        <v>5024</v>
      </c>
      <c r="D88" t="s">
        <v>4757</v>
      </c>
      <c r="E88" t="s">
        <v>5036</v>
      </c>
      <c r="F88" t="s">
        <v>5037</v>
      </c>
      <c r="G88" t="s">
        <v>5038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5039</v>
      </c>
      <c r="C89" t="s">
        <v>5024</v>
      </c>
      <c r="D89" t="s">
        <v>4741</v>
      </c>
      <c r="E89" t="s">
        <v>5040</v>
      </c>
      <c r="F89" t="s">
        <v>5041</v>
      </c>
      <c r="G89" t="s">
        <v>5042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5043</v>
      </c>
      <c r="C90" t="s">
        <v>4936</v>
      </c>
      <c r="D90" t="s">
        <v>4741</v>
      </c>
      <c r="E90" t="s">
        <v>3328</v>
      </c>
      <c r="F90" t="s">
        <v>3329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5044</v>
      </c>
      <c r="C91" t="s">
        <v>4936</v>
      </c>
      <c r="D91" t="s">
        <v>4924</v>
      </c>
      <c r="E91" t="s">
        <v>5045</v>
      </c>
      <c r="F91" t="s">
        <v>5046</v>
      </c>
      <c r="G91" t="s">
        <v>5047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5048</v>
      </c>
      <c r="C92" t="s">
        <v>4936</v>
      </c>
      <c r="D92" t="s">
        <v>4920</v>
      </c>
      <c r="E92" t="s">
        <v>5029</v>
      </c>
      <c r="F92" t="s">
        <v>5049</v>
      </c>
      <c r="G92" t="s">
        <v>5050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5054</v>
      </c>
      <c r="C93" t="s">
        <v>4936</v>
      </c>
      <c r="D93" t="s">
        <v>4928</v>
      </c>
      <c r="E93" t="s">
        <v>5055</v>
      </c>
      <c r="F93" t="s">
        <v>5056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4958</v>
      </c>
      <c r="C94" t="s">
        <v>4936</v>
      </c>
      <c r="D94" t="s">
        <v>4754</v>
      </c>
      <c r="E94" t="s">
        <v>3369</v>
      </c>
      <c r="F94" t="s">
        <v>3301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4954</v>
      </c>
      <c r="C95" t="s">
        <v>4936</v>
      </c>
      <c r="D95" t="s">
        <v>4748</v>
      </c>
      <c r="E95" t="s">
        <v>3354</v>
      </c>
      <c r="F95" t="s">
        <v>3355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5062</v>
      </c>
      <c r="C96" t="s">
        <v>5024</v>
      </c>
      <c r="D96" t="s">
        <v>4748</v>
      </c>
      <c r="E96" t="s">
        <v>5063</v>
      </c>
      <c r="F96" t="s">
        <v>5064</v>
      </c>
      <c r="G96" t="s">
        <v>5065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4949</v>
      </c>
      <c r="C97" t="s">
        <v>4936</v>
      </c>
      <c r="D97" t="s">
        <v>4742</v>
      </c>
      <c r="E97" t="s">
        <v>3333</v>
      </c>
      <c r="F97" t="s">
        <v>3334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5066</v>
      </c>
      <c r="C98" t="s">
        <v>5024</v>
      </c>
      <c r="D98" t="s">
        <v>4742</v>
      </c>
      <c r="E98" t="s">
        <v>5067</v>
      </c>
      <c r="F98" t="s">
        <v>5068</v>
      </c>
      <c r="G98" t="s">
        <v>5069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5070</v>
      </c>
      <c r="C99" t="s">
        <v>4936</v>
      </c>
      <c r="D99" t="s">
        <v>5071</v>
      </c>
      <c r="E99" t="s">
        <v>5072</v>
      </c>
      <c r="F99" t="s">
        <v>5073</v>
      </c>
      <c r="G99" t="s">
        <v>5074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5075</v>
      </c>
      <c r="C100" t="s">
        <v>5024</v>
      </c>
      <c r="D100" t="s">
        <v>5071</v>
      </c>
      <c r="E100" t="s">
        <v>5076</v>
      </c>
      <c r="F100" t="s">
        <v>5077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5078</v>
      </c>
      <c r="C101" t="s">
        <v>4936</v>
      </c>
      <c r="D101" t="s">
        <v>5079</v>
      </c>
      <c r="E101" t="s">
        <v>5033</v>
      </c>
      <c r="F101" t="s">
        <v>5080</v>
      </c>
      <c r="G101" t="s">
        <v>5081</v>
      </c>
      <c r="H101">
        <v>0</v>
      </c>
    </row>
    <row r="102" spans="1:8" x14ac:dyDescent="0.25">
      <c r="A102" s="179" t="str">
        <f>VLOOKUP(ТабАдрес[[#This Row],[customerId]],ТабКлиенты[[#All],[_id]:[name]],2,0)</f>
        <v>Олег Алешин</v>
      </c>
      <c r="B102" t="s">
        <v>5082</v>
      </c>
      <c r="C102" t="s">
        <v>4936</v>
      </c>
      <c r="D102" t="s">
        <v>5083</v>
      </c>
      <c r="E102" t="s">
        <v>5084</v>
      </c>
      <c r="F102" t="s">
        <v>5085</v>
      </c>
      <c r="H102">
        <v>0</v>
      </c>
    </row>
    <row r="103" spans="1:8" x14ac:dyDescent="0.25">
      <c r="A103" s="179" t="str">
        <f>VLOOKUP(ТабАдрес[[#This Row],[customerId]],ТабКлиенты[[#All],[_id]:[name]],2,0)</f>
        <v>Олег Алешин</v>
      </c>
      <c r="B103" t="s">
        <v>5086</v>
      </c>
      <c r="C103" t="s">
        <v>5024</v>
      </c>
      <c r="D103" t="s">
        <v>5083</v>
      </c>
      <c r="E103" t="s">
        <v>5087</v>
      </c>
      <c r="F103" t="s">
        <v>5088</v>
      </c>
      <c r="H103">
        <v>0</v>
      </c>
    </row>
    <row r="104" spans="1:8" x14ac:dyDescent="0.25">
      <c r="A104" s="179" t="str">
        <f>VLOOKUP(ТабАдрес[[#This Row],[customerId]],ТабКлиенты[[#All],[_id]:[name]],2,0)</f>
        <v>Антонина Космос</v>
      </c>
      <c r="B104" t="s">
        <v>5089</v>
      </c>
      <c r="C104" t="s">
        <v>4936</v>
      </c>
      <c r="D104" t="s">
        <v>5090</v>
      </c>
      <c r="E104" t="s">
        <v>5091</v>
      </c>
      <c r="F104" t="s">
        <v>5092</v>
      </c>
      <c r="G104" t="s">
        <v>5093</v>
      </c>
      <c r="H104">
        <v>0</v>
      </c>
    </row>
    <row r="105" spans="1:8" x14ac:dyDescent="0.25">
      <c r="A105" s="179" t="str">
        <f>VLOOKUP(ТабАдрес[[#This Row],[customerId]],ТабКлиенты[[#All],[_id]:[name]],2,0)</f>
        <v>Виктория БСМП</v>
      </c>
      <c r="B105" t="s">
        <v>4982</v>
      </c>
      <c r="C105" t="s">
        <v>4936</v>
      </c>
      <c r="D105" t="s">
        <v>4756</v>
      </c>
      <c r="E105" t="s">
        <v>3388</v>
      </c>
      <c r="F105" t="s">
        <v>3389</v>
      </c>
      <c r="H105">
        <v>0</v>
      </c>
    </row>
    <row r="106" spans="1:8" x14ac:dyDescent="0.25">
      <c r="A106" s="179" t="str">
        <f>VLOOKUP(ТабАдрес[[#This Row],[customerId]],ТабКлиенты[[#All],[_id]:[name]],2,0)</f>
        <v>Светлана Звенигородская</v>
      </c>
      <c r="B106" t="s">
        <v>5094</v>
      </c>
      <c r="C106" t="s">
        <v>4936</v>
      </c>
      <c r="D106" t="s">
        <v>5095</v>
      </c>
      <c r="E106" t="s">
        <v>5096</v>
      </c>
      <c r="F106" t="s">
        <v>5097</v>
      </c>
      <c r="H106">
        <v>0</v>
      </c>
    </row>
    <row r="107" spans="1:8" x14ac:dyDescent="0.25">
      <c r="A107" s="179" t="str">
        <f>VLOOKUP(ТабАдрес[[#This Row],[customerId]],ТабКлиенты[[#All],[_id]:[name]],2,0)</f>
        <v>Юлиана Афонина</v>
      </c>
      <c r="B107" t="s">
        <v>5098</v>
      </c>
      <c r="C107" t="s">
        <v>4936</v>
      </c>
      <c r="D107" t="s">
        <v>5099</v>
      </c>
      <c r="E107" t="s">
        <v>5100</v>
      </c>
      <c r="F107" t="s">
        <v>5101</v>
      </c>
      <c r="G107" t="s">
        <v>5102</v>
      </c>
      <c r="H107">
        <v>0</v>
      </c>
    </row>
    <row r="108" spans="1:8" x14ac:dyDescent="0.25">
      <c r="A108" s="179" t="str">
        <f>VLOOKUP(ТабАдрес[[#This Row],[customerId]],ТабКлиенты[[#All],[_id]:[name]],2,0)</f>
        <v>Юлиана Афонина</v>
      </c>
      <c r="B108" t="s">
        <v>5103</v>
      </c>
      <c r="C108" t="s">
        <v>5024</v>
      </c>
      <c r="D108" t="s">
        <v>5099</v>
      </c>
      <c r="E108" t="s">
        <v>5091</v>
      </c>
      <c r="F108" t="s">
        <v>5104</v>
      </c>
      <c r="G108" t="s">
        <v>5102</v>
      </c>
      <c r="H108">
        <v>0</v>
      </c>
    </row>
    <row r="109" spans="1:8" x14ac:dyDescent="0.25">
      <c r="A109" s="179" t="str">
        <f>VLOOKUP(ТабАдрес[[#This Row],[customerId]],ТабКлиенты[[#All],[_id]:[name]],2,0)</f>
        <v>Наталья магазин</v>
      </c>
      <c r="B109" t="s">
        <v>5017</v>
      </c>
      <c r="C109" t="s">
        <v>4936</v>
      </c>
      <c r="D109" t="s">
        <v>4907</v>
      </c>
      <c r="E109" t="s">
        <v>4909</v>
      </c>
      <c r="F109" t="s">
        <v>5059</v>
      </c>
      <c r="G109" t="s">
        <v>4910</v>
      </c>
      <c r="H109">
        <v>0</v>
      </c>
    </row>
    <row r="110" spans="1:8" x14ac:dyDescent="0.25">
      <c r="A110" s="179" t="str">
        <f>VLOOKUP(ТабАдрес[[#This Row],[customerId]],ТабКлиенты[[#All],[_id]:[name]],2,0)</f>
        <v>Наталья магазин</v>
      </c>
      <c r="B110" t="s">
        <v>5061</v>
      </c>
      <c r="C110" t="s">
        <v>5024</v>
      </c>
      <c r="D110" t="s">
        <v>4907</v>
      </c>
      <c r="E110" t="s">
        <v>3369</v>
      </c>
      <c r="F110" t="s">
        <v>3301</v>
      </c>
      <c r="H110">
        <v>0</v>
      </c>
    </row>
    <row r="111" spans="1:8" x14ac:dyDescent="0.25">
      <c r="A111" s="179" t="str">
        <f>VLOOKUP(ТабАдрес[[#This Row],[customerId]],ТабКлиенты[[#All],[_id]:[name]],2,0)</f>
        <v>Виталий Тополиная, 12А</v>
      </c>
      <c r="B111" t="s">
        <v>5204</v>
      </c>
      <c r="C111" t="s">
        <v>4936</v>
      </c>
      <c r="D111" t="s">
        <v>5191</v>
      </c>
      <c r="E111" t="s">
        <v>5205</v>
      </c>
      <c r="F111" t="s">
        <v>5206</v>
      </c>
      <c r="H111">
        <v>0</v>
      </c>
    </row>
    <row r="112" spans="1:8" x14ac:dyDescent="0.25">
      <c r="A112" s="179" t="str">
        <f>VLOOKUP(ТабАдрес[[#This Row],[customerId]],ТабКлиенты[[#All],[_id]:[name]],2,0)</f>
        <v>Светлана ГАИ</v>
      </c>
      <c r="B112" t="s">
        <v>5207</v>
      </c>
      <c r="C112" t="s">
        <v>4936</v>
      </c>
      <c r="D112" t="s">
        <v>5195</v>
      </c>
      <c r="E112" t="s">
        <v>5208</v>
      </c>
      <c r="F112" t="s">
        <v>5209</v>
      </c>
      <c r="H112">
        <v>0</v>
      </c>
    </row>
    <row r="113" spans="1:8" x14ac:dyDescent="0.25">
      <c r="A113" s="179" t="str">
        <f>VLOOKUP(ТабАдрес[[#This Row],[customerId]],ТабКлиенты[[#All],[_id]:[name]],2,0)</f>
        <v>Виктория Бахчиванджи</v>
      </c>
      <c r="B113" t="s">
        <v>5210</v>
      </c>
      <c r="C113" t="s">
        <v>4936</v>
      </c>
      <c r="D113" t="s">
        <v>5200</v>
      </c>
      <c r="E113" t="s">
        <v>5211</v>
      </c>
      <c r="F113" t="s">
        <v>5212</v>
      </c>
      <c r="G113" t="s">
        <v>5213</v>
      </c>
      <c r="H113">
        <v>0</v>
      </c>
    </row>
    <row r="114" spans="1:8" x14ac:dyDescent="0.25">
      <c r="A114" s="179" t="str">
        <f>VLOOKUP(ТабАдрес[[#This Row],[customerId]],ТабКлиенты[[#All],[_id]:[name]],2,0)</f>
        <v>Лариса Западный</v>
      </c>
      <c r="B114" t="s">
        <v>4993</v>
      </c>
      <c r="C114" t="s">
        <v>4936</v>
      </c>
      <c r="D114" t="s">
        <v>4795</v>
      </c>
      <c r="E114" t="s">
        <v>3559</v>
      </c>
      <c r="F114" t="s">
        <v>3560</v>
      </c>
      <c r="H114">
        <v>0</v>
      </c>
    </row>
    <row r="115" spans="1:8" x14ac:dyDescent="0.25">
      <c r="A115" s="179" t="str">
        <f>VLOOKUP(ТабАдрес[[#This Row],[customerId]],ТабКлиенты[[#All],[_id]:[name]],2,0)</f>
        <v>Лариса Западный</v>
      </c>
      <c r="B115" t="s">
        <v>5293</v>
      </c>
      <c r="C115" t="s">
        <v>5024</v>
      </c>
      <c r="D115" t="s">
        <v>4795</v>
      </c>
      <c r="E115" t="s">
        <v>5294</v>
      </c>
      <c r="F115" t="s">
        <v>5295</v>
      </c>
      <c r="H115">
        <v>0</v>
      </c>
    </row>
    <row r="116" spans="1:8" x14ac:dyDescent="0.25">
      <c r="A116" s="179" t="str">
        <f>VLOOKUP(ТабАдрес[[#This Row],[customerId]],ТабКлиенты[[#All],[_id]:[name]],2,0)</f>
        <v>Юлия рынок на Нептуне</v>
      </c>
      <c r="B116" t="s">
        <v>5296</v>
      </c>
      <c r="C116" t="s">
        <v>5024</v>
      </c>
      <c r="D116" t="s">
        <v>4912</v>
      </c>
      <c r="E116" t="s">
        <v>5297</v>
      </c>
      <c r="F116" t="s">
        <v>5298</v>
      </c>
      <c r="H116">
        <v>0</v>
      </c>
    </row>
    <row r="117" spans="1:8" x14ac:dyDescent="0.25">
      <c r="A117" s="179" t="str">
        <f>VLOOKUP(ТабАдрес[[#This Row],[customerId]],ТабКлиенты[[#All],[_id]:[name]],2,0)</f>
        <v>Юлия рынок на Нептуне</v>
      </c>
      <c r="B117" t="s">
        <v>5018</v>
      </c>
      <c r="C117" t="s">
        <v>4936</v>
      </c>
      <c r="D117" t="s">
        <v>4912</v>
      </c>
      <c r="E117" t="s">
        <v>4914</v>
      </c>
      <c r="F117" t="s">
        <v>4915</v>
      </c>
      <c r="H117">
        <v>0</v>
      </c>
    </row>
    <row r="118" spans="1:8" x14ac:dyDescent="0.25">
      <c r="A118" s="179" t="str">
        <f>VLOOKUP(ТабАдрес[[#This Row],[customerId]],ТабКлиенты[[#All],[_id]:[name]],2,0)</f>
        <v>Светлана Драмтеатр</v>
      </c>
      <c r="B118" t="s">
        <v>5299</v>
      </c>
      <c r="C118" t="s">
        <v>4936</v>
      </c>
      <c r="D118" t="s">
        <v>5255</v>
      </c>
      <c r="E118" t="s">
        <v>5300</v>
      </c>
      <c r="F118" t="s">
        <v>5301</v>
      </c>
      <c r="H118">
        <v>0</v>
      </c>
    </row>
    <row r="119" spans="1:8" x14ac:dyDescent="0.25">
      <c r="A119" s="179" t="str">
        <f>VLOOKUP(ТабАдрес[[#This Row],[customerId]],ТабКлиенты[[#All],[_id]:[name]],2,0)</f>
        <v>Светлана Ильинична Лиходед</v>
      </c>
      <c r="B119" t="s">
        <v>5302</v>
      </c>
      <c r="C119" t="s">
        <v>4936</v>
      </c>
      <c r="D119" t="s">
        <v>5263</v>
      </c>
      <c r="E119" t="s">
        <v>3313</v>
      </c>
      <c r="F119" t="s">
        <v>5303</v>
      </c>
      <c r="H119">
        <v>0</v>
      </c>
    </row>
    <row r="120" spans="1:8" x14ac:dyDescent="0.25">
      <c r="A120" s="179" t="str">
        <f>VLOOKUP(ТабАдрес[[#This Row],[customerId]],ТабКлиенты[[#All],[_id]:[name]],2,0)</f>
        <v>Наталья Балабан</v>
      </c>
      <c r="B120" t="s">
        <v>5304</v>
      </c>
      <c r="C120" t="s">
        <v>4936</v>
      </c>
      <c r="D120" t="s">
        <v>5268</v>
      </c>
      <c r="E120" t="s">
        <v>5305</v>
      </c>
      <c r="F120" t="s">
        <v>5306</v>
      </c>
      <c r="H120">
        <v>0</v>
      </c>
    </row>
    <row r="121" spans="1:8" x14ac:dyDescent="0.25">
      <c r="A121" s="179" t="str">
        <f>VLOOKUP(ТабАдрес[[#This Row],[customerId]],ТабКлиенты[[#All],[_id]:[name]],2,0)</f>
        <v>Ольга Лавицкого, 17</v>
      </c>
      <c r="B121" t="s">
        <v>5307</v>
      </c>
      <c r="C121" t="s">
        <v>4936</v>
      </c>
      <c r="D121" t="s">
        <v>5273</v>
      </c>
      <c r="E121" t="s">
        <v>5308</v>
      </c>
      <c r="F121" t="s">
        <v>5309</v>
      </c>
      <c r="H121">
        <v>0</v>
      </c>
    </row>
    <row r="122" spans="1:8" x14ac:dyDescent="0.25">
      <c r="A122" s="179" t="str">
        <f>VLOOKUP(ТабАдрес[[#This Row],[customerId]],ТабКлиенты[[#All],[_id]:[name]],2,0)</f>
        <v>Анна Володарское шоссе</v>
      </c>
      <c r="B122" t="s">
        <v>5310</v>
      </c>
      <c r="C122" t="s">
        <v>4936</v>
      </c>
      <c r="D122" t="s">
        <v>5277</v>
      </c>
      <c r="E122" t="s">
        <v>5311</v>
      </c>
      <c r="F122" t="s">
        <v>5312</v>
      </c>
      <c r="G122" t="s">
        <v>5313</v>
      </c>
      <c r="H122">
        <v>0</v>
      </c>
    </row>
    <row r="123" spans="1:8" x14ac:dyDescent="0.25">
      <c r="A123" s="179" t="str">
        <f>VLOOKUP(ТабАдрес[[#This Row],[customerId]],ТабКлиенты[[#All],[_id]:[name]],2,0)</f>
        <v>Виктория Башня/Энгельса</v>
      </c>
      <c r="B123" t="s">
        <v>5314</v>
      </c>
      <c r="C123" t="s">
        <v>4936</v>
      </c>
      <c r="D123" t="s">
        <v>5282</v>
      </c>
      <c r="E123" t="s">
        <v>5315</v>
      </c>
      <c r="F123" t="s">
        <v>5316</v>
      </c>
      <c r="H123">
        <v>0</v>
      </c>
    </row>
    <row r="124" spans="1:8" x14ac:dyDescent="0.25">
      <c r="A124" s="179" t="str">
        <f>VLOOKUP(ТабАдрес[[#This Row],[customerId]],ТабКлиенты[[#All],[_id]:[name]],2,0)</f>
        <v>Надежда Sumbucol</v>
      </c>
      <c r="B124" t="s">
        <v>5317</v>
      </c>
      <c r="C124" t="s">
        <v>4936</v>
      </c>
      <c r="D124" t="s">
        <v>5286</v>
      </c>
      <c r="E124" t="s">
        <v>5318</v>
      </c>
      <c r="F124" t="s">
        <v>5319</v>
      </c>
      <c r="H124">
        <v>0</v>
      </c>
    </row>
    <row r="125" spans="1:8" x14ac:dyDescent="0.25">
      <c r="A125" s="179" t="str">
        <f>VLOOKUP(ТабАдрес[[#This Row],[customerId]],ТабКлиенты[[#All],[_id]:[name]],2,0)</f>
        <v>Алина стоматология Лекарь</v>
      </c>
      <c r="B125" t="s">
        <v>5408</v>
      </c>
      <c r="C125" t="s">
        <v>4936</v>
      </c>
      <c r="D125" t="s">
        <v>5381</v>
      </c>
      <c r="E125" t="s">
        <v>5409</v>
      </c>
      <c r="F125" t="s">
        <v>5410</v>
      </c>
      <c r="G125" t="s">
        <v>5411</v>
      </c>
      <c r="H125">
        <v>0</v>
      </c>
    </row>
    <row r="126" spans="1:8" x14ac:dyDescent="0.25">
      <c r="A126" s="179" t="str">
        <f>VLOOKUP(ТабАдрес[[#This Row],[customerId]],ТабКлиенты[[#All],[_id]:[name]],2,0)</f>
        <v>Татьяна от Елены б-р Шевченко</v>
      </c>
      <c r="B126" t="s">
        <v>5051</v>
      </c>
      <c r="C126" t="s">
        <v>4936</v>
      </c>
      <c r="D126" t="s">
        <v>4931</v>
      </c>
      <c r="E126" t="s">
        <v>5052</v>
      </c>
      <c r="F126" t="s">
        <v>5053</v>
      </c>
      <c r="H126">
        <v>0</v>
      </c>
    </row>
    <row r="127" spans="1:8" x14ac:dyDescent="0.25">
      <c r="A127" s="179" t="str">
        <f>VLOOKUP(ТабАдрес[[#This Row],[customerId]],ТабКлиенты[[#All],[_id]:[name]],2,0)</f>
        <v>Елена казначейство</v>
      </c>
      <c r="B127" t="s">
        <v>5412</v>
      </c>
      <c r="C127" t="s">
        <v>4936</v>
      </c>
      <c r="D127" t="s">
        <v>5386</v>
      </c>
      <c r="E127" t="s">
        <v>5413</v>
      </c>
      <c r="F127" t="s">
        <v>5414</v>
      </c>
      <c r="G127" t="s">
        <v>5415</v>
      </c>
      <c r="H127">
        <v>0</v>
      </c>
    </row>
    <row r="128" spans="1:8" x14ac:dyDescent="0.25">
      <c r="A128" s="179" t="str">
        <f>VLOOKUP(ТабАдрес[[#This Row],[customerId]],ТабКлиенты[[#All],[_id]:[name]],2,0)</f>
        <v>Лев</v>
      </c>
      <c r="B128" t="s">
        <v>5416</v>
      </c>
      <c r="C128" t="s">
        <v>4936</v>
      </c>
      <c r="D128" t="s">
        <v>5391</v>
      </c>
      <c r="E128" t="s">
        <v>5417</v>
      </c>
      <c r="F128" t="s">
        <v>5418</v>
      </c>
      <c r="H128">
        <v>0</v>
      </c>
    </row>
    <row r="129" spans="1:8" x14ac:dyDescent="0.25">
      <c r="A129" s="179" t="str">
        <f>VLOOKUP(ТабАдрес[[#This Row],[customerId]],ТабКлиенты[[#All],[_id]:[name]],2,0)</f>
        <v>Светлана от Надежды</v>
      </c>
      <c r="B129" t="s">
        <v>5419</v>
      </c>
      <c r="C129" t="s">
        <v>4936</v>
      </c>
      <c r="D129" t="s">
        <v>5395</v>
      </c>
      <c r="E129" t="s">
        <v>5420</v>
      </c>
      <c r="F129" t="s">
        <v>5421</v>
      </c>
      <c r="H129">
        <v>0</v>
      </c>
    </row>
    <row r="130" spans="1:8" x14ac:dyDescent="0.25">
      <c r="A130" s="179" t="str">
        <f>VLOOKUP(ТабАдрес[[#This Row],[customerId]],ТабКлиенты[[#All],[_id]:[name]],2,0)</f>
        <v>Алёна Шевченко, 295</v>
      </c>
      <c r="B130" t="s">
        <v>5422</v>
      </c>
      <c r="C130" t="s">
        <v>4936</v>
      </c>
      <c r="D130" t="s">
        <v>5399</v>
      </c>
      <c r="E130" t="s">
        <v>5423</v>
      </c>
      <c r="F130" t="s">
        <v>5424</v>
      </c>
      <c r="H130">
        <v>0</v>
      </c>
    </row>
    <row r="131" spans="1:8" x14ac:dyDescent="0.25">
      <c r="A131" s="179" t="str">
        <f>VLOOKUP(ТабАдрес[[#This Row],[customerId]],ТабКлиенты[[#All],[_id]:[name]],2,0)</f>
        <v>Елена Строителей, 35</v>
      </c>
      <c r="B131" t="s">
        <v>5425</v>
      </c>
      <c r="C131" t="s">
        <v>5024</v>
      </c>
      <c r="D131" t="s">
        <v>4721</v>
      </c>
      <c r="E131" t="s">
        <v>5426</v>
      </c>
      <c r="F131" t="s">
        <v>5427</v>
      </c>
      <c r="G131" t="s">
        <v>5428</v>
      </c>
      <c r="H131">
        <v>0</v>
      </c>
    </row>
    <row r="132" spans="1:8" x14ac:dyDescent="0.25">
      <c r="A132" s="179" t="str">
        <f>VLOOKUP(ТабАдрес[[#This Row],[customerId]],ТабКлиенты[[#All],[_id]:[name]],2,0)</f>
        <v>Елена Строителей, 35</v>
      </c>
      <c r="B132" t="s">
        <v>5290</v>
      </c>
      <c r="C132" t="s">
        <v>4936</v>
      </c>
      <c r="D132" t="s">
        <v>4721</v>
      </c>
      <c r="E132" t="s">
        <v>5291</v>
      </c>
      <c r="F132" t="s">
        <v>5292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5"/>
  <cols>
    <col min="12" max="14" width="9.140625" style="152"/>
  </cols>
  <sheetData>
    <row r="1" spans="1:17" x14ac:dyDescent="0.25">
      <c r="A1" s="205" t="s">
        <v>2482</v>
      </c>
      <c r="B1" s="205"/>
      <c r="C1" s="205"/>
      <c r="D1" s="205"/>
      <c r="G1" s="201" t="s">
        <v>1701</v>
      </c>
      <c r="H1" s="202"/>
      <c r="I1" s="202"/>
      <c r="J1" s="202"/>
      <c r="K1" s="148"/>
    </row>
    <row r="2" spans="1:17" x14ac:dyDescent="0.25">
      <c r="A2" s="205" t="s">
        <v>2483</v>
      </c>
      <c r="B2" s="205"/>
      <c r="C2" s="206" t="s">
        <v>2484</v>
      </c>
      <c r="D2" s="206"/>
      <c r="G2" s="203"/>
      <c r="H2" s="204"/>
      <c r="I2" s="204"/>
      <c r="J2" s="204"/>
      <c r="K2" s="148"/>
      <c r="Q2" t="s">
        <v>1751</v>
      </c>
    </row>
    <row r="3" spans="1:17" x14ac:dyDescent="0.25">
      <c r="A3" s="128" t="s">
        <v>8</v>
      </c>
      <c r="B3" s="134" t="s">
        <v>2357</v>
      </c>
      <c r="C3" s="134" t="s">
        <v>8</v>
      </c>
      <c r="D3" s="134" t="s">
        <v>2357</v>
      </c>
      <c r="G3" s="128" t="s">
        <v>2483</v>
      </c>
      <c r="H3" s="128" t="s">
        <v>2484</v>
      </c>
      <c r="I3" s="134" t="s">
        <v>2358</v>
      </c>
      <c r="J3" s="134" t="s">
        <v>2419</v>
      </c>
      <c r="K3" s="151" t="s">
        <v>2485</v>
      </c>
      <c r="Q3" t="s">
        <v>1783</v>
      </c>
    </row>
    <row r="4" spans="1:17" x14ac:dyDescent="0.25">
      <c r="A4" s="129" t="s">
        <v>2379</v>
      </c>
      <c r="B4" s="132" t="s">
        <v>2458</v>
      </c>
      <c r="C4" s="144" t="s">
        <v>2461</v>
      </c>
      <c r="D4" s="132" t="s">
        <v>2460</v>
      </c>
      <c r="G4" s="146" t="s">
        <v>2355</v>
      </c>
      <c r="H4" s="129" t="s">
        <v>2359</v>
      </c>
      <c r="I4" s="135" t="s">
        <v>2359</v>
      </c>
      <c r="J4" s="135" t="s">
        <v>2359</v>
      </c>
      <c r="K4" s="150" t="s">
        <v>2464</v>
      </c>
      <c r="L4" s="153"/>
      <c r="M4" s="149"/>
      <c r="Q4" t="s">
        <v>1648</v>
      </c>
    </row>
    <row r="5" spans="1:17" x14ac:dyDescent="0.25">
      <c r="A5" s="141" t="s">
        <v>2380</v>
      </c>
      <c r="B5" s="132" t="s">
        <v>2457</v>
      </c>
      <c r="C5" s="131" t="s">
        <v>2359</v>
      </c>
      <c r="D5" s="144" t="s">
        <v>2461</v>
      </c>
      <c r="G5" s="147" t="s">
        <v>2356</v>
      </c>
      <c r="H5" s="129" t="s">
        <v>2360</v>
      </c>
      <c r="I5" s="135" t="s">
        <v>2360</v>
      </c>
      <c r="J5" s="135" t="s">
        <v>2360</v>
      </c>
      <c r="K5" s="150" t="s">
        <v>2465</v>
      </c>
      <c r="L5" s="153"/>
      <c r="M5" s="149"/>
      <c r="Q5" t="s">
        <v>1840</v>
      </c>
    </row>
    <row r="6" spans="1:17" x14ac:dyDescent="0.25">
      <c r="A6" s="141" t="s">
        <v>2381</v>
      </c>
      <c r="B6" s="132" t="s">
        <v>2421</v>
      </c>
      <c r="C6" s="131" t="s">
        <v>2360</v>
      </c>
      <c r="D6" s="131" t="s">
        <v>2359</v>
      </c>
      <c r="G6" s="129" t="s">
        <v>2379</v>
      </c>
      <c r="H6" s="129" t="s">
        <v>2361</v>
      </c>
      <c r="I6" s="135" t="s">
        <v>2361</v>
      </c>
      <c r="J6" s="135" t="s">
        <v>2361</v>
      </c>
      <c r="K6" s="150" t="s">
        <v>2466</v>
      </c>
      <c r="L6" s="153"/>
      <c r="M6" s="149"/>
      <c r="Q6" t="s">
        <v>1655</v>
      </c>
    </row>
    <row r="7" spans="1:17" x14ac:dyDescent="0.25">
      <c r="A7" s="141" t="s">
        <v>2382</v>
      </c>
      <c r="B7" s="131" t="s">
        <v>2379</v>
      </c>
      <c r="C7" s="131" t="s">
        <v>2361</v>
      </c>
      <c r="D7" s="131" t="s">
        <v>2360</v>
      </c>
      <c r="G7" s="129" t="s">
        <v>2383</v>
      </c>
      <c r="H7" s="129" t="s">
        <v>2363</v>
      </c>
      <c r="I7" s="135" t="s">
        <v>2362</v>
      </c>
      <c r="J7" s="135" t="s">
        <v>2362</v>
      </c>
      <c r="K7" s="150" t="s">
        <v>2467</v>
      </c>
      <c r="L7" s="153"/>
      <c r="M7" s="149"/>
      <c r="Q7" t="s">
        <v>1666</v>
      </c>
    </row>
    <row r="8" spans="1:17" x14ac:dyDescent="0.25">
      <c r="A8" s="129" t="s">
        <v>2383</v>
      </c>
      <c r="B8" s="131" t="s">
        <v>2380</v>
      </c>
      <c r="C8" s="144" t="s">
        <v>2462</v>
      </c>
      <c r="D8" s="145" t="s">
        <v>2361</v>
      </c>
      <c r="G8" s="129" t="s">
        <v>2384</v>
      </c>
      <c r="H8" s="129" t="s">
        <v>2367</v>
      </c>
      <c r="I8" s="135" t="s">
        <v>2363</v>
      </c>
      <c r="J8" s="135" t="s">
        <v>2363</v>
      </c>
      <c r="K8" s="150" t="s">
        <v>2468</v>
      </c>
      <c r="L8" s="153"/>
      <c r="M8" s="149"/>
      <c r="Q8" t="s">
        <v>1650</v>
      </c>
    </row>
    <row r="9" spans="1:17" x14ac:dyDescent="0.25">
      <c r="A9" s="129" t="s">
        <v>2384</v>
      </c>
      <c r="B9" s="131" t="s">
        <v>2381</v>
      </c>
      <c r="C9" s="144" t="s">
        <v>2362</v>
      </c>
      <c r="D9" s="144" t="s">
        <v>2462</v>
      </c>
      <c r="G9" s="129" t="s">
        <v>2385</v>
      </c>
      <c r="H9" s="129" t="s">
        <v>2368</v>
      </c>
      <c r="I9" s="135" t="s">
        <v>2364</v>
      </c>
      <c r="J9" s="135" t="s">
        <v>2364</v>
      </c>
      <c r="K9" s="150" t="s">
        <v>2469</v>
      </c>
      <c r="L9" s="153"/>
      <c r="M9" s="149"/>
      <c r="Q9" t="s">
        <v>1678</v>
      </c>
    </row>
    <row r="10" spans="1:17" x14ac:dyDescent="0.25">
      <c r="A10" s="141" t="s">
        <v>2424</v>
      </c>
      <c r="B10" s="131" t="s">
        <v>2382</v>
      </c>
      <c r="C10" s="131" t="s">
        <v>2363</v>
      </c>
      <c r="D10" s="131" t="s">
        <v>2362</v>
      </c>
      <c r="G10" s="129" t="s">
        <v>2386</v>
      </c>
      <c r="H10" s="129" t="s">
        <v>2371</v>
      </c>
      <c r="I10" s="135" t="s">
        <v>2365</v>
      </c>
      <c r="J10" s="135" t="s">
        <v>2365</v>
      </c>
      <c r="K10" s="150" t="s">
        <v>2449</v>
      </c>
      <c r="L10" s="153"/>
      <c r="M10" s="149"/>
      <c r="Q10" t="s">
        <v>1308</v>
      </c>
    </row>
    <row r="11" spans="1:17" x14ac:dyDescent="0.25">
      <c r="A11" s="129" t="s">
        <v>2385</v>
      </c>
      <c r="B11" s="131" t="s">
        <v>2383</v>
      </c>
      <c r="C11" s="144" t="s">
        <v>2364</v>
      </c>
      <c r="D11" s="145" t="s">
        <v>2363</v>
      </c>
      <c r="G11" s="129" t="s">
        <v>2389</v>
      </c>
      <c r="H11" s="133" t="s">
        <v>2373</v>
      </c>
      <c r="I11" s="135" t="s">
        <v>2366</v>
      </c>
      <c r="J11" s="135" t="s">
        <v>2366</v>
      </c>
      <c r="K11" s="150" t="s">
        <v>2450</v>
      </c>
      <c r="L11" s="153"/>
      <c r="M11" s="149"/>
      <c r="Q11" t="s">
        <v>1652</v>
      </c>
    </row>
    <row r="12" spans="1:17" x14ac:dyDescent="0.25">
      <c r="A12" s="141" t="s">
        <v>2459</v>
      </c>
      <c r="B12" s="132" t="s">
        <v>2422</v>
      </c>
      <c r="C12" s="144" t="s">
        <v>2365</v>
      </c>
      <c r="D12" s="145" t="s">
        <v>2364</v>
      </c>
      <c r="G12" s="129" t="s">
        <v>2392</v>
      </c>
      <c r="H12" s="133" t="s">
        <v>2375</v>
      </c>
      <c r="I12" s="135" t="s">
        <v>2367</v>
      </c>
      <c r="J12" s="135" t="s">
        <v>2367</v>
      </c>
      <c r="K12" s="150" t="s">
        <v>2441</v>
      </c>
      <c r="L12" s="153"/>
      <c r="M12" s="149"/>
      <c r="Q12" t="s">
        <v>1679</v>
      </c>
    </row>
    <row r="13" spans="1:17" x14ac:dyDescent="0.25">
      <c r="A13" s="129" t="s">
        <v>2386</v>
      </c>
      <c r="B13" s="131" t="s">
        <v>2384</v>
      </c>
      <c r="C13" s="144" t="s">
        <v>2366</v>
      </c>
      <c r="D13" s="145" t="s">
        <v>2365</v>
      </c>
      <c r="G13" s="129" t="s">
        <v>2393</v>
      </c>
      <c r="H13" s="133" t="s">
        <v>2376</v>
      </c>
      <c r="I13" s="135" t="s">
        <v>2368</v>
      </c>
      <c r="J13" s="135" t="s">
        <v>2368</v>
      </c>
      <c r="K13" s="150" t="s">
        <v>2451</v>
      </c>
      <c r="L13" s="153"/>
      <c r="M13" s="149"/>
      <c r="Q13" t="s">
        <v>1310</v>
      </c>
    </row>
    <row r="14" spans="1:17" x14ac:dyDescent="0.25">
      <c r="A14" s="141" t="s">
        <v>2387</v>
      </c>
      <c r="B14" s="132" t="s">
        <v>2423</v>
      </c>
      <c r="C14" s="144" t="s">
        <v>2463</v>
      </c>
      <c r="D14" s="145" t="s">
        <v>2366</v>
      </c>
      <c r="G14" s="129" t="s">
        <v>2394</v>
      </c>
      <c r="H14" s="129" t="s">
        <v>2466</v>
      </c>
      <c r="I14" s="135" t="s">
        <v>2369</v>
      </c>
      <c r="J14" s="135" t="s">
        <v>2369</v>
      </c>
      <c r="K14" s="150" t="s">
        <v>2455</v>
      </c>
      <c r="L14" s="153"/>
      <c r="M14" s="149"/>
      <c r="Q14" t="s">
        <v>1293</v>
      </c>
    </row>
    <row r="15" spans="1:17" x14ac:dyDescent="0.25">
      <c r="A15" s="141" t="s">
        <v>2388</v>
      </c>
      <c r="B15" s="144" t="s">
        <v>2424</v>
      </c>
      <c r="C15" s="131" t="s">
        <v>2367</v>
      </c>
      <c r="D15" s="132" t="s">
        <v>2473</v>
      </c>
      <c r="G15" s="129" t="s">
        <v>2395</v>
      </c>
      <c r="H15" s="129" t="s">
        <v>2467</v>
      </c>
      <c r="I15" s="135" t="s">
        <v>2370</v>
      </c>
      <c r="J15" s="135" t="s">
        <v>2370</v>
      </c>
      <c r="K15" s="150" t="s">
        <v>2448</v>
      </c>
      <c r="L15" s="153"/>
      <c r="M15" s="149"/>
      <c r="Q15" t="s">
        <v>1841</v>
      </c>
    </row>
    <row r="16" spans="1:17" x14ac:dyDescent="0.25">
      <c r="A16" s="129" t="s">
        <v>2389</v>
      </c>
      <c r="B16" s="131" t="s">
        <v>2385</v>
      </c>
      <c r="C16" s="131" t="s">
        <v>2368</v>
      </c>
      <c r="D16" s="132" t="s">
        <v>2474</v>
      </c>
      <c r="G16" s="129" t="s">
        <v>2396</v>
      </c>
      <c r="H16" s="129" t="s">
        <v>2469</v>
      </c>
      <c r="I16" s="135" t="s">
        <v>2371</v>
      </c>
      <c r="J16" s="135" t="s">
        <v>2371</v>
      </c>
      <c r="K16" s="150" t="s">
        <v>2442</v>
      </c>
      <c r="L16" s="153"/>
      <c r="M16" s="149"/>
      <c r="Q16" t="s">
        <v>1295</v>
      </c>
    </row>
    <row r="17" spans="1:17" x14ac:dyDescent="0.25">
      <c r="A17" s="141" t="s">
        <v>2390</v>
      </c>
      <c r="B17" s="131" t="s">
        <v>2386</v>
      </c>
      <c r="C17" s="144" t="s">
        <v>2369</v>
      </c>
      <c r="D17" s="132" t="s">
        <v>2475</v>
      </c>
      <c r="G17" s="129" t="s">
        <v>2397</v>
      </c>
      <c r="H17" s="129"/>
      <c r="I17" s="135" t="s">
        <v>2372</v>
      </c>
      <c r="J17" s="135" t="s">
        <v>2372</v>
      </c>
      <c r="K17" s="150" t="s">
        <v>2443</v>
      </c>
      <c r="L17" s="153"/>
      <c r="M17" s="149"/>
      <c r="Q17" t="s">
        <v>1296</v>
      </c>
    </row>
    <row r="18" spans="1:17" x14ac:dyDescent="0.25">
      <c r="A18" s="141" t="s">
        <v>2391</v>
      </c>
      <c r="B18" s="131" t="s">
        <v>2387</v>
      </c>
      <c r="C18" s="144" t="s">
        <v>2370</v>
      </c>
      <c r="D18" s="144" t="s">
        <v>2463</v>
      </c>
      <c r="G18" s="129" t="s">
        <v>2398</v>
      </c>
      <c r="H18" s="129"/>
      <c r="I18" s="135" t="s">
        <v>2373</v>
      </c>
      <c r="J18" s="135" t="s">
        <v>2373</v>
      </c>
      <c r="K18" s="150" t="s">
        <v>2447</v>
      </c>
      <c r="L18" s="153"/>
      <c r="M18" s="149"/>
      <c r="Q18" t="s">
        <v>1297</v>
      </c>
    </row>
    <row r="19" spans="1:17" x14ac:dyDescent="0.25">
      <c r="A19" s="129" t="s">
        <v>2392</v>
      </c>
      <c r="B19" s="131" t="s">
        <v>2388</v>
      </c>
      <c r="C19" s="131" t="s">
        <v>2371</v>
      </c>
      <c r="D19" s="132" t="s">
        <v>2476</v>
      </c>
      <c r="G19" s="129" t="s">
        <v>2400</v>
      </c>
      <c r="H19" s="129"/>
      <c r="I19" s="135" t="s">
        <v>2374</v>
      </c>
      <c r="J19" s="135" t="s">
        <v>2374</v>
      </c>
      <c r="K19" s="150" t="s">
        <v>2454</v>
      </c>
      <c r="L19" s="153"/>
      <c r="M19" s="149"/>
      <c r="Q19" t="s">
        <v>1842</v>
      </c>
    </row>
    <row r="20" spans="1:17" x14ac:dyDescent="0.25">
      <c r="A20" s="129" t="s">
        <v>2393</v>
      </c>
      <c r="B20" s="131" t="s">
        <v>2389</v>
      </c>
      <c r="C20" s="144" t="s">
        <v>2372</v>
      </c>
      <c r="D20" s="131" t="s">
        <v>2367</v>
      </c>
      <c r="G20" s="129" t="s">
        <v>2434</v>
      </c>
      <c r="H20" s="129"/>
      <c r="I20" s="135" t="s">
        <v>2375</v>
      </c>
      <c r="J20" s="135" t="s">
        <v>2375</v>
      </c>
      <c r="K20" s="150" t="s">
        <v>2444</v>
      </c>
      <c r="L20" s="153"/>
      <c r="M20" s="149"/>
      <c r="Q20" t="s">
        <v>1843</v>
      </c>
    </row>
    <row r="21" spans="1:17" x14ac:dyDescent="0.25">
      <c r="A21" s="129" t="s">
        <v>2394</v>
      </c>
      <c r="B21" s="132" t="s">
        <v>2425</v>
      </c>
      <c r="C21" s="132" t="s">
        <v>2373</v>
      </c>
      <c r="D21" s="131" t="s">
        <v>2368</v>
      </c>
      <c r="G21" s="147" t="s">
        <v>2436</v>
      </c>
      <c r="H21" s="129"/>
      <c r="I21" s="135" t="s">
        <v>2376</v>
      </c>
      <c r="J21" s="135" t="s">
        <v>2376</v>
      </c>
      <c r="K21" s="150" t="s">
        <v>2452</v>
      </c>
      <c r="L21" s="153"/>
      <c r="M21" s="149"/>
      <c r="Q21" t="s">
        <v>1303</v>
      </c>
    </row>
    <row r="22" spans="1:17" x14ac:dyDescent="0.25">
      <c r="A22" s="129" t="s">
        <v>2395</v>
      </c>
      <c r="B22" s="131" t="s">
        <v>2390</v>
      </c>
      <c r="C22" s="144" t="s">
        <v>2374</v>
      </c>
      <c r="D22" s="132" t="s">
        <v>2477</v>
      </c>
      <c r="G22" s="129" t="s">
        <v>2407</v>
      </c>
      <c r="H22" s="129"/>
      <c r="I22" s="135" t="s">
        <v>2377</v>
      </c>
      <c r="J22" s="135" t="s">
        <v>2377</v>
      </c>
      <c r="K22" s="150" t="s">
        <v>2445</v>
      </c>
      <c r="L22" s="153"/>
      <c r="M22" s="149"/>
      <c r="Q22" t="s">
        <v>1311</v>
      </c>
    </row>
    <row r="23" spans="1:17" x14ac:dyDescent="0.25">
      <c r="A23" s="129" t="s">
        <v>2396</v>
      </c>
      <c r="B23" s="131" t="s">
        <v>2391</v>
      </c>
      <c r="C23" s="132" t="s">
        <v>2375</v>
      </c>
      <c r="D23" s="131" t="s">
        <v>2369</v>
      </c>
      <c r="G23" s="147" t="s">
        <v>2408</v>
      </c>
      <c r="H23" s="129"/>
      <c r="I23" s="135" t="s">
        <v>2378</v>
      </c>
      <c r="J23" s="135" t="s">
        <v>2378</v>
      </c>
      <c r="K23" s="150" t="s">
        <v>2436</v>
      </c>
      <c r="L23" s="153"/>
      <c r="M23" s="149"/>
      <c r="Q23" t="s">
        <v>1846</v>
      </c>
    </row>
    <row r="24" spans="1:17" x14ac:dyDescent="0.25">
      <c r="A24" s="129" t="s">
        <v>2397</v>
      </c>
      <c r="B24" s="132" t="s">
        <v>2426</v>
      </c>
      <c r="C24" s="132" t="s">
        <v>2376</v>
      </c>
      <c r="D24" s="131" t="s">
        <v>2370</v>
      </c>
      <c r="G24" s="133" t="s">
        <v>2409</v>
      </c>
      <c r="H24" s="129"/>
      <c r="I24" s="135" t="s">
        <v>2379</v>
      </c>
      <c r="J24" s="135" t="s">
        <v>2379</v>
      </c>
      <c r="K24" s="150" t="s">
        <v>2486</v>
      </c>
      <c r="L24" s="153"/>
      <c r="M24" s="149"/>
      <c r="Q24" t="s">
        <v>1315</v>
      </c>
    </row>
    <row r="25" spans="1:17" x14ac:dyDescent="0.25">
      <c r="A25" s="129" t="s">
        <v>2398</v>
      </c>
      <c r="B25" s="131" t="s">
        <v>2392</v>
      </c>
      <c r="C25" s="132" t="s">
        <v>2377</v>
      </c>
      <c r="D25" s="131" t="s">
        <v>2371</v>
      </c>
      <c r="G25" s="147" t="s">
        <v>2412</v>
      </c>
      <c r="H25" s="129"/>
      <c r="I25" s="135" t="s">
        <v>2380</v>
      </c>
      <c r="J25" s="135" t="s">
        <v>2380</v>
      </c>
      <c r="K25" s="150" t="s">
        <v>2487</v>
      </c>
      <c r="L25" s="153"/>
      <c r="M25" s="149"/>
      <c r="Q25" t="s">
        <v>1316</v>
      </c>
    </row>
    <row r="26" spans="1:17" x14ac:dyDescent="0.25">
      <c r="A26" s="141" t="s">
        <v>2399</v>
      </c>
      <c r="B26" s="131" t="s">
        <v>2393</v>
      </c>
      <c r="C26" s="144" t="s">
        <v>2378</v>
      </c>
      <c r="D26" s="132" t="s">
        <v>2478</v>
      </c>
      <c r="G26" s="147" t="s">
        <v>2413</v>
      </c>
      <c r="H26" s="129"/>
      <c r="I26" s="135" t="s">
        <v>2381</v>
      </c>
      <c r="J26" s="135" t="s">
        <v>2381</v>
      </c>
      <c r="K26" s="150"/>
      <c r="Q26" t="s">
        <v>1847</v>
      </c>
    </row>
    <row r="27" spans="1:17" x14ac:dyDescent="0.25">
      <c r="A27" s="141" t="s">
        <v>2432</v>
      </c>
      <c r="B27" s="131" t="s">
        <v>2394</v>
      </c>
      <c r="C27" s="145" t="s">
        <v>2464</v>
      </c>
      <c r="D27" s="132" t="s">
        <v>2479</v>
      </c>
      <c r="G27" s="133" t="s">
        <v>2415</v>
      </c>
      <c r="H27" s="129"/>
      <c r="I27" s="135" t="s">
        <v>2382</v>
      </c>
      <c r="J27" s="135" t="s">
        <v>2382</v>
      </c>
      <c r="K27" s="150"/>
      <c r="Q27" t="s">
        <v>1317</v>
      </c>
    </row>
    <row r="28" spans="1:17" x14ac:dyDescent="0.25">
      <c r="A28" s="129" t="s">
        <v>2400</v>
      </c>
      <c r="B28" s="131" t="s">
        <v>2395</v>
      </c>
      <c r="C28" s="145" t="s">
        <v>2465</v>
      </c>
      <c r="D28" s="132" t="s">
        <v>2480</v>
      </c>
      <c r="G28" s="147" t="s">
        <v>2416</v>
      </c>
      <c r="H28" s="129"/>
      <c r="I28" s="135" t="s">
        <v>2383</v>
      </c>
      <c r="J28" s="135" t="s">
        <v>2383</v>
      </c>
      <c r="K28" s="150"/>
      <c r="Q28" t="s">
        <v>1848</v>
      </c>
    </row>
    <row r="29" spans="1:17" x14ac:dyDescent="0.25">
      <c r="A29" s="141" t="s">
        <v>2433</v>
      </c>
      <c r="B29" s="132" t="s">
        <v>2427</v>
      </c>
      <c r="C29" s="131" t="s">
        <v>2466</v>
      </c>
      <c r="D29" s="132" t="s">
        <v>2481</v>
      </c>
      <c r="G29" s="129" t="s">
        <v>2418</v>
      </c>
      <c r="H29" s="129"/>
      <c r="I29" s="135" t="s">
        <v>2384</v>
      </c>
      <c r="J29" s="135" t="s">
        <v>2384</v>
      </c>
      <c r="K29" s="150"/>
      <c r="Q29" t="s">
        <v>1664</v>
      </c>
    </row>
    <row r="30" spans="1:17" x14ac:dyDescent="0.25">
      <c r="A30" s="141" t="s">
        <v>2401</v>
      </c>
      <c r="B30" s="132" t="s">
        <v>2428</v>
      </c>
      <c r="C30" s="131" t="s">
        <v>2467</v>
      </c>
      <c r="D30" s="131" t="s">
        <v>2372</v>
      </c>
      <c r="G30" s="129" t="s">
        <v>2441</v>
      </c>
      <c r="H30" s="129"/>
      <c r="I30" s="135" t="s">
        <v>2385</v>
      </c>
      <c r="J30" s="135" t="s">
        <v>2385</v>
      </c>
      <c r="K30" s="150"/>
      <c r="Q30" t="s">
        <v>1849</v>
      </c>
    </row>
    <row r="31" spans="1:17" x14ac:dyDescent="0.25">
      <c r="A31" s="129" t="s">
        <v>2434</v>
      </c>
      <c r="B31" s="131" t="s">
        <v>2396</v>
      </c>
      <c r="C31" s="145" t="s">
        <v>2468</v>
      </c>
      <c r="D31" s="131" t="s">
        <v>2373</v>
      </c>
      <c r="G31" s="129" t="s">
        <v>2443</v>
      </c>
      <c r="H31" s="129"/>
      <c r="I31" s="135" t="s">
        <v>2386</v>
      </c>
      <c r="J31" s="135" t="s">
        <v>2386</v>
      </c>
      <c r="K31" s="150"/>
      <c r="Q31" t="s">
        <v>1674</v>
      </c>
    </row>
    <row r="32" spans="1:17" x14ac:dyDescent="0.25">
      <c r="A32" s="133" t="s">
        <v>2437</v>
      </c>
      <c r="B32" s="132" t="s">
        <v>2429</v>
      </c>
      <c r="C32" s="131" t="s">
        <v>2469</v>
      </c>
      <c r="D32" s="131" t="s">
        <v>2374</v>
      </c>
      <c r="G32" s="129" t="s">
        <v>2444</v>
      </c>
      <c r="H32" s="129"/>
      <c r="I32" s="135" t="s">
        <v>2387</v>
      </c>
      <c r="J32" s="135" t="s">
        <v>2387</v>
      </c>
      <c r="K32" s="150"/>
      <c r="Q32" t="s">
        <v>1656</v>
      </c>
    </row>
    <row r="33" spans="1:17" x14ac:dyDescent="0.25">
      <c r="A33" s="141" t="s">
        <v>2405</v>
      </c>
      <c r="B33" s="131" t="s">
        <v>2397</v>
      </c>
      <c r="C33" s="144" t="s">
        <v>2470</v>
      </c>
      <c r="D33" s="131" t="s">
        <v>2375</v>
      </c>
      <c r="G33" s="129" t="s">
        <v>2446</v>
      </c>
      <c r="H33" s="129"/>
      <c r="I33" s="135" t="s">
        <v>2388</v>
      </c>
      <c r="J33" s="135" t="s">
        <v>2388</v>
      </c>
      <c r="K33" s="150"/>
      <c r="Q33" t="s">
        <v>1307</v>
      </c>
    </row>
    <row r="34" spans="1:17" x14ac:dyDescent="0.25">
      <c r="A34" s="129" t="s">
        <v>2407</v>
      </c>
      <c r="B34" s="131" t="s">
        <v>2398</v>
      </c>
      <c r="C34" s="131"/>
      <c r="D34" s="131" t="s">
        <v>2376</v>
      </c>
      <c r="G34" s="129" t="s">
        <v>2448</v>
      </c>
      <c r="H34" s="129"/>
      <c r="I34" s="135" t="s">
        <v>2389</v>
      </c>
      <c r="J34" s="135" t="s">
        <v>2389</v>
      </c>
      <c r="K34" s="150"/>
      <c r="Q34" t="s">
        <v>1667</v>
      </c>
    </row>
    <row r="35" spans="1:17" x14ac:dyDescent="0.25">
      <c r="A35" s="133" t="s">
        <v>2409</v>
      </c>
      <c r="B35" s="132" t="s">
        <v>2430</v>
      </c>
      <c r="C35" s="131"/>
      <c r="D35" s="131" t="s">
        <v>2377</v>
      </c>
      <c r="G35" s="129" t="s">
        <v>2449</v>
      </c>
      <c r="H35" s="129"/>
      <c r="I35" s="135" t="s">
        <v>2390</v>
      </c>
      <c r="J35" s="135" t="s">
        <v>2390</v>
      </c>
      <c r="K35" s="150"/>
      <c r="Q35" t="s">
        <v>1781</v>
      </c>
    </row>
    <row r="36" spans="1:17" x14ac:dyDescent="0.25">
      <c r="A36" s="141" t="s">
        <v>2414</v>
      </c>
      <c r="B36" s="131" t="s">
        <v>2399</v>
      </c>
      <c r="C36" s="131"/>
      <c r="D36" s="131" t="s">
        <v>2378</v>
      </c>
      <c r="G36" s="129" t="s">
        <v>2450</v>
      </c>
      <c r="H36" s="129"/>
      <c r="I36" s="135" t="s">
        <v>2391</v>
      </c>
      <c r="J36" s="135" t="s">
        <v>2391</v>
      </c>
      <c r="K36" s="150"/>
      <c r="Q36" t="s">
        <v>1300</v>
      </c>
    </row>
    <row r="37" spans="1:17" x14ac:dyDescent="0.25">
      <c r="A37" s="133" t="s">
        <v>2415</v>
      </c>
      <c r="B37" s="132" t="s">
        <v>2431</v>
      </c>
      <c r="C37" s="131"/>
      <c r="D37" s="145" t="s">
        <v>2464</v>
      </c>
      <c r="G37" s="129" t="s">
        <v>2451</v>
      </c>
      <c r="H37" s="129"/>
      <c r="I37" s="135" t="s">
        <v>2392</v>
      </c>
      <c r="J37" s="135" t="s">
        <v>2392</v>
      </c>
      <c r="K37" s="150"/>
      <c r="Q37" t="s">
        <v>1301</v>
      </c>
    </row>
    <row r="38" spans="1:17" x14ac:dyDescent="0.25">
      <c r="A38" s="121" t="s">
        <v>2417</v>
      </c>
      <c r="B38" s="144" t="s">
        <v>2432</v>
      </c>
      <c r="C38" s="131"/>
      <c r="D38" s="145" t="s">
        <v>2465</v>
      </c>
      <c r="G38" s="129" t="s">
        <v>2454</v>
      </c>
      <c r="H38" s="129"/>
      <c r="I38" s="135" t="s">
        <v>2393</v>
      </c>
      <c r="J38" s="135" t="s">
        <v>2393</v>
      </c>
      <c r="K38" s="150"/>
      <c r="Q38" t="s">
        <v>1313</v>
      </c>
    </row>
    <row r="39" spans="1:17" x14ac:dyDescent="0.25">
      <c r="A39" s="142" t="s">
        <v>2418</v>
      </c>
      <c r="B39" s="131" t="s">
        <v>2400</v>
      </c>
      <c r="C39" s="131"/>
      <c r="D39" s="145" t="s">
        <v>2466</v>
      </c>
      <c r="G39" s="129" t="s">
        <v>2455</v>
      </c>
      <c r="H39" s="129"/>
      <c r="I39" s="135" t="s">
        <v>2394</v>
      </c>
      <c r="J39" s="135" t="s">
        <v>2394</v>
      </c>
      <c r="K39" s="150"/>
      <c r="Q39" t="s">
        <v>1663</v>
      </c>
    </row>
    <row r="40" spans="1:17" x14ac:dyDescent="0.25">
      <c r="A40" s="129" t="s">
        <v>2441</v>
      </c>
      <c r="B40" s="144" t="s">
        <v>2433</v>
      </c>
      <c r="C40" s="131"/>
      <c r="D40" s="145" t="s">
        <v>2467</v>
      </c>
      <c r="G40" s="129"/>
      <c r="H40" s="129"/>
      <c r="I40" s="135" t="s">
        <v>2395</v>
      </c>
      <c r="J40" s="135" t="s">
        <v>2395</v>
      </c>
      <c r="K40" s="150"/>
      <c r="Q40" t="s">
        <v>1819</v>
      </c>
    </row>
    <row r="41" spans="1:17" x14ac:dyDescent="0.25">
      <c r="A41" s="141" t="s">
        <v>2442</v>
      </c>
      <c r="B41" s="131" t="s">
        <v>2401</v>
      </c>
      <c r="C41" s="131"/>
      <c r="D41" s="145" t="s">
        <v>2468</v>
      </c>
      <c r="G41" s="129"/>
      <c r="H41" s="129"/>
      <c r="I41" s="135" t="s">
        <v>2396</v>
      </c>
      <c r="J41" s="135" t="s">
        <v>2396</v>
      </c>
      <c r="K41" s="150"/>
      <c r="Q41" t="s">
        <v>1821</v>
      </c>
    </row>
    <row r="42" spans="1:17" x14ac:dyDescent="0.25">
      <c r="A42" s="129" t="s">
        <v>2443</v>
      </c>
      <c r="B42" s="132" t="s">
        <v>2402</v>
      </c>
      <c r="C42" s="131"/>
      <c r="D42" s="145" t="s">
        <v>2469</v>
      </c>
      <c r="G42" s="129"/>
      <c r="H42" s="129"/>
      <c r="I42" s="135" t="s">
        <v>2397</v>
      </c>
      <c r="J42" s="135" t="s">
        <v>2397</v>
      </c>
      <c r="K42" s="150"/>
      <c r="Q42" t="s">
        <v>1657</v>
      </c>
    </row>
    <row r="43" spans="1:17" x14ac:dyDescent="0.25">
      <c r="A43" s="129" t="s">
        <v>2444</v>
      </c>
      <c r="B43" s="144" t="s">
        <v>2434</v>
      </c>
      <c r="C43" s="131"/>
      <c r="D43" s="132" t="s">
        <v>2471</v>
      </c>
      <c r="G43" s="129"/>
      <c r="H43" s="129"/>
      <c r="I43" s="135" t="s">
        <v>2398</v>
      </c>
      <c r="J43" s="135" t="s">
        <v>2398</v>
      </c>
      <c r="K43" s="150"/>
      <c r="Q43" t="s">
        <v>1851</v>
      </c>
    </row>
    <row r="44" spans="1:17" x14ac:dyDescent="0.25">
      <c r="A44" s="141" t="s">
        <v>2445</v>
      </c>
      <c r="B44" s="132" t="s">
        <v>2403</v>
      </c>
      <c r="C44" s="131"/>
      <c r="D44" s="132" t="s">
        <v>2472</v>
      </c>
      <c r="G44" s="129"/>
      <c r="H44" s="129"/>
      <c r="I44" s="136" t="s">
        <v>2399</v>
      </c>
      <c r="J44" s="135" t="s">
        <v>2399</v>
      </c>
      <c r="K44" s="150"/>
      <c r="Q44" t="s">
        <v>1294</v>
      </c>
    </row>
    <row r="45" spans="1:17" x14ac:dyDescent="0.25">
      <c r="A45" s="143" t="s">
        <v>2446</v>
      </c>
      <c r="B45" s="132" t="s">
        <v>2435</v>
      </c>
      <c r="C45" s="131"/>
      <c r="D45" s="131"/>
      <c r="G45" s="129"/>
      <c r="H45" s="129"/>
      <c r="I45" s="136" t="s">
        <v>2400</v>
      </c>
      <c r="J45" s="135" t="s">
        <v>2400</v>
      </c>
      <c r="K45" s="150"/>
      <c r="Q45" t="s">
        <v>1665</v>
      </c>
    </row>
    <row r="46" spans="1:17" x14ac:dyDescent="0.25">
      <c r="A46" s="141" t="s">
        <v>2447</v>
      </c>
      <c r="B46" s="132" t="s">
        <v>2436</v>
      </c>
      <c r="C46" s="131"/>
      <c r="D46" s="131"/>
      <c r="G46" s="129"/>
      <c r="H46" s="129"/>
      <c r="I46" s="136" t="s">
        <v>2401</v>
      </c>
      <c r="J46" s="135" t="s">
        <v>2401</v>
      </c>
      <c r="K46" s="150"/>
      <c r="Q46" t="s">
        <v>1671</v>
      </c>
    </row>
    <row r="47" spans="1:17" x14ac:dyDescent="0.25">
      <c r="A47" s="129" t="s">
        <v>2448</v>
      </c>
      <c r="B47" s="144" t="s">
        <v>2437</v>
      </c>
      <c r="C47" s="131"/>
      <c r="D47" s="131"/>
      <c r="G47" s="129"/>
      <c r="H47" s="129"/>
      <c r="I47" s="139" t="s">
        <v>2402</v>
      </c>
      <c r="J47" s="138" t="s">
        <v>2402</v>
      </c>
      <c r="K47" s="150"/>
      <c r="Q47" t="s">
        <v>2335</v>
      </c>
    </row>
    <row r="48" spans="1:17" x14ac:dyDescent="0.25">
      <c r="A48" s="129" t="s">
        <v>2449</v>
      </c>
      <c r="B48" s="132" t="s">
        <v>2404</v>
      </c>
      <c r="C48" s="131"/>
      <c r="D48" s="131"/>
      <c r="G48" s="129"/>
      <c r="H48" s="129"/>
      <c r="I48" s="139" t="s">
        <v>2403</v>
      </c>
      <c r="J48" s="138" t="s">
        <v>2403</v>
      </c>
      <c r="K48" s="150"/>
      <c r="Q48" t="s">
        <v>2337</v>
      </c>
    </row>
    <row r="49" spans="1:17" x14ac:dyDescent="0.25">
      <c r="A49" s="129" t="s">
        <v>2450</v>
      </c>
      <c r="B49" s="132" t="s">
        <v>2420</v>
      </c>
      <c r="C49" s="131"/>
      <c r="D49" s="131"/>
      <c r="G49" s="129"/>
      <c r="H49" s="129"/>
      <c r="I49" s="139" t="s">
        <v>2404</v>
      </c>
      <c r="J49" s="138" t="s">
        <v>2420</v>
      </c>
      <c r="K49" s="150"/>
      <c r="Q49" t="s">
        <v>2338</v>
      </c>
    </row>
    <row r="50" spans="1:17" x14ac:dyDescent="0.25">
      <c r="A50" s="129" t="s">
        <v>2451</v>
      </c>
      <c r="B50" s="131" t="s">
        <v>2405</v>
      </c>
      <c r="C50" s="131"/>
      <c r="D50" s="131"/>
      <c r="G50" s="129"/>
      <c r="H50" s="129"/>
      <c r="I50" s="136" t="s">
        <v>2405</v>
      </c>
      <c r="J50" s="135" t="s">
        <v>2405</v>
      </c>
      <c r="K50" s="150"/>
      <c r="Q50" t="s">
        <v>2318</v>
      </c>
    </row>
    <row r="51" spans="1:17" x14ac:dyDescent="0.25">
      <c r="A51" s="141" t="s">
        <v>2452</v>
      </c>
      <c r="B51" s="132" t="s">
        <v>2438</v>
      </c>
      <c r="C51" s="131"/>
      <c r="D51" s="131"/>
      <c r="G51" s="129"/>
      <c r="H51" s="129"/>
      <c r="I51" s="139" t="s">
        <v>2406</v>
      </c>
      <c r="J51" s="138" t="s">
        <v>2406</v>
      </c>
      <c r="K51" s="150"/>
      <c r="Q51" t="s">
        <v>2580</v>
      </c>
    </row>
    <row r="52" spans="1:17" x14ac:dyDescent="0.25">
      <c r="A52" s="141" t="s">
        <v>2453</v>
      </c>
      <c r="B52" s="132" t="s">
        <v>2406</v>
      </c>
      <c r="C52" s="131"/>
      <c r="D52" s="131"/>
      <c r="G52" s="129"/>
      <c r="H52" s="129"/>
      <c r="I52" s="136" t="s">
        <v>2407</v>
      </c>
      <c r="J52" s="135" t="s">
        <v>2407</v>
      </c>
      <c r="K52" s="150"/>
      <c r="Q52" t="s">
        <v>2582</v>
      </c>
    </row>
    <row r="53" spans="1:17" x14ac:dyDescent="0.25">
      <c r="A53" s="129" t="s">
        <v>2454</v>
      </c>
      <c r="B53" s="132" t="s">
        <v>2439</v>
      </c>
      <c r="C53" s="131"/>
      <c r="D53" s="131"/>
      <c r="G53" s="129"/>
      <c r="H53" s="129"/>
      <c r="I53" s="137" t="s">
        <v>2408</v>
      </c>
      <c r="J53" s="138" t="s">
        <v>2408</v>
      </c>
      <c r="K53" s="150"/>
      <c r="Q53" t="s">
        <v>2583</v>
      </c>
    </row>
    <row r="54" spans="1:17" x14ac:dyDescent="0.25">
      <c r="A54" s="129" t="s">
        <v>2455</v>
      </c>
      <c r="B54" s="132" t="s">
        <v>2440</v>
      </c>
      <c r="C54" s="131"/>
      <c r="D54" s="131"/>
      <c r="G54" s="129"/>
      <c r="H54" s="129"/>
      <c r="I54" s="135" t="s">
        <v>2409</v>
      </c>
      <c r="J54" s="135" t="s">
        <v>2409</v>
      </c>
      <c r="K54" s="150"/>
      <c r="Q54" t="s">
        <v>2584</v>
      </c>
    </row>
    <row r="55" spans="1:17" x14ac:dyDescent="0.25">
      <c r="A55" s="141" t="s">
        <v>2456</v>
      </c>
      <c r="B55" s="131" t="s">
        <v>2407</v>
      </c>
      <c r="C55" s="131"/>
      <c r="D55" s="131"/>
      <c r="G55" s="129"/>
      <c r="H55" s="129"/>
      <c r="I55" s="140" t="s">
        <v>2410</v>
      </c>
      <c r="J55" s="138" t="s">
        <v>2410</v>
      </c>
      <c r="K55" s="150"/>
      <c r="Q55" t="s">
        <v>2321</v>
      </c>
    </row>
    <row r="56" spans="1:17" x14ac:dyDescent="0.25">
      <c r="A56" s="129"/>
      <c r="B56" s="132" t="s">
        <v>2408</v>
      </c>
      <c r="C56" s="131"/>
      <c r="D56" s="131"/>
      <c r="G56" s="129"/>
      <c r="H56" s="129"/>
      <c r="I56" s="140" t="s">
        <v>2411</v>
      </c>
      <c r="J56" s="138" t="s">
        <v>2411</v>
      </c>
      <c r="K56" s="150"/>
      <c r="Q56" t="s">
        <v>2322</v>
      </c>
    </row>
    <row r="57" spans="1:17" x14ac:dyDescent="0.25">
      <c r="A57" s="129"/>
      <c r="B57" s="131" t="s">
        <v>2409</v>
      </c>
      <c r="C57" s="131"/>
      <c r="D57" s="131"/>
      <c r="G57" s="129"/>
      <c r="H57" s="129"/>
      <c r="I57" s="138" t="s">
        <v>2412</v>
      </c>
      <c r="J57" s="138" t="s">
        <v>2412</v>
      </c>
      <c r="K57" s="150"/>
      <c r="Q57" t="s">
        <v>2319</v>
      </c>
    </row>
    <row r="58" spans="1:17" x14ac:dyDescent="0.25">
      <c r="A58" s="129"/>
      <c r="B58" s="132" t="s">
        <v>2410</v>
      </c>
      <c r="C58" s="131"/>
      <c r="D58" s="131"/>
      <c r="G58" s="129"/>
      <c r="H58" s="129"/>
      <c r="I58" s="138" t="s">
        <v>2413</v>
      </c>
      <c r="J58" s="138" t="s">
        <v>2413</v>
      </c>
      <c r="K58" s="150"/>
      <c r="Q58" t="s">
        <v>2320</v>
      </c>
    </row>
    <row r="59" spans="1:17" x14ac:dyDescent="0.25">
      <c r="A59" s="129"/>
      <c r="B59" s="132" t="s">
        <v>2411</v>
      </c>
      <c r="C59" s="131"/>
      <c r="D59" s="131"/>
      <c r="G59" s="129"/>
      <c r="H59" s="129"/>
      <c r="I59" s="135" t="s">
        <v>2414</v>
      </c>
      <c r="J59" s="135" t="s">
        <v>2414</v>
      </c>
      <c r="K59" s="150"/>
      <c r="Q59" t="s">
        <v>2581</v>
      </c>
    </row>
    <row r="60" spans="1:17" x14ac:dyDescent="0.25">
      <c r="A60" s="129"/>
      <c r="B60" s="132" t="s">
        <v>2412</v>
      </c>
      <c r="C60" s="131"/>
      <c r="D60" s="131"/>
      <c r="G60" s="129"/>
      <c r="H60" s="129"/>
      <c r="I60" s="135" t="s">
        <v>2415</v>
      </c>
      <c r="J60" s="135" t="s">
        <v>2415</v>
      </c>
      <c r="K60" s="150"/>
      <c r="Q60" t="s">
        <v>2339</v>
      </c>
    </row>
    <row r="61" spans="1:17" x14ac:dyDescent="0.25">
      <c r="A61" s="129"/>
      <c r="B61" s="132" t="s">
        <v>2413</v>
      </c>
      <c r="C61" s="131"/>
      <c r="D61" s="131"/>
      <c r="G61" s="129"/>
      <c r="H61" s="129"/>
      <c r="I61" s="138" t="s">
        <v>2416</v>
      </c>
      <c r="J61" s="138" t="s">
        <v>2416</v>
      </c>
      <c r="K61" s="150"/>
      <c r="Q61" t="s">
        <v>2341</v>
      </c>
    </row>
    <row r="62" spans="1:17" x14ac:dyDescent="0.25">
      <c r="A62" s="129"/>
      <c r="B62" s="131" t="s">
        <v>2414</v>
      </c>
      <c r="C62" s="131"/>
      <c r="D62" s="131"/>
      <c r="G62" s="129"/>
      <c r="H62" s="129"/>
      <c r="I62" s="135" t="s">
        <v>2417</v>
      </c>
      <c r="J62" s="135" t="s">
        <v>2417</v>
      </c>
      <c r="K62" s="150"/>
      <c r="Q62" t="s">
        <v>2585</v>
      </c>
    </row>
    <row r="63" spans="1:17" x14ac:dyDescent="0.25">
      <c r="A63" s="129"/>
      <c r="B63" s="131" t="s">
        <v>2415</v>
      </c>
      <c r="C63" s="131"/>
      <c r="D63" s="131"/>
      <c r="G63" s="129"/>
      <c r="H63" s="129"/>
      <c r="I63" s="135" t="s">
        <v>2418</v>
      </c>
      <c r="J63" s="135" t="s">
        <v>2418</v>
      </c>
      <c r="K63" s="150"/>
      <c r="Q63" t="s">
        <v>2340</v>
      </c>
    </row>
    <row r="64" spans="1:17" x14ac:dyDescent="0.25">
      <c r="A64" s="129"/>
      <c r="B64" s="132" t="s">
        <v>2416</v>
      </c>
      <c r="C64" s="131"/>
      <c r="D64" s="131"/>
      <c r="I64" s="130"/>
      <c r="J64" s="130"/>
      <c r="K64" s="130"/>
      <c r="Q64" t="s">
        <v>2323</v>
      </c>
    </row>
    <row r="65" spans="1:17" x14ac:dyDescent="0.25">
      <c r="A65" s="129"/>
      <c r="B65" s="131" t="s">
        <v>2417</v>
      </c>
      <c r="C65" s="131"/>
      <c r="D65" s="131"/>
      <c r="I65" s="130"/>
      <c r="J65" s="130"/>
      <c r="K65" s="130"/>
      <c r="Q65" t="s">
        <v>2324</v>
      </c>
    </row>
    <row r="66" spans="1:17" x14ac:dyDescent="0.25">
      <c r="A66" s="129"/>
      <c r="B66" s="131" t="s">
        <v>2418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2441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2442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2443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2444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2445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2446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2447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2448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2449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2450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2451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2452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2453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2454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2455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2456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5"/>
  <cols>
    <col min="1" max="1" width="73" bestFit="1" customWidth="1"/>
    <col min="2" max="2" width="37.7109375" customWidth="1"/>
    <col min="3" max="3" width="18.85546875" customWidth="1"/>
    <col min="4" max="4" width="13.7109375" customWidth="1"/>
    <col min="5" max="5" width="0.28515625" customWidth="1"/>
    <col min="6" max="6" width="5.7109375" customWidth="1"/>
    <col min="7" max="7" width="5.5703125" customWidth="1"/>
  </cols>
  <sheetData>
    <row r="1" spans="1:1" x14ac:dyDescent="0.25">
      <c r="A1" t="s">
        <v>2672</v>
      </c>
    </row>
    <row r="2" spans="1:1" x14ac:dyDescent="0.25">
      <c r="A2" t="s">
        <v>2671</v>
      </c>
    </row>
    <row r="3" spans="1:1" x14ac:dyDescent="0.25">
      <c r="A3" t="s">
        <v>2839</v>
      </c>
    </row>
    <row r="4" spans="1:1" x14ac:dyDescent="0.25">
      <c r="A4" t="s">
        <v>1648</v>
      </c>
    </row>
    <row r="5" spans="1:1" x14ac:dyDescent="0.25">
      <c r="A5" t="s">
        <v>1840</v>
      </c>
    </row>
    <row r="6" spans="1:1" x14ac:dyDescent="0.25">
      <c r="A6" t="s">
        <v>1655</v>
      </c>
    </row>
    <row r="7" spans="1:1" x14ac:dyDescent="0.25">
      <c r="A7" t="s">
        <v>1666</v>
      </c>
    </row>
    <row r="8" spans="1:1" x14ac:dyDescent="0.25">
      <c r="A8" t="s">
        <v>2840</v>
      </c>
    </row>
    <row r="9" spans="1:1" x14ac:dyDescent="0.25">
      <c r="A9" t="s">
        <v>2841</v>
      </c>
    </row>
    <row r="10" spans="1:1" x14ac:dyDescent="0.25">
      <c r="A10" t="s">
        <v>1650</v>
      </c>
    </row>
    <row r="11" spans="1:1" x14ac:dyDescent="0.25">
      <c r="A11" t="s">
        <v>1678</v>
      </c>
    </row>
    <row r="12" spans="1:1" x14ac:dyDescent="0.25">
      <c r="A12" t="s">
        <v>1678</v>
      </c>
    </row>
    <row r="13" spans="1:1" x14ac:dyDescent="0.25">
      <c r="A13" t="s">
        <v>2842</v>
      </c>
    </row>
    <row r="14" spans="1:1" x14ac:dyDescent="0.25">
      <c r="A14" t="s">
        <v>1308</v>
      </c>
    </row>
    <row r="15" spans="1:1" x14ac:dyDescent="0.25">
      <c r="A15" t="s">
        <v>1652</v>
      </c>
    </row>
    <row r="16" spans="1:1" x14ac:dyDescent="0.25">
      <c r="A16" t="s">
        <v>1679</v>
      </c>
    </row>
    <row r="17" spans="1:1" x14ac:dyDescent="0.25">
      <c r="A17" t="s">
        <v>1310</v>
      </c>
    </row>
    <row r="18" spans="1:1" x14ac:dyDescent="0.25">
      <c r="A18" t="s">
        <v>1310</v>
      </c>
    </row>
    <row r="19" spans="1:1" x14ac:dyDescent="0.25">
      <c r="A19" t="s">
        <v>1293</v>
      </c>
    </row>
    <row r="20" spans="1:1" x14ac:dyDescent="0.25">
      <c r="A20" t="s">
        <v>1293</v>
      </c>
    </row>
    <row r="21" spans="1:1" x14ac:dyDescent="0.25">
      <c r="A21" t="s">
        <v>1841</v>
      </c>
    </row>
    <row r="22" spans="1:1" x14ac:dyDescent="0.25">
      <c r="A22" t="s">
        <v>1295</v>
      </c>
    </row>
    <row r="23" spans="1:1" x14ac:dyDescent="0.25">
      <c r="A23" t="s">
        <v>1296</v>
      </c>
    </row>
    <row r="24" spans="1:1" x14ac:dyDescent="0.25">
      <c r="A24" t="s">
        <v>1296</v>
      </c>
    </row>
    <row r="25" spans="1:1" x14ac:dyDescent="0.25">
      <c r="A25" t="s">
        <v>1297</v>
      </c>
    </row>
    <row r="26" spans="1:1" x14ac:dyDescent="0.25">
      <c r="A26" t="s">
        <v>1297</v>
      </c>
    </row>
    <row r="27" spans="1:1" x14ac:dyDescent="0.25">
      <c r="A27" t="s">
        <v>1842</v>
      </c>
    </row>
    <row r="28" spans="1:1" x14ac:dyDescent="0.25">
      <c r="A28" t="s">
        <v>1843</v>
      </c>
    </row>
    <row r="29" spans="1:1" x14ac:dyDescent="0.25">
      <c r="A29" t="s">
        <v>1303</v>
      </c>
    </row>
    <row r="30" spans="1:1" x14ac:dyDescent="0.25">
      <c r="A30" t="s">
        <v>1311</v>
      </c>
    </row>
    <row r="31" spans="1:1" x14ac:dyDescent="0.25">
      <c r="A31" t="s">
        <v>1846</v>
      </c>
    </row>
    <row r="32" spans="1:1" x14ac:dyDescent="0.25">
      <c r="A32" t="s">
        <v>2843</v>
      </c>
    </row>
    <row r="33" spans="1:1" x14ac:dyDescent="0.25">
      <c r="A33" t="s">
        <v>1315</v>
      </c>
    </row>
    <row r="34" spans="1:1" x14ac:dyDescent="0.25">
      <c r="A34" t="s">
        <v>1316</v>
      </c>
    </row>
    <row r="35" spans="1:1" x14ac:dyDescent="0.25">
      <c r="A35" t="s">
        <v>2844</v>
      </c>
    </row>
    <row r="36" spans="1:1" x14ac:dyDescent="0.25">
      <c r="A36" t="s">
        <v>1847</v>
      </c>
    </row>
    <row r="37" spans="1:1" x14ac:dyDescent="0.25">
      <c r="A37" t="s">
        <v>2845</v>
      </c>
    </row>
    <row r="38" spans="1:1" x14ac:dyDescent="0.25">
      <c r="A38" t="s">
        <v>1317</v>
      </c>
    </row>
    <row r="39" spans="1:1" x14ac:dyDescent="0.25">
      <c r="A39" t="s">
        <v>1848</v>
      </c>
    </row>
    <row r="40" spans="1:1" x14ac:dyDescent="0.25">
      <c r="A40" t="s">
        <v>1664</v>
      </c>
    </row>
    <row r="41" spans="1:1" x14ac:dyDescent="0.25">
      <c r="A41" t="s">
        <v>1664</v>
      </c>
    </row>
    <row r="42" spans="1:1" x14ac:dyDescent="0.25">
      <c r="A42" t="s">
        <v>1849</v>
      </c>
    </row>
    <row r="43" spans="1:1" x14ac:dyDescent="0.25">
      <c r="A43" t="s">
        <v>2846</v>
      </c>
    </row>
    <row r="44" spans="1:1" x14ac:dyDescent="0.25">
      <c r="A44" t="s">
        <v>2847</v>
      </c>
    </row>
    <row r="45" spans="1:1" x14ac:dyDescent="0.25">
      <c r="A45" t="s">
        <v>2848</v>
      </c>
    </row>
    <row r="46" spans="1:1" x14ac:dyDescent="0.25">
      <c r="A46" t="s">
        <v>1674</v>
      </c>
    </row>
    <row r="47" spans="1:1" x14ac:dyDescent="0.25">
      <c r="A47" t="s">
        <v>1656</v>
      </c>
    </row>
    <row r="48" spans="1:1" x14ac:dyDescent="0.25">
      <c r="A48" t="s">
        <v>1307</v>
      </c>
    </row>
    <row r="49" spans="1:1" x14ac:dyDescent="0.25">
      <c r="A49" t="s">
        <v>2849</v>
      </c>
    </row>
    <row r="50" spans="1:1" x14ac:dyDescent="0.25">
      <c r="A50" t="s">
        <v>2850</v>
      </c>
    </row>
    <row r="51" spans="1:1" x14ac:dyDescent="0.25">
      <c r="A51" t="s">
        <v>1667</v>
      </c>
    </row>
    <row r="52" spans="1:1" x14ac:dyDescent="0.25">
      <c r="A52" t="s">
        <v>1781</v>
      </c>
    </row>
    <row r="53" spans="1:1" x14ac:dyDescent="0.25">
      <c r="A53" t="s">
        <v>1300</v>
      </c>
    </row>
    <row r="54" spans="1:1" x14ac:dyDescent="0.25">
      <c r="A54" t="s">
        <v>1301</v>
      </c>
    </row>
    <row r="55" spans="1:1" x14ac:dyDescent="0.25">
      <c r="A55" t="s">
        <v>2851</v>
      </c>
    </row>
    <row r="56" spans="1:1" x14ac:dyDescent="0.25">
      <c r="A56" t="s">
        <v>1313</v>
      </c>
    </row>
    <row r="57" spans="1:1" x14ac:dyDescent="0.25">
      <c r="A57" t="s">
        <v>1663</v>
      </c>
    </row>
    <row r="58" spans="1:1" x14ac:dyDescent="0.25">
      <c r="A58" t="s">
        <v>2852</v>
      </c>
    </row>
    <row r="59" spans="1:1" x14ac:dyDescent="0.25">
      <c r="A59" t="s">
        <v>1819</v>
      </c>
    </row>
    <row r="60" spans="1:1" x14ac:dyDescent="0.25">
      <c r="A60" t="s">
        <v>1821</v>
      </c>
    </row>
    <row r="61" spans="1:1" x14ac:dyDescent="0.25">
      <c r="A61" t="s">
        <v>1657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826"/>
  <sheetViews>
    <sheetView topLeftCell="A211" workbookViewId="0">
      <selection activeCell="A190" sqref="A190"/>
    </sheetView>
  </sheetViews>
  <sheetFormatPr defaultRowHeight="15" x14ac:dyDescent="0.25"/>
  <cols>
    <col min="1" max="1" width="15.5703125" customWidth="1"/>
    <col min="2" max="2" width="190.85546875" bestFit="1" customWidth="1"/>
    <col min="3" max="3" width="34.85546875" bestFit="1" customWidth="1"/>
  </cols>
  <sheetData>
    <row r="3" spans="1:3" x14ac:dyDescent="0.25">
      <c r="A3" s="51" t="s">
        <v>38</v>
      </c>
      <c r="B3" s="51" t="s">
        <v>39</v>
      </c>
      <c r="C3" t="s">
        <v>4374</v>
      </c>
    </row>
    <row r="4" spans="1:3" x14ac:dyDescent="0.25">
      <c r="A4" t="s">
        <v>4193</v>
      </c>
      <c r="B4" t="s">
        <v>347</v>
      </c>
      <c r="C4" s="179">
        <v>1</v>
      </c>
    </row>
    <row r="5" spans="1:3" x14ac:dyDescent="0.25">
      <c r="A5" t="s">
        <v>2283</v>
      </c>
      <c r="B5" t="s">
        <v>1107</v>
      </c>
      <c r="C5" s="179">
        <v>1</v>
      </c>
    </row>
    <row r="6" spans="1:3" x14ac:dyDescent="0.25">
      <c r="A6" t="s">
        <v>2283</v>
      </c>
      <c r="B6" t="s">
        <v>117</v>
      </c>
      <c r="C6" s="179">
        <v>3</v>
      </c>
    </row>
    <row r="7" spans="1:3" x14ac:dyDescent="0.25">
      <c r="A7" t="s">
        <v>2283</v>
      </c>
      <c r="B7" t="s">
        <v>119</v>
      </c>
      <c r="C7" s="179">
        <v>8</v>
      </c>
    </row>
    <row r="8" spans="1:3" x14ac:dyDescent="0.25">
      <c r="A8" t="s">
        <v>2283</v>
      </c>
      <c r="B8" t="s">
        <v>116</v>
      </c>
      <c r="C8" s="179">
        <v>1</v>
      </c>
    </row>
    <row r="9" spans="1:3" x14ac:dyDescent="0.25">
      <c r="A9" t="s">
        <v>2283</v>
      </c>
      <c r="B9" t="s">
        <v>118</v>
      </c>
      <c r="C9" s="179">
        <v>5</v>
      </c>
    </row>
    <row r="10" spans="1:3" x14ac:dyDescent="0.25">
      <c r="A10" t="s">
        <v>2283</v>
      </c>
      <c r="B10" t="s">
        <v>1077</v>
      </c>
      <c r="C10" s="179">
        <v>1</v>
      </c>
    </row>
    <row r="11" spans="1:3" x14ac:dyDescent="0.25">
      <c r="A11" t="s">
        <v>2283</v>
      </c>
      <c r="B11" t="s">
        <v>288</v>
      </c>
      <c r="C11" s="179">
        <v>1</v>
      </c>
    </row>
    <row r="12" spans="1:3" x14ac:dyDescent="0.25">
      <c r="A12" t="s">
        <v>2283</v>
      </c>
      <c r="B12" t="s">
        <v>333</v>
      </c>
      <c r="C12" s="179">
        <v>1</v>
      </c>
    </row>
    <row r="13" spans="1:3" x14ac:dyDescent="0.25">
      <c r="A13" t="s">
        <v>2283</v>
      </c>
      <c r="B13" t="s">
        <v>302</v>
      </c>
      <c r="C13" s="179">
        <v>1</v>
      </c>
    </row>
    <row r="14" spans="1:3" x14ac:dyDescent="0.25">
      <c r="A14" t="s">
        <v>2283</v>
      </c>
      <c r="B14" t="s">
        <v>1109</v>
      </c>
      <c r="C14" s="179">
        <v>1</v>
      </c>
    </row>
    <row r="15" spans="1:3" x14ac:dyDescent="0.25">
      <c r="A15" t="s">
        <v>2283</v>
      </c>
      <c r="B15" t="s">
        <v>1108</v>
      </c>
      <c r="C15" s="179">
        <v>1</v>
      </c>
    </row>
    <row r="16" spans="1:3" x14ac:dyDescent="0.25">
      <c r="A16" t="s">
        <v>2283</v>
      </c>
      <c r="B16" t="s">
        <v>1106</v>
      </c>
      <c r="C16" s="179">
        <v>1</v>
      </c>
    </row>
    <row r="17" spans="1:3" x14ac:dyDescent="0.25">
      <c r="A17" t="s">
        <v>2283</v>
      </c>
      <c r="B17" t="s">
        <v>92</v>
      </c>
      <c r="C17" s="179">
        <v>1</v>
      </c>
    </row>
    <row r="18" spans="1:3" x14ac:dyDescent="0.25">
      <c r="A18" t="s">
        <v>2283</v>
      </c>
      <c r="B18" t="s">
        <v>174</v>
      </c>
      <c r="C18" s="179">
        <v>2</v>
      </c>
    </row>
    <row r="19" spans="1:3" x14ac:dyDescent="0.25">
      <c r="A19" t="s">
        <v>2283</v>
      </c>
      <c r="B19" t="s">
        <v>147</v>
      </c>
      <c r="C19" s="179">
        <v>3</v>
      </c>
    </row>
    <row r="20" spans="1:3" x14ac:dyDescent="0.25">
      <c r="A20" t="s">
        <v>2283</v>
      </c>
      <c r="B20" t="s">
        <v>52</v>
      </c>
      <c r="C20" s="179">
        <v>5</v>
      </c>
    </row>
    <row r="21" spans="1:3" x14ac:dyDescent="0.25">
      <c r="A21" t="s">
        <v>2283</v>
      </c>
      <c r="B21" t="s">
        <v>91</v>
      </c>
      <c r="C21" s="179">
        <v>6</v>
      </c>
    </row>
    <row r="22" spans="1:3" x14ac:dyDescent="0.25">
      <c r="A22" t="s">
        <v>2283</v>
      </c>
      <c r="B22" t="s">
        <v>155</v>
      </c>
      <c r="C22" s="179">
        <v>3</v>
      </c>
    </row>
    <row r="23" spans="1:3" x14ac:dyDescent="0.25">
      <c r="A23" t="s">
        <v>2283</v>
      </c>
      <c r="B23" t="s">
        <v>95</v>
      </c>
      <c r="C23" s="179">
        <v>1</v>
      </c>
    </row>
    <row r="24" spans="1:3" x14ac:dyDescent="0.25">
      <c r="A24" t="s">
        <v>2283</v>
      </c>
      <c r="B24" t="s">
        <v>821</v>
      </c>
      <c r="C24" s="179">
        <v>1</v>
      </c>
    </row>
    <row r="25" spans="1:3" x14ac:dyDescent="0.25">
      <c r="A25" t="s">
        <v>2283</v>
      </c>
      <c r="B25" t="s">
        <v>897</v>
      </c>
      <c r="C25" s="179">
        <v>1</v>
      </c>
    </row>
    <row r="26" spans="1:3" x14ac:dyDescent="0.25">
      <c r="A26" t="s">
        <v>2283</v>
      </c>
      <c r="B26" t="s">
        <v>98</v>
      </c>
      <c r="C26" s="179">
        <v>2</v>
      </c>
    </row>
    <row r="27" spans="1:3" x14ac:dyDescent="0.25">
      <c r="A27" t="s">
        <v>2283</v>
      </c>
      <c r="B27" t="s">
        <v>415</v>
      </c>
      <c r="C27" s="179">
        <v>1</v>
      </c>
    </row>
    <row r="28" spans="1:3" x14ac:dyDescent="0.25">
      <c r="A28" t="s">
        <v>2283</v>
      </c>
      <c r="B28" t="s">
        <v>59</v>
      </c>
      <c r="C28" s="179">
        <v>2</v>
      </c>
    </row>
    <row r="29" spans="1:3" x14ac:dyDescent="0.25">
      <c r="A29" t="s">
        <v>2283</v>
      </c>
      <c r="B29" t="s">
        <v>360</v>
      </c>
      <c r="C29" s="179">
        <v>1</v>
      </c>
    </row>
    <row r="30" spans="1:3" x14ac:dyDescent="0.25">
      <c r="A30" t="s">
        <v>2283</v>
      </c>
      <c r="B30" t="s">
        <v>303</v>
      </c>
      <c r="C30" s="179">
        <v>1</v>
      </c>
    </row>
    <row r="31" spans="1:3" x14ac:dyDescent="0.25">
      <c r="A31" t="s">
        <v>2283</v>
      </c>
      <c r="B31" t="s">
        <v>667</v>
      </c>
      <c r="C31" s="179">
        <v>5</v>
      </c>
    </row>
    <row r="32" spans="1:3" x14ac:dyDescent="0.25">
      <c r="A32" t="s">
        <v>2283</v>
      </c>
      <c r="B32" t="s">
        <v>1252</v>
      </c>
      <c r="C32" s="179">
        <v>2</v>
      </c>
    </row>
    <row r="33" spans="1:3" x14ac:dyDescent="0.25">
      <c r="A33" t="s">
        <v>2283</v>
      </c>
      <c r="B33" t="s">
        <v>751</v>
      </c>
      <c r="C33" s="179">
        <v>1</v>
      </c>
    </row>
    <row r="34" spans="1:3" x14ac:dyDescent="0.25">
      <c r="A34" t="s">
        <v>2283</v>
      </c>
      <c r="B34" t="s">
        <v>1148</v>
      </c>
      <c r="C34" s="179">
        <v>1</v>
      </c>
    </row>
    <row r="35" spans="1:3" x14ac:dyDescent="0.25">
      <c r="A35" t="s">
        <v>2283</v>
      </c>
      <c r="B35" t="s">
        <v>518</v>
      </c>
      <c r="C35" s="179">
        <v>1</v>
      </c>
    </row>
    <row r="36" spans="1:3" x14ac:dyDescent="0.25">
      <c r="A36" t="s">
        <v>2283</v>
      </c>
      <c r="B36" t="s">
        <v>172</v>
      </c>
      <c r="C36" s="179">
        <v>4</v>
      </c>
    </row>
    <row r="37" spans="1:3" x14ac:dyDescent="0.25">
      <c r="A37" t="s">
        <v>2283</v>
      </c>
      <c r="B37" t="s">
        <v>51</v>
      </c>
      <c r="C37" s="179">
        <v>6</v>
      </c>
    </row>
    <row r="38" spans="1:3" x14ac:dyDescent="0.25">
      <c r="A38" t="s">
        <v>2283</v>
      </c>
      <c r="B38" t="s">
        <v>2882</v>
      </c>
      <c r="C38" s="179">
        <v>7</v>
      </c>
    </row>
    <row r="39" spans="1:3" x14ac:dyDescent="0.25">
      <c r="A39" t="s">
        <v>2283</v>
      </c>
      <c r="B39" t="s">
        <v>2736</v>
      </c>
      <c r="C39" s="179">
        <v>19</v>
      </c>
    </row>
    <row r="40" spans="1:3" x14ac:dyDescent="0.25">
      <c r="A40" t="s">
        <v>2283</v>
      </c>
      <c r="B40" t="s">
        <v>2888</v>
      </c>
      <c r="C40" s="179">
        <v>9</v>
      </c>
    </row>
    <row r="41" spans="1:3" x14ac:dyDescent="0.25">
      <c r="A41" t="s">
        <v>2283</v>
      </c>
      <c r="B41" t="s">
        <v>3081</v>
      </c>
      <c r="C41" s="179">
        <v>3</v>
      </c>
    </row>
    <row r="42" spans="1:3" x14ac:dyDescent="0.25">
      <c r="A42" t="s">
        <v>2283</v>
      </c>
      <c r="B42" t="s">
        <v>3765</v>
      </c>
      <c r="C42" s="179">
        <v>9</v>
      </c>
    </row>
    <row r="43" spans="1:3" x14ac:dyDescent="0.25">
      <c r="A43" t="s">
        <v>2283</v>
      </c>
      <c r="B43" t="s">
        <v>2284</v>
      </c>
      <c r="C43" s="179">
        <v>20</v>
      </c>
    </row>
    <row r="44" spans="1:3" x14ac:dyDescent="0.25">
      <c r="A44" t="s">
        <v>2283</v>
      </c>
      <c r="B44" t="s">
        <v>2725</v>
      </c>
      <c r="C44" s="179">
        <v>4</v>
      </c>
    </row>
    <row r="45" spans="1:3" x14ac:dyDescent="0.25">
      <c r="A45" t="s">
        <v>2283</v>
      </c>
      <c r="B45" t="s">
        <v>3980</v>
      </c>
      <c r="C45" s="179">
        <v>2</v>
      </c>
    </row>
    <row r="46" spans="1:3" x14ac:dyDescent="0.25">
      <c r="A46" t="s">
        <v>2283</v>
      </c>
      <c r="B46" t="s">
        <v>3766</v>
      </c>
      <c r="C46" s="179">
        <v>2</v>
      </c>
    </row>
    <row r="47" spans="1:3" x14ac:dyDescent="0.25">
      <c r="A47" t="s">
        <v>2283</v>
      </c>
      <c r="B47" t="s">
        <v>3767</v>
      </c>
      <c r="C47" s="179">
        <v>2</v>
      </c>
    </row>
    <row r="48" spans="1:3" x14ac:dyDescent="0.25">
      <c r="A48" t="s">
        <v>2283</v>
      </c>
      <c r="B48" t="s">
        <v>4883</v>
      </c>
      <c r="C48" s="179">
        <v>2</v>
      </c>
    </row>
    <row r="49" spans="1:3" x14ac:dyDescent="0.25">
      <c r="A49" t="s">
        <v>4194</v>
      </c>
      <c r="B49" t="s">
        <v>1130</v>
      </c>
      <c r="C49" s="179">
        <v>2</v>
      </c>
    </row>
    <row r="50" spans="1:3" x14ac:dyDescent="0.25">
      <c r="A50" t="s">
        <v>3120</v>
      </c>
      <c r="B50" t="s">
        <v>3121</v>
      </c>
      <c r="C50" s="179">
        <v>2</v>
      </c>
    </row>
    <row r="51" spans="1:3" x14ac:dyDescent="0.25">
      <c r="A51" t="s">
        <v>3128</v>
      </c>
      <c r="B51" t="s">
        <v>978</v>
      </c>
      <c r="C51" s="179">
        <v>1</v>
      </c>
    </row>
    <row r="52" spans="1:3" x14ac:dyDescent="0.25">
      <c r="A52" t="s">
        <v>3128</v>
      </c>
      <c r="B52" t="s">
        <v>1260</v>
      </c>
      <c r="C52" s="179">
        <v>2</v>
      </c>
    </row>
    <row r="53" spans="1:3" x14ac:dyDescent="0.25">
      <c r="A53" t="s">
        <v>3128</v>
      </c>
      <c r="B53" t="s">
        <v>3768</v>
      </c>
      <c r="C53" s="179">
        <v>2</v>
      </c>
    </row>
    <row r="54" spans="1:3" x14ac:dyDescent="0.25">
      <c r="A54" t="s">
        <v>3128</v>
      </c>
      <c r="B54" t="s">
        <v>3129</v>
      </c>
      <c r="C54" s="179">
        <v>1</v>
      </c>
    </row>
    <row r="55" spans="1:3" x14ac:dyDescent="0.25">
      <c r="A55" t="s">
        <v>3128</v>
      </c>
      <c r="B55" t="s">
        <v>4691</v>
      </c>
      <c r="C55" s="179">
        <v>1</v>
      </c>
    </row>
    <row r="56" spans="1:3" x14ac:dyDescent="0.25">
      <c r="A56" t="s">
        <v>4195</v>
      </c>
      <c r="B56" t="s">
        <v>1917</v>
      </c>
      <c r="C56" s="179">
        <v>1</v>
      </c>
    </row>
    <row r="57" spans="1:3" x14ac:dyDescent="0.25">
      <c r="A57" t="s">
        <v>3071</v>
      </c>
      <c r="B57" t="s">
        <v>3072</v>
      </c>
      <c r="C57" s="179">
        <v>1</v>
      </c>
    </row>
    <row r="58" spans="1:3" x14ac:dyDescent="0.25">
      <c r="A58" t="s">
        <v>4196</v>
      </c>
      <c r="B58" t="s">
        <v>656</v>
      </c>
      <c r="C58" s="179">
        <v>1</v>
      </c>
    </row>
    <row r="59" spans="1:3" x14ac:dyDescent="0.25">
      <c r="A59" t="s">
        <v>4196</v>
      </c>
      <c r="B59" t="s">
        <v>657</v>
      </c>
      <c r="C59" s="179">
        <v>1</v>
      </c>
    </row>
    <row r="60" spans="1:3" x14ac:dyDescent="0.25">
      <c r="A60" t="s">
        <v>4196</v>
      </c>
      <c r="B60" t="s">
        <v>388</v>
      </c>
      <c r="C60" s="179">
        <v>1</v>
      </c>
    </row>
    <row r="61" spans="1:3" x14ac:dyDescent="0.25">
      <c r="A61" t="s">
        <v>4196</v>
      </c>
      <c r="B61" t="s">
        <v>1613</v>
      </c>
      <c r="C61" s="179">
        <v>1</v>
      </c>
    </row>
    <row r="62" spans="1:3" x14ac:dyDescent="0.25">
      <c r="A62" t="s">
        <v>4196</v>
      </c>
      <c r="B62" t="s">
        <v>1614</v>
      </c>
      <c r="C62" s="179">
        <v>1</v>
      </c>
    </row>
    <row r="63" spans="1:3" x14ac:dyDescent="0.25">
      <c r="A63" t="s">
        <v>2130</v>
      </c>
      <c r="B63" t="s">
        <v>2131</v>
      </c>
      <c r="C63" s="179">
        <v>1</v>
      </c>
    </row>
    <row r="64" spans="1:3" x14ac:dyDescent="0.25">
      <c r="A64" t="s">
        <v>2066</v>
      </c>
      <c r="B64" t="s">
        <v>3769</v>
      </c>
      <c r="C64" s="179">
        <v>3</v>
      </c>
    </row>
    <row r="65" spans="1:3" x14ac:dyDescent="0.25">
      <c r="A65" t="s">
        <v>2066</v>
      </c>
      <c r="B65" t="s">
        <v>2083</v>
      </c>
      <c r="C65" s="179">
        <v>2</v>
      </c>
    </row>
    <row r="66" spans="1:3" x14ac:dyDescent="0.25">
      <c r="A66" t="s">
        <v>2066</v>
      </c>
      <c r="B66" t="s">
        <v>2094</v>
      </c>
      <c r="C66" s="179">
        <v>1</v>
      </c>
    </row>
    <row r="67" spans="1:3" x14ac:dyDescent="0.25">
      <c r="A67" t="s">
        <v>2953</v>
      </c>
      <c r="B67" t="s">
        <v>80</v>
      </c>
      <c r="C67" s="179">
        <v>2</v>
      </c>
    </row>
    <row r="68" spans="1:3" x14ac:dyDescent="0.25">
      <c r="A68" t="s">
        <v>2953</v>
      </c>
      <c r="B68" t="s">
        <v>420</v>
      </c>
      <c r="C68" s="179">
        <v>2</v>
      </c>
    </row>
    <row r="69" spans="1:3" x14ac:dyDescent="0.25">
      <c r="A69" t="s">
        <v>2953</v>
      </c>
      <c r="B69" t="s">
        <v>2954</v>
      </c>
      <c r="C69" s="179">
        <v>1</v>
      </c>
    </row>
    <row r="70" spans="1:3" x14ac:dyDescent="0.25">
      <c r="A70" t="s">
        <v>4197</v>
      </c>
      <c r="B70" t="s">
        <v>722</v>
      </c>
      <c r="C70" s="179">
        <v>1</v>
      </c>
    </row>
    <row r="71" spans="1:3" x14ac:dyDescent="0.25">
      <c r="A71" t="s">
        <v>4197</v>
      </c>
      <c r="B71" t="s">
        <v>721</v>
      </c>
      <c r="C71" s="179">
        <v>2</v>
      </c>
    </row>
    <row r="72" spans="1:3" x14ac:dyDescent="0.25">
      <c r="A72" t="s">
        <v>4198</v>
      </c>
      <c r="B72" t="s">
        <v>1903</v>
      </c>
      <c r="C72" s="179">
        <v>1</v>
      </c>
    </row>
    <row r="73" spans="1:3" x14ac:dyDescent="0.25">
      <c r="A73" t="s">
        <v>4198</v>
      </c>
      <c r="B73" t="s">
        <v>745</v>
      </c>
      <c r="C73" s="179">
        <v>1</v>
      </c>
    </row>
    <row r="74" spans="1:3" x14ac:dyDescent="0.25">
      <c r="A74" t="s">
        <v>3770</v>
      </c>
      <c r="B74" t="s">
        <v>943</v>
      </c>
      <c r="C74" s="179">
        <v>3</v>
      </c>
    </row>
    <row r="75" spans="1:3" x14ac:dyDescent="0.25">
      <c r="A75" t="s">
        <v>3770</v>
      </c>
      <c r="B75" t="s">
        <v>3772</v>
      </c>
      <c r="C75" s="179">
        <v>2</v>
      </c>
    </row>
    <row r="76" spans="1:3" x14ac:dyDescent="0.25">
      <c r="A76" t="s">
        <v>3770</v>
      </c>
      <c r="B76" t="s">
        <v>4457</v>
      </c>
      <c r="C76" s="179">
        <v>3</v>
      </c>
    </row>
    <row r="77" spans="1:3" x14ac:dyDescent="0.25">
      <c r="A77" t="s">
        <v>3188</v>
      </c>
      <c r="B77" t="s">
        <v>3189</v>
      </c>
      <c r="C77" s="179">
        <v>2</v>
      </c>
    </row>
    <row r="78" spans="1:3" x14ac:dyDescent="0.25">
      <c r="A78" t="s">
        <v>4199</v>
      </c>
      <c r="B78" t="s">
        <v>1618</v>
      </c>
      <c r="C78" s="179">
        <v>2</v>
      </c>
    </row>
    <row r="79" spans="1:3" x14ac:dyDescent="0.25">
      <c r="A79" t="s">
        <v>4199</v>
      </c>
      <c r="B79" t="s">
        <v>527</v>
      </c>
      <c r="C79" s="179">
        <v>1</v>
      </c>
    </row>
    <row r="80" spans="1:3" x14ac:dyDescent="0.25">
      <c r="A80" t="s">
        <v>3010</v>
      </c>
      <c r="B80" t="s">
        <v>1833</v>
      </c>
      <c r="C80" s="179">
        <v>2</v>
      </c>
    </row>
    <row r="81" spans="1:3" x14ac:dyDescent="0.25">
      <c r="A81" t="s">
        <v>3010</v>
      </c>
      <c r="B81" t="s">
        <v>598</v>
      </c>
      <c r="C81" s="179">
        <v>1</v>
      </c>
    </row>
    <row r="82" spans="1:3" x14ac:dyDescent="0.25">
      <c r="A82" t="s">
        <v>3010</v>
      </c>
      <c r="B82" t="s">
        <v>766</v>
      </c>
      <c r="C82" s="179">
        <v>8</v>
      </c>
    </row>
    <row r="83" spans="1:3" x14ac:dyDescent="0.25">
      <c r="A83" t="s">
        <v>3010</v>
      </c>
      <c r="B83" t="s">
        <v>689</v>
      </c>
      <c r="C83" s="179">
        <v>5</v>
      </c>
    </row>
    <row r="84" spans="1:3" x14ac:dyDescent="0.25">
      <c r="A84" t="s">
        <v>3010</v>
      </c>
      <c r="B84" t="s">
        <v>629</v>
      </c>
      <c r="C84" s="179">
        <v>3</v>
      </c>
    </row>
    <row r="85" spans="1:3" x14ac:dyDescent="0.25">
      <c r="A85" t="s">
        <v>3010</v>
      </c>
      <c r="B85" t="s">
        <v>102</v>
      </c>
      <c r="C85" s="179">
        <v>3</v>
      </c>
    </row>
    <row r="86" spans="1:3" x14ac:dyDescent="0.25">
      <c r="A86" t="s">
        <v>3010</v>
      </c>
      <c r="B86" t="s">
        <v>101</v>
      </c>
      <c r="C86" s="179">
        <v>4</v>
      </c>
    </row>
    <row r="87" spans="1:3" x14ac:dyDescent="0.25">
      <c r="A87" t="s">
        <v>3010</v>
      </c>
      <c r="B87" t="s">
        <v>690</v>
      </c>
      <c r="C87" s="179">
        <v>5</v>
      </c>
    </row>
    <row r="88" spans="1:3" x14ac:dyDescent="0.25">
      <c r="A88" t="s">
        <v>3010</v>
      </c>
      <c r="B88" t="s">
        <v>1719</v>
      </c>
      <c r="C88" s="179">
        <v>1</v>
      </c>
    </row>
    <row r="89" spans="1:3" x14ac:dyDescent="0.25">
      <c r="A89" t="s">
        <v>3010</v>
      </c>
      <c r="B89" t="s">
        <v>478</v>
      </c>
      <c r="C89" s="179">
        <v>3</v>
      </c>
    </row>
    <row r="90" spans="1:3" x14ac:dyDescent="0.25">
      <c r="A90" t="s">
        <v>3010</v>
      </c>
      <c r="B90" t="s">
        <v>3011</v>
      </c>
      <c r="C90" s="179">
        <v>3</v>
      </c>
    </row>
    <row r="91" spans="1:3" x14ac:dyDescent="0.25">
      <c r="A91" t="s">
        <v>3061</v>
      </c>
      <c r="B91" t="s">
        <v>3064</v>
      </c>
      <c r="C91" s="179">
        <v>2</v>
      </c>
    </row>
    <row r="92" spans="1:3" x14ac:dyDescent="0.25">
      <c r="A92" t="s">
        <v>3061</v>
      </c>
      <c r="B92" t="s">
        <v>3062</v>
      </c>
      <c r="C92" s="179">
        <v>3</v>
      </c>
    </row>
    <row r="93" spans="1:3" x14ac:dyDescent="0.25">
      <c r="A93" t="s">
        <v>3061</v>
      </c>
      <c r="B93" t="s">
        <v>4455</v>
      </c>
      <c r="C93" s="179">
        <v>1</v>
      </c>
    </row>
    <row r="94" spans="1:3" x14ac:dyDescent="0.25">
      <c r="A94" t="s">
        <v>2205</v>
      </c>
      <c r="B94" t="s">
        <v>770</v>
      </c>
      <c r="C94" s="179">
        <v>1</v>
      </c>
    </row>
    <row r="95" spans="1:3" x14ac:dyDescent="0.25">
      <c r="A95" t="s">
        <v>2205</v>
      </c>
      <c r="B95" t="s">
        <v>2206</v>
      </c>
      <c r="C95" s="179">
        <v>1</v>
      </c>
    </row>
    <row r="96" spans="1:3" x14ac:dyDescent="0.25">
      <c r="A96" t="s">
        <v>4200</v>
      </c>
      <c r="B96" t="s">
        <v>928</v>
      </c>
      <c r="C96" s="179">
        <v>3</v>
      </c>
    </row>
    <row r="97" spans="1:3" x14ac:dyDescent="0.25">
      <c r="A97" t="s">
        <v>4201</v>
      </c>
      <c r="B97" t="s">
        <v>128</v>
      </c>
      <c r="C97" s="179">
        <v>1</v>
      </c>
    </row>
    <row r="98" spans="1:3" x14ac:dyDescent="0.25">
      <c r="A98" t="s">
        <v>4202</v>
      </c>
      <c r="B98" t="s">
        <v>507</v>
      </c>
      <c r="C98" s="179">
        <v>1</v>
      </c>
    </row>
    <row r="99" spans="1:3" x14ac:dyDescent="0.25">
      <c r="A99" t="s">
        <v>4203</v>
      </c>
      <c r="B99" t="s">
        <v>1826</v>
      </c>
      <c r="C99" s="179">
        <v>1</v>
      </c>
    </row>
    <row r="100" spans="1:3" x14ac:dyDescent="0.25">
      <c r="A100" t="s">
        <v>4203</v>
      </c>
      <c r="B100" t="s">
        <v>1825</v>
      </c>
      <c r="C100" s="179">
        <v>1</v>
      </c>
    </row>
    <row r="101" spans="1:3" x14ac:dyDescent="0.25">
      <c r="A101" t="s">
        <v>4204</v>
      </c>
      <c r="B101" t="s">
        <v>394</v>
      </c>
      <c r="C101" s="179">
        <v>1</v>
      </c>
    </row>
    <row r="102" spans="1:3" x14ac:dyDescent="0.25">
      <c r="A102" t="s">
        <v>4205</v>
      </c>
      <c r="B102" t="s">
        <v>412</v>
      </c>
      <c r="C102" s="179">
        <v>1</v>
      </c>
    </row>
    <row r="103" spans="1:3" x14ac:dyDescent="0.25">
      <c r="A103" t="s">
        <v>4206</v>
      </c>
      <c r="B103" t="s">
        <v>534</v>
      </c>
      <c r="C103" s="179">
        <v>1</v>
      </c>
    </row>
    <row r="104" spans="1:3" x14ac:dyDescent="0.25">
      <c r="A104" t="s">
        <v>4206</v>
      </c>
      <c r="B104" t="s">
        <v>555</v>
      </c>
      <c r="C104" s="179">
        <v>2</v>
      </c>
    </row>
    <row r="105" spans="1:3" x14ac:dyDescent="0.25">
      <c r="A105" t="s">
        <v>4206</v>
      </c>
      <c r="B105" t="s">
        <v>556</v>
      </c>
      <c r="C105" s="179">
        <v>2</v>
      </c>
    </row>
    <row r="106" spans="1:3" x14ac:dyDescent="0.25">
      <c r="A106" t="s">
        <v>4206</v>
      </c>
      <c r="B106" t="s">
        <v>558</v>
      </c>
      <c r="C106" s="179">
        <v>2</v>
      </c>
    </row>
    <row r="107" spans="1:3" x14ac:dyDescent="0.25">
      <c r="A107" t="s">
        <v>4206</v>
      </c>
      <c r="B107" t="s">
        <v>557</v>
      </c>
      <c r="C107" s="179">
        <v>2</v>
      </c>
    </row>
    <row r="108" spans="1:3" x14ac:dyDescent="0.25">
      <c r="A108" t="s">
        <v>4207</v>
      </c>
      <c r="B108" t="s">
        <v>368</v>
      </c>
      <c r="C108" s="179">
        <v>2</v>
      </c>
    </row>
    <row r="109" spans="1:3" x14ac:dyDescent="0.25">
      <c r="A109" t="s">
        <v>4208</v>
      </c>
      <c r="B109" t="s">
        <v>371</v>
      </c>
      <c r="C109" s="179">
        <v>1</v>
      </c>
    </row>
    <row r="110" spans="1:3" x14ac:dyDescent="0.25">
      <c r="A110" t="s">
        <v>3696</v>
      </c>
      <c r="B110" t="s">
        <v>1714</v>
      </c>
      <c r="C110" s="179">
        <v>1</v>
      </c>
    </row>
    <row r="111" spans="1:3" x14ac:dyDescent="0.25">
      <c r="A111" t="s">
        <v>3696</v>
      </c>
      <c r="B111" t="s">
        <v>3697</v>
      </c>
      <c r="C111" s="179">
        <v>5</v>
      </c>
    </row>
    <row r="112" spans="1:3" x14ac:dyDescent="0.25">
      <c r="A112" t="s">
        <v>2565</v>
      </c>
      <c r="B112" t="s">
        <v>2566</v>
      </c>
      <c r="C112" s="179">
        <v>8</v>
      </c>
    </row>
    <row r="113" spans="1:3" x14ac:dyDescent="0.25">
      <c r="A113" t="s">
        <v>2565</v>
      </c>
      <c r="B113" t="s">
        <v>4871</v>
      </c>
      <c r="C113" s="179">
        <v>1</v>
      </c>
    </row>
    <row r="114" spans="1:3" x14ac:dyDescent="0.25">
      <c r="A114" t="s">
        <v>4209</v>
      </c>
      <c r="B114" t="s">
        <v>762</v>
      </c>
      <c r="C114" s="179">
        <v>1</v>
      </c>
    </row>
    <row r="115" spans="1:3" x14ac:dyDescent="0.25">
      <c r="A115" t="s">
        <v>4210</v>
      </c>
      <c r="B115" t="s">
        <v>375</v>
      </c>
      <c r="C115" s="179">
        <v>3</v>
      </c>
    </row>
    <row r="116" spans="1:3" x14ac:dyDescent="0.25">
      <c r="A116" t="s">
        <v>4210</v>
      </c>
      <c r="B116" t="s">
        <v>397</v>
      </c>
      <c r="C116" s="179">
        <v>1</v>
      </c>
    </row>
    <row r="117" spans="1:3" x14ac:dyDescent="0.25">
      <c r="A117" t="s">
        <v>4210</v>
      </c>
      <c r="B117" t="s">
        <v>503</v>
      </c>
      <c r="C117" s="179">
        <v>1</v>
      </c>
    </row>
    <row r="118" spans="1:3" x14ac:dyDescent="0.25">
      <c r="A118" t="s">
        <v>4210</v>
      </c>
      <c r="B118" t="s">
        <v>398</v>
      </c>
      <c r="C118" s="179">
        <v>3</v>
      </c>
    </row>
    <row r="119" spans="1:3" x14ac:dyDescent="0.25">
      <c r="A119" t="s">
        <v>4210</v>
      </c>
      <c r="B119" t="s">
        <v>345</v>
      </c>
      <c r="C119" s="179">
        <v>4</v>
      </c>
    </row>
    <row r="120" spans="1:3" x14ac:dyDescent="0.25">
      <c r="A120" t="s">
        <v>4210</v>
      </c>
      <c r="B120" t="s">
        <v>396</v>
      </c>
      <c r="C120" s="179">
        <v>3</v>
      </c>
    </row>
    <row r="121" spans="1:3" x14ac:dyDescent="0.25">
      <c r="A121" t="s">
        <v>4210</v>
      </c>
      <c r="B121" t="s">
        <v>137</v>
      </c>
      <c r="C121" s="179">
        <v>1</v>
      </c>
    </row>
    <row r="122" spans="1:3" x14ac:dyDescent="0.25">
      <c r="A122" t="s">
        <v>4210</v>
      </c>
      <c r="B122" t="s">
        <v>176</v>
      </c>
      <c r="C122" s="179">
        <v>1</v>
      </c>
    </row>
    <row r="123" spans="1:3" x14ac:dyDescent="0.25">
      <c r="A123" t="s">
        <v>4211</v>
      </c>
      <c r="B123" t="s">
        <v>197</v>
      </c>
      <c r="C123" s="179">
        <v>2</v>
      </c>
    </row>
    <row r="124" spans="1:3" x14ac:dyDescent="0.25">
      <c r="A124" t="s">
        <v>2160</v>
      </c>
      <c r="B124" t="s">
        <v>2161</v>
      </c>
      <c r="C124" s="179">
        <v>1</v>
      </c>
    </row>
    <row r="125" spans="1:3" x14ac:dyDescent="0.25">
      <c r="A125" t="s">
        <v>4212</v>
      </c>
      <c r="B125" t="s">
        <v>824</v>
      </c>
      <c r="C125" s="179">
        <v>1</v>
      </c>
    </row>
    <row r="126" spans="1:3" x14ac:dyDescent="0.25">
      <c r="A126" t="s">
        <v>4213</v>
      </c>
      <c r="B126" t="s">
        <v>3702</v>
      </c>
      <c r="C126" s="179">
        <v>1</v>
      </c>
    </row>
    <row r="127" spans="1:3" x14ac:dyDescent="0.25">
      <c r="A127" t="s">
        <v>3773</v>
      </c>
      <c r="B127" t="s">
        <v>1864</v>
      </c>
      <c r="C127" s="179">
        <v>1</v>
      </c>
    </row>
    <row r="128" spans="1:3" x14ac:dyDescent="0.25">
      <c r="A128" t="s">
        <v>3773</v>
      </c>
      <c r="B128" t="s">
        <v>1264</v>
      </c>
      <c r="C128" s="179">
        <v>1</v>
      </c>
    </row>
    <row r="129" spans="1:3" x14ac:dyDescent="0.25">
      <c r="A129" t="s">
        <v>3773</v>
      </c>
      <c r="B129" t="s">
        <v>1871</v>
      </c>
      <c r="C129" s="179">
        <v>1</v>
      </c>
    </row>
    <row r="130" spans="1:3" x14ac:dyDescent="0.25">
      <c r="A130" t="s">
        <v>3773</v>
      </c>
      <c r="B130" t="s">
        <v>1865</v>
      </c>
      <c r="C130" s="179">
        <v>1</v>
      </c>
    </row>
    <row r="131" spans="1:3" x14ac:dyDescent="0.25">
      <c r="A131" t="s">
        <v>3773</v>
      </c>
      <c r="B131" t="s">
        <v>3977</v>
      </c>
      <c r="C131" s="179">
        <v>1</v>
      </c>
    </row>
    <row r="132" spans="1:3" x14ac:dyDescent="0.25">
      <c r="A132" t="s">
        <v>3773</v>
      </c>
      <c r="B132" t="s">
        <v>3774</v>
      </c>
      <c r="C132" s="179">
        <v>3</v>
      </c>
    </row>
    <row r="133" spans="1:3" x14ac:dyDescent="0.25">
      <c r="A133" t="s">
        <v>4214</v>
      </c>
      <c r="B133" t="s">
        <v>908</v>
      </c>
      <c r="C133" s="179">
        <v>2</v>
      </c>
    </row>
    <row r="134" spans="1:3" x14ac:dyDescent="0.25">
      <c r="A134" t="s">
        <v>4215</v>
      </c>
      <c r="B134" t="s">
        <v>445</v>
      </c>
      <c r="C134" s="179">
        <v>2</v>
      </c>
    </row>
    <row r="135" spans="1:3" x14ac:dyDescent="0.25">
      <c r="A135" t="s">
        <v>4215</v>
      </c>
      <c r="B135" t="s">
        <v>423</v>
      </c>
      <c r="C135" s="179">
        <v>1</v>
      </c>
    </row>
    <row r="136" spans="1:3" x14ac:dyDescent="0.25">
      <c r="A136" t="s">
        <v>4215</v>
      </c>
      <c r="B136" t="s">
        <v>152</v>
      </c>
      <c r="C136" s="179">
        <v>1</v>
      </c>
    </row>
    <row r="137" spans="1:3" x14ac:dyDescent="0.25">
      <c r="A137" t="s">
        <v>4216</v>
      </c>
      <c r="B137" t="s">
        <v>777</v>
      </c>
      <c r="C137" s="179">
        <v>2</v>
      </c>
    </row>
    <row r="138" spans="1:3" x14ac:dyDescent="0.25">
      <c r="A138" t="s">
        <v>4217</v>
      </c>
      <c r="B138" t="s">
        <v>202</v>
      </c>
      <c r="C138" s="179">
        <v>3</v>
      </c>
    </row>
    <row r="139" spans="1:3" x14ac:dyDescent="0.25">
      <c r="A139" t="s">
        <v>2229</v>
      </c>
      <c r="B139" t="s">
        <v>4164</v>
      </c>
      <c r="C139" s="179">
        <v>1</v>
      </c>
    </row>
    <row r="140" spans="1:3" x14ac:dyDescent="0.25">
      <c r="A140" t="s">
        <v>2229</v>
      </c>
      <c r="B140" t="s">
        <v>1141</v>
      </c>
      <c r="C140" s="179">
        <v>1</v>
      </c>
    </row>
    <row r="141" spans="1:3" x14ac:dyDescent="0.25">
      <c r="A141" t="s">
        <v>2229</v>
      </c>
      <c r="B141" t="s">
        <v>1105</v>
      </c>
      <c r="C141" s="179">
        <v>3</v>
      </c>
    </row>
    <row r="142" spans="1:3" x14ac:dyDescent="0.25">
      <c r="A142" t="s">
        <v>2229</v>
      </c>
      <c r="B142" t="s">
        <v>3872</v>
      </c>
      <c r="C142" s="179">
        <v>2</v>
      </c>
    </row>
    <row r="143" spans="1:3" x14ac:dyDescent="0.25">
      <c r="A143" t="s">
        <v>2229</v>
      </c>
      <c r="B143" t="s">
        <v>2761</v>
      </c>
      <c r="C143" s="179">
        <v>4</v>
      </c>
    </row>
    <row r="144" spans="1:3" x14ac:dyDescent="0.25">
      <c r="A144" t="s">
        <v>2229</v>
      </c>
      <c r="B144" t="s">
        <v>2604</v>
      </c>
      <c r="C144" s="179">
        <v>1</v>
      </c>
    </row>
    <row r="145" spans="1:3" x14ac:dyDescent="0.25">
      <c r="A145" t="s">
        <v>2229</v>
      </c>
      <c r="B145" t="s">
        <v>2230</v>
      </c>
      <c r="C145" s="179">
        <v>1</v>
      </c>
    </row>
    <row r="146" spans="1:3" x14ac:dyDescent="0.25">
      <c r="A146" t="s">
        <v>2229</v>
      </c>
      <c r="B146" t="s">
        <v>3866</v>
      </c>
      <c r="C146" s="179">
        <v>7</v>
      </c>
    </row>
    <row r="147" spans="1:3" x14ac:dyDescent="0.25">
      <c r="A147" t="s">
        <v>2229</v>
      </c>
      <c r="B147" t="s">
        <v>3101</v>
      </c>
      <c r="C147" s="179">
        <v>1</v>
      </c>
    </row>
    <row r="148" spans="1:3" x14ac:dyDescent="0.25">
      <c r="A148" t="s">
        <v>2229</v>
      </c>
      <c r="B148" t="s">
        <v>3868</v>
      </c>
      <c r="C148" s="179">
        <v>3</v>
      </c>
    </row>
    <row r="149" spans="1:3" x14ac:dyDescent="0.25">
      <c r="A149" t="s">
        <v>2229</v>
      </c>
      <c r="B149" t="s">
        <v>2627</v>
      </c>
      <c r="C149" s="179">
        <v>14</v>
      </c>
    </row>
    <row r="150" spans="1:3" x14ac:dyDescent="0.25">
      <c r="A150" t="s">
        <v>2229</v>
      </c>
      <c r="B150" t="s">
        <v>2259</v>
      </c>
      <c r="C150" s="179">
        <v>2</v>
      </c>
    </row>
    <row r="151" spans="1:3" x14ac:dyDescent="0.25">
      <c r="A151" t="s">
        <v>2229</v>
      </c>
      <c r="B151" t="s">
        <v>4387</v>
      </c>
      <c r="C151" s="179">
        <v>12</v>
      </c>
    </row>
    <row r="152" spans="1:3" x14ac:dyDescent="0.25">
      <c r="A152" t="s">
        <v>2229</v>
      </c>
      <c r="B152" t="s">
        <v>4403</v>
      </c>
      <c r="C152" s="179">
        <v>3</v>
      </c>
    </row>
    <row r="153" spans="1:3" x14ac:dyDescent="0.25">
      <c r="A153" t="s">
        <v>2229</v>
      </c>
      <c r="B153" t="s">
        <v>4665</v>
      </c>
      <c r="C153" s="179">
        <v>1</v>
      </c>
    </row>
    <row r="154" spans="1:3" x14ac:dyDescent="0.25">
      <c r="A154" t="s">
        <v>2229</v>
      </c>
      <c r="B154" t="s">
        <v>4669</v>
      </c>
      <c r="C154" s="179">
        <v>1</v>
      </c>
    </row>
    <row r="155" spans="1:3" x14ac:dyDescent="0.25">
      <c r="A155" t="s">
        <v>2229</v>
      </c>
      <c r="B155" t="s">
        <v>5172</v>
      </c>
      <c r="C155" s="179">
        <v>2</v>
      </c>
    </row>
    <row r="156" spans="1:3" x14ac:dyDescent="0.25">
      <c r="A156" t="s">
        <v>2779</v>
      </c>
      <c r="B156" t="s">
        <v>2780</v>
      </c>
      <c r="C156" s="179">
        <v>16</v>
      </c>
    </row>
    <row r="157" spans="1:3" x14ac:dyDescent="0.25">
      <c r="A157" t="s">
        <v>4218</v>
      </c>
      <c r="B157" t="s">
        <v>2040</v>
      </c>
      <c r="C157" s="179">
        <v>1</v>
      </c>
    </row>
    <row r="158" spans="1:3" x14ac:dyDescent="0.25">
      <c r="A158" t="s">
        <v>4218</v>
      </c>
      <c r="B158" t="s">
        <v>1621</v>
      </c>
      <c r="C158" s="179">
        <v>1</v>
      </c>
    </row>
    <row r="159" spans="1:3" x14ac:dyDescent="0.25">
      <c r="A159" t="s">
        <v>4218</v>
      </c>
      <c r="B159" t="s">
        <v>94</v>
      </c>
      <c r="C159" s="179">
        <v>1</v>
      </c>
    </row>
    <row r="160" spans="1:3" x14ac:dyDescent="0.25">
      <c r="A160" t="s">
        <v>4218</v>
      </c>
      <c r="B160" t="s">
        <v>1078</v>
      </c>
      <c r="C160" s="179">
        <v>1</v>
      </c>
    </row>
    <row r="161" spans="1:3" x14ac:dyDescent="0.25">
      <c r="A161" t="s">
        <v>4218</v>
      </c>
      <c r="B161" t="s">
        <v>1622</v>
      </c>
      <c r="C161" s="179">
        <v>1</v>
      </c>
    </row>
    <row r="162" spans="1:3" x14ac:dyDescent="0.25">
      <c r="A162" t="s">
        <v>4219</v>
      </c>
      <c r="B162" t="s">
        <v>1876</v>
      </c>
      <c r="C162" s="179">
        <v>1</v>
      </c>
    </row>
    <row r="163" spans="1:3" x14ac:dyDescent="0.25">
      <c r="A163" t="s">
        <v>2663</v>
      </c>
      <c r="B163" t="s">
        <v>2664</v>
      </c>
      <c r="C163" s="179">
        <v>2</v>
      </c>
    </row>
    <row r="164" spans="1:3" x14ac:dyDescent="0.25">
      <c r="A164" t="s">
        <v>2663</v>
      </c>
      <c r="B164" t="s">
        <v>967</v>
      </c>
      <c r="C164" s="179">
        <v>2</v>
      </c>
    </row>
    <row r="165" spans="1:3" x14ac:dyDescent="0.25">
      <c r="A165" t="s">
        <v>2115</v>
      </c>
      <c r="B165" t="s">
        <v>2768</v>
      </c>
      <c r="C165" s="179">
        <v>1</v>
      </c>
    </row>
    <row r="166" spans="1:3" x14ac:dyDescent="0.25">
      <c r="A166" t="s">
        <v>2115</v>
      </c>
      <c r="B166" t="s">
        <v>133</v>
      </c>
      <c r="C166" s="179">
        <v>3</v>
      </c>
    </row>
    <row r="167" spans="1:3" x14ac:dyDescent="0.25">
      <c r="A167" t="s">
        <v>2115</v>
      </c>
      <c r="B167" t="s">
        <v>941</v>
      </c>
      <c r="C167" s="179">
        <v>1</v>
      </c>
    </row>
    <row r="168" spans="1:3" x14ac:dyDescent="0.25">
      <c r="A168" t="s">
        <v>2115</v>
      </c>
      <c r="B168" t="s">
        <v>160</v>
      </c>
      <c r="C168" s="179">
        <v>1</v>
      </c>
    </row>
    <row r="169" spans="1:3" x14ac:dyDescent="0.25">
      <c r="A169" t="s">
        <v>2115</v>
      </c>
      <c r="B169" t="s">
        <v>157</v>
      </c>
      <c r="C169" s="179">
        <v>2</v>
      </c>
    </row>
    <row r="170" spans="1:3" x14ac:dyDescent="0.25">
      <c r="A170" t="s">
        <v>2115</v>
      </c>
      <c r="B170" t="s">
        <v>419</v>
      </c>
      <c r="C170" s="179">
        <v>2</v>
      </c>
    </row>
    <row r="171" spans="1:3" x14ac:dyDescent="0.25">
      <c r="A171" t="s">
        <v>2115</v>
      </c>
      <c r="B171" t="s">
        <v>849</v>
      </c>
      <c r="C171" s="179">
        <v>1</v>
      </c>
    </row>
    <row r="172" spans="1:3" x14ac:dyDescent="0.25">
      <c r="A172" t="s">
        <v>2115</v>
      </c>
      <c r="B172" t="s">
        <v>1912</v>
      </c>
      <c r="C172" s="179">
        <v>1</v>
      </c>
    </row>
    <row r="173" spans="1:3" x14ac:dyDescent="0.25">
      <c r="A173" t="s">
        <v>2115</v>
      </c>
      <c r="B173" t="s">
        <v>165</v>
      </c>
      <c r="C173" s="179">
        <v>1</v>
      </c>
    </row>
    <row r="174" spans="1:3" x14ac:dyDescent="0.25">
      <c r="A174" t="s">
        <v>2115</v>
      </c>
      <c r="B174" t="s">
        <v>114</v>
      </c>
      <c r="C174" s="179">
        <v>3</v>
      </c>
    </row>
    <row r="175" spans="1:3" x14ac:dyDescent="0.25">
      <c r="A175" t="s">
        <v>2115</v>
      </c>
      <c r="B175" t="s">
        <v>329</v>
      </c>
      <c r="C175" s="179">
        <v>5</v>
      </c>
    </row>
    <row r="176" spans="1:3" x14ac:dyDescent="0.25">
      <c r="A176" t="s">
        <v>2115</v>
      </c>
      <c r="B176" t="s">
        <v>163</v>
      </c>
      <c r="C176" s="179">
        <v>3</v>
      </c>
    </row>
    <row r="177" spans="1:3" x14ac:dyDescent="0.25">
      <c r="A177" t="s">
        <v>2115</v>
      </c>
      <c r="B177" t="s">
        <v>1155</v>
      </c>
      <c r="C177" s="179">
        <v>13</v>
      </c>
    </row>
    <row r="178" spans="1:3" x14ac:dyDescent="0.25">
      <c r="A178" t="s">
        <v>2115</v>
      </c>
      <c r="B178" t="s">
        <v>1144</v>
      </c>
      <c r="C178" s="179">
        <v>3</v>
      </c>
    </row>
    <row r="179" spans="1:3" x14ac:dyDescent="0.25">
      <c r="A179" t="s">
        <v>2115</v>
      </c>
      <c r="B179" t="s">
        <v>1156</v>
      </c>
      <c r="C179" s="179">
        <v>1</v>
      </c>
    </row>
    <row r="180" spans="1:3" x14ac:dyDescent="0.25">
      <c r="A180" t="s">
        <v>2115</v>
      </c>
      <c r="B180" t="s">
        <v>183</v>
      </c>
      <c r="C180" s="179">
        <v>4</v>
      </c>
    </row>
    <row r="181" spans="1:3" x14ac:dyDescent="0.25">
      <c r="A181" t="s">
        <v>2115</v>
      </c>
      <c r="B181" t="s">
        <v>856</v>
      </c>
      <c r="C181" s="179">
        <v>2</v>
      </c>
    </row>
    <row r="182" spans="1:3" x14ac:dyDescent="0.25">
      <c r="A182" t="s">
        <v>2115</v>
      </c>
      <c r="B182" t="s">
        <v>1914</v>
      </c>
      <c r="C182" s="179">
        <v>2</v>
      </c>
    </row>
    <row r="183" spans="1:3" x14ac:dyDescent="0.25">
      <c r="A183" t="s">
        <v>2115</v>
      </c>
      <c r="B183" t="s">
        <v>1625</v>
      </c>
      <c r="C183" s="179">
        <v>2</v>
      </c>
    </row>
    <row r="184" spans="1:3" x14ac:dyDescent="0.25">
      <c r="A184" t="s">
        <v>2115</v>
      </c>
      <c r="B184" t="s">
        <v>1893</v>
      </c>
      <c r="C184" s="179">
        <v>2</v>
      </c>
    </row>
    <row r="185" spans="1:3" x14ac:dyDescent="0.25">
      <c r="A185" t="s">
        <v>2115</v>
      </c>
      <c r="B185" t="s">
        <v>1626</v>
      </c>
      <c r="C185" s="179">
        <v>3</v>
      </c>
    </row>
    <row r="186" spans="1:3" x14ac:dyDescent="0.25">
      <c r="A186" t="s">
        <v>2115</v>
      </c>
      <c r="B186" t="s">
        <v>1868</v>
      </c>
      <c r="C186" s="179">
        <v>1</v>
      </c>
    </row>
    <row r="187" spans="1:3" x14ac:dyDescent="0.25">
      <c r="A187" t="s">
        <v>2115</v>
      </c>
      <c r="B187" t="s">
        <v>1993</v>
      </c>
      <c r="C187" s="179">
        <v>1</v>
      </c>
    </row>
    <row r="188" spans="1:3" x14ac:dyDescent="0.25">
      <c r="A188" t="s">
        <v>2115</v>
      </c>
      <c r="B188" t="s">
        <v>2030</v>
      </c>
      <c r="C188" s="179">
        <v>1</v>
      </c>
    </row>
    <row r="189" spans="1:3" x14ac:dyDescent="0.25">
      <c r="A189" t="s">
        <v>2115</v>
      </c>
      <c r="B189" t="s">
        <v>57</v>
      </c>
      <c r="C189" s="179">
        <v>11</v>
      </c>
    </row>
    <row r="190" spans="1:3" x14ac:dyDescent="0.25">
      <c r="A190" t="s">
        <v>2115</v>
      </c>
      <c r="B190" t="s">
        <v>232</v>
      </c>
      <c r="C190" s="179">
        <v>1</v>
      </c>
    </row>
    <row r="191" spans="1:3" x14ac:dyDescent="0.25">
      <c r="A191" t="s">
        <v>2115</v>
      </c>
      <c r="B191" t="s">
        <v>1055</v>
      </c>
      <c r="C191" s="179">
        <v>1</v>
      </c>
    </row>
    <row r="192" spans="1:3" x14ac:dyDescent="0.25">
      <c r="A192" t="s">
        <v>2115</v>
      </c>
      <c r="B192" t="s">
        <v>1224</v>
      </c>
      <c r="C192" s="179">
        <v>2</v>
      </c>
    </row>
    <row r="193" spans="1:3" x14ac:dyDescent="0.25">
      <c r="A193" t="s">
        <v>2115</v>
      </c>
      <c r="B193" t="s">
        <v>2022</v>
      </c>
      <c r="C193" s="179">
        <v>1</v>
      </c>
    </row>
    <row r="194" spans="1:3" x14ac:dyDescent="0.25">
      <c r="A194" t="s">
        <v>2115</v>
      </c>
      <c r="B194" t="s">
        <v>921</v>
      </c>
      <c r="C194" s="179">
        <v>2</v>
      </c>
    </row>
    <row r="195" spans="1:3" x14ac:dyDescent="0.25">
      <c r="A195" t="s">
        <v>2115</v>
      </c>
      <c r="B195" t="s">
        <v>1870</v>
      </c>
      <c r="C195" s="179">
        <v>1</v>
      </c>
    </row>
    <row r="196" spans="1:3" x14ac:dyDescent="0.25">
      <c r="A196" t="s">
        <v>2115</v>
      </c>
      <c r="B196" t="s">
        <v>83</v>
      </c>
      <c r="C196" s="179">
        <v>1</v>
      </c>
    </row>
    <row r="197" spans="1:3" x14ac:dyDescent="0.25">
      <c r="A197" t="s">
        <v>2115</v>
      </c>
      <c r="B197" t="s">
        <v>1998</v>
      </c>
      <c r="C197" s="179">
        <v>3</v>
      </c>
    </row>
    <row r="198" spans="1:3" x14ac:dyDescent="0.25">
      <c r="A198" t="s">
        <v>2115</v>
      </c>
      <c r="B198" t="s">
        <v>306</v>
      </c>
      <c r="C198" s="179">
        <v>3</v>
      </c>
    </row>
    <row r="199" spans="1:3" x14ac:dyDescent="0.25">
      <c r="A199" t="s">
        <v>2115</v>
      </c>
      <c r="B199" t="s">
        <v>687</v>
      </c>
      <c r="C199" s="179">
        <v>1</v>
      </c>
    </row>
    <row r="200" spans="1:3" x14ac:dyDescent="0.25">
      <c r="A200" t="s">
        <v>2115</v>
      </c>
      <c r="B200" t="s">
        <v>1869</v>
      </c>
      <c r="C200" s="179">
        <v>1</v>
      </c>
    </row>
    <row r="201" spans="1:3" x14ac:dyDescent="0.25">
      <c r="A201" t="s">
        <v>2115</v>
      </c>
      <c r="B201" t="s">
        <v>808</v>
      </c>
      <c r="C201" s="179">
        <v>1</v>
      </c>
    </row>
    <row r="202" spans="1:3" x14ac:dyDescent="0.25">
      <c r="A202" t="s">
        <v>2115</v>
      </c>
      <c r="B202" t="s">
        <v>1994</v>
      </c>
      <c r="C202" s="179">
        <v>1</v>
      </c>
    </row>
    <row r="203" spans="1:3" x14ac:dyDescent="0.25">
      <c r="A203" t="s">
        <v>2115</v>
      </c>
      <c r="B203" t="s">
        <v>2864</v>
      </c>
      <c r="C203" s="179">
        <v>1</v>
      </c>
    </row>
    <row r="204" spans="1:3" x14ac:dyDescent="0.25">
      <c r="A204" t="s">
        <v>2115</v>
      </c>
      <c r="B204" t="s">
        <v>2865</v>
      </c>
      <c r="C204" s="179">
        <v>1</v>
      </c>
    </row>
    <row r="205" spans="1:3" x14ac:dyDescent="0.25">
      <c r="A205" t="s">
        <v>2115</v>
      </c>
      <c r="B205" t="s">
        <v>1898</v>
      </c>
      <c r="C205" s="179">
        <v>1</v>
      </c>
    </row>
    <row r="206" spans="1:3" x14ac:dyDescent="0.25">
      <c r="A206" t="s">
        <v>2115</v>
      </c>
      <c r="B206" t="s">
        <v>1739</v>
      </c>
      <c r="C206" s="179">
        <v>1</v>
      </c>
    </row>
    <row r="207" spans="1:3" x14ac:dyDescent="0.25">
      <c r="A207" t="s">
        <v>2115</v>
      </c>
      <c r="B207" t="s">
        <v>740</v>
      </c>
      <c r="C207" s="179">
        <v>1</v>
      </c>
    </row>
    <row r="208" spans="1:3" x14ac:dyDescent="0.25">
      <c r="A208" t="s">
        <v>2115</v>
      </c>
      <c r="B208" t="s">
        <v>655</v>
      </c>
      <c r="C208" s="179">
        <v>1</v>
      </c>
    </row>
    <row r="209" spans="1:3" x14ac:dyDescent="0.25">
      <c r="A209" t="s">
        <v>2115</v>
      </c>
      <c r="B209" t="s">
        <v>1257</v>
      </c>
      <c r="C209" s="179">
        <v>1</v>
      </c>
    </row>
    <row r="210" spans="1:3" x14ac:dyDescent="0.25">
      <c r="A210" t="s">
        <v>2115</v>
      </c>
      <c r="B210" t="s">
        <v>1738</v>
      </c>
      <c r="C210" s="179">
        <v>1</v>
      </c>
    </row>
    <row r="211" spans="1:3" x14ac:dyDescent="0.25">
      <c r="A211" t="s">
        <v>2115</v>
      </c>
      <c r="B211" t="s">
        <v>339</v>
      </c>
      <c r="C211" s="179">
        <v>4</v>
      </c>
    </row>
    <row r="212" spans="1:3" x14ac:dyDescent="0.25">
      <c r="A212" t="s">
        <v>2115</v>
      </c>
      <c r="B212" t="s">
        <v>1270</v>
      </c>
      <c r="C212" s="179">
        <v>1</v>
      </c>
    </row>
    <row r="213" spans="1:3" x14ac:dyDescent="0.25">
      <c r="A213" t="s">
        <v>2115</v>
      </c>
      <c r="B213" t="s">
        <v>1114</v>
      </c>
      <c r="C213" s="179">
        <v>2</v>
      </c>
    </row>
    <row r="214" spans="1:3" x14ac:dyDescent="0.25">
      <c r="A214" t="s">
        <v>2115</v>
      </c>
      <c r="B214" t="s">
        <v>1093</v>
      </c>
      <c r="C214" s="179">
        <v>2</v>
      </c>
    </row>
    <row r="215" spans="1:3" x14ac:dyDescent="0.25">
      <c r="A215" t="s">
        <v>2115</v>
      </c>
      <c r="B215" t="s">
        <v>2631</v>
      </c>
      <c r="C215" s="179">
        <v>6</v>
      </c>
    </row>
    <row r="216" spans="1:3" x14ac:dyDescent="0.25">
      <c r="A216" t="s">
        <v>2115</v>
      </c>
      <c r="B216" t="s">
        <v>3197</v>
      </c>
      <c r="C216" s="179">
        <v>163</v>
      </c>
    </row>
    <row r="217" spans="1:3" x14ac:dyDescent="0.25">
      <c r="A217" t="s">
        <v>2115</v>
      </c>
      <c r="B217" t="s">
        <v>3687</v>
      </c>
      <c r="C217" s="179">
        <v>13</v>
      </c>
    </row>
    <row r="218" spans="1:3" x14ac:dyDescent="0.25">
      <c r="A218" t="s">
        <v>2115</v>
      </c>
      <c r="B218" t="s">
        <v>2824</v>
      </c>
      <c r="C218" s="179">
        <v>1</v>
      </c>
    </row>
    <row r="219" spans="1:3" x14ac:dyDescent="0.25">
      <c r="A219" t="s">
        <v>2115</v>
      </c>
      <c r="B219" t="s">
        <v>3775</v>
      </c>
      <c r="C219" s="179">
        <v>2</v>
      </c>
    </row>
    <row r="220" spans="1:3" x14ac:dyDescent="0.25">
      <c r="A220" t="s">
        <v>2115</v>
      </c>
      <c r="B220" t="s">
        <v>4023</v>
      </c>
      <c r="C220" s="179">
        <v>18</v>
      </c>
    </row>
    <row r="221" spans="1:3" x14ac:dyDescent="0.25">
      <c r="A221" t="s">
        <v>2115</v>
      </c>
      <c r="B221" t="s">
        <v>4031</v>
      </c>
      <c r="C221" s="179">
        <v>2</v>
      </c>
    </row>
    <row r="222" spans="1:3" x14ac:dyDescent="0.25">
      <c r="A222" t="s">
        <v>2115</v>
      </c>
      <c r="B222" t="s">
        <v>2788</v>
      </c>
      <c r="C222" s="179">
        <v>2</v>
      </c>
    </row>
    <row r="223" spans="1:3" x14ac:dyDescent="0.25">
      <c r="A223" t="s">
        <v>2115</v>
      </c>
      <c r="B223" t="s">
        <v>3209</v>
      </c>
      <c r="C223" s="179">
        <v>1</v>
      </c>
    </row>
    <row r="224" spans="1:3" x14ac:dyDescent="0.25">
      <c r="A224" t="s">
        <v>2115</v>
      </c>
      <c r="B224" t="s">
        <v>2532</v>
      </c>
      <c r="C224" s="179">
        <v>1</v>
      </c>
    </row>
    <row r="225" spans="1:3" x14ac:dyDescent="0.25">
      <c r="A225" t="s">
        <v>2115</v>
      </c>
      <c r="B225" t="s">
        <v>2773</v>
      </c>
      <c r="C225" s="179">
        <v>15</v>
      </c>
    </row>
    <row r="226" spans="1:3" x14ac:dyDescent="0.25">
      <c r="A226" t="s">
        <v>2115</v>
      </c>
      <c r="B226" t="s">
        <v>3110</v>
      </c>
      <c r="C226" s="179">
        <v>27</v>
      </c>
    </row>
    <row r="227" spans="1:3" x14ac:dyDescent="0.25">
      <c r="A227" t="s">
        <v>2115</v>
      </c>
      <c r="B227" t="s">
        <v>4025</v>
      </c>
      <c r="C227" s="179">
        <v>2</v>
      </c>
    </row>
    <row r="228" spans="1:3" x14ac:dyDescent="0.25">
      <c r="A228" t="s">
        <v>2115</v>
      </c>
      <c r="B228" t="s">
        <v>2707</v>
      </c>
      <c r="C228" s="179">
        <v>6</v>
      </c>
    </row>
    <row r="229" spans="1:3" x14ac:dyDescent="0.25">
      <c r="A229" t="s">
        <v>2115</v>
      </c>
      <c r="B229" t="s">
        <v>2692</v>
      </c>
      <c r="C229" s="179">
        <v>11</v>
      </c>
    </row>
    <row r="230" spans="1:3" x14ac:dyDescent="0.25">
      <c r="A230" t="s">
        <v>2115</v>
      </c>
      <c r="B230" t="s">
        <v>2976</v>
      </c>
      <c r="C230" s="179">
        <v>4</v>
      </c>
    </row>
    <row r="231" spans="1:3" x14ac:dyDescent="0.25">
      <c r="A231" t="s">
        <v>2115</v>
      </c>
      <c r="B231" t="s">
        <v>4015</v>
      </c>
      <c r="C231" s="179">
        <v>2</v>
      </c>
    </row>
    <row r="232" spans="1:3" x14ac:dyDescent="0.25">
      <c r="A232" t="s">
        <v>2115</v>
      </c>
      <c r="B232" t="s">
        <v>3675</v>
      </c>
      <c r="C232" s="179">
        <v>23</v>
      </c>
    </row>
    <row r="233" spans="1:3" x14ac:dyDescent="0.25">
      <c r="A233" t="s">
        <v>2115</v>
      </c>
      <c r="B233" t="s">
        <v>4033</v>
      </c>
      <c r="C233" s="179">
        <v>2</v>
      </c>
    </row>
    <row r="234" spans="1:3" x14ac:dyDescent="0.25">
      <c r="A234" t="s">
        <v>2115</v>
      </c>
      <c r="B234" t="s">
        <v>3861</v>
      </c>
      <c r="C234" s="179">
        <v>1</v>
      </c>
    </row>
    <row r="235" spans="1:3" x14ac:dyDescent="0.25">
      <c r="A235" t="s">
        <v>2115</v>
      </c>
      <c r="B235" t="s">
        <v>4189</v>
      </c>
      <c r="C235" s="179">
        <v>1</v>
      </c>
    </row>
    <row r="236" spans="1:3" x14ac:dyDescent="0.25">
      <c r="A236" t="s">
        <v>2115</v>
      </c>
      <c r="B236" t="s">
        <v>4146</v>
      </c>
      <c r="C236" s="179">
        <v>4</v>
      </c>
    </row>
    <row r="237" spans="1:3" x14ac:dyDescent="0.25">
      <c r="A237" t="s">
        <v>2115</v>
      </c>
      <c r="B237" t="s">
        <v>2156</v>
      </c>
      <c r="C237" s="179">
        <v>1</v>
      </c>
    </row>
    <row r="238" spans="1:3" x14ac:dyDescent="0.25">
      <c r="A238" t="s">
        <v>2115</v>
      </c>
      <c r="B238" t="s">
        <v>3679</v>
      </c>
      <c r="C238" s="179">
        <v>7</v>
      </c>
    </row>
    <row r="239" spans="1:3" x14ac:dyDescent="0.25">
      <c r="A239" t="s">
        <v>2115</v>
      </c>
      <c r="B239" t="s">
        <v>3015</v>
      </c>
      <c r="C239" s="179">
        <v>4</v>
      </c>
    </row>
    <row r="240" spans="1:3" x14ac:dyDescent="0.25">
      <c r="A240" t="s">
        <v>2115</v>
      </c>
      <c r="B240" t="s">
        <v>3936</v>
      </c>
      <c r="C240" s="179">
        <v>21</v>
      </c>
    </row>
    <row r="241" spans="1:3" x14ac:dyDescent="0.25">
      <c r="A241" t="s">
        <v>2115</v>
      </c>
      <c r="B241" t="s">
        <v>3776</v>
      </c>
      <c r="C241" s="179">
        <v>16</v>
      </c>
    </row>
    <row r="242" spans="1:3" x14ac:dyDescent="0.25">
      <c r="A242" t="s">
        <v>2115</v>
      </c>
      <c r="B242" t="s">
        <v>3677</v>
      </c>
      <c r="C242" s="179">
        <v>3</v>
      </c>
    </row>
    <row r="243" spans="1:3" x14ac:dyDescent="0.25">
      <c r="A243" t="s">
        <v>2115</v>
      </c>
      <c r="B243" t="s">
        <v>2919</v>
      </c>
      <c r="C243" s="179">
        <v>1</v>
      </c>
    </row>
    <row r="244" spans="1:3" x14ac:dyDescent="0.25">
      <c r="A244" t="s">
        <v>2115</v>
      </c>
      <c r="B244" t="s">
        <v>2077</v>
      </c>
      <c r="C244" s="179">
        <v>1</v>
      </c>
    </row>
    <row r="245" spans="1:3" x14ac:dyDescent="0.25">
      <c r="A245" t="s">
        <v>2115</v>
      </c>
      <c r="B245" t="s">
        <v>2786</v>
      </c>
      <c r="C245" s="179">
        <v>7</v>
      </c>
    </row>
    <row r="246" spans="1:3" x14ac:dyDescent="0.25">
      <c r="A246" t="s">
        <v>2115</v>
      </c>
      <c r="B246" t="s">
        <v>3966</v>
      </c>
      <c r="C246" s="179">
        <v>50</v>
      </c>
    </row>
    <row r="247" spans="1:3" x14ac:dyDescent="0.25">
      <c r="A247" t="s">
        <v>2115</v>
      </c>
      <c r="B247" t="s">
        <v>4005</v>
      </c>
      <c r="C247" s="179">
        <v>2</v>
      </c>
    </row>
    <row r="248" spans="1:3" x14ac:dyDescent="0.25">
      <c r="A248" t="s">
        <v>2115</v>
      </c>
      <c r="B248" t="s">
        <v>2816</v>
      </c>
      <c r="C248" s="179">
        <v>1</v>
      </c>
    </row>
    <row r="249" spans="1:3" x14ac:dyDescent="0.25">
      <c r="A249" t="s">
        <v>2115</v>
      </c>
      <c r="B249" t="s">
        <v>3967</v>
      </c>
      <c r="C249" s="179">
        <v>2</v>
      </c>
    </row>
    <row r="250" spans="1:3" x14ac:dyDescent="0.25">
      <c r="A250" t="s">
        <v>2115</v>
      </c>
      <c r="B250" t="s">
        <v>2521</v>
      </c>
      <c r="C250" s="179">
        <v>2</v>
      </c>
    </row>
    <row r="251" spans="1:3" x14ac:dyDescent="0.25">
      <c r="A251" t="s">
        <v>2115</v>
      </c>
      <c r="B251" t="s">
        <v>2820</v>
      </c>
      <c r="C251" s="179">
        <v>3</v>
      </c>
    </row>
    <row r="252" spans="1:3" x14ac:dyDescent="0.25">
      <c r="A252" t="s">
        <v>2115</v>
      </c>
      <c r="B252" t="s">
        <v>2822</v>
      </c>
      <c r="C252" s="179">
        <v>6</v>
      </c>
    </row>
    <row r="253" spans="1:3" x14ac:dyDescent="0.25">
      <c r="A253" t="s">
        <v>2115</v>
      </c>
      <c r="B253" t="s">
        <v>4377</v>
      </c>
      <c r="C253" s="179">
        <v>1</v>
      </c>
    </row>
    <row r="254" spans="1:3" x14ac:dyDescent="0.25">
      <c r="A254" t="s">
        <v>2115</v>
      </c>
      <c r="B254" t="s">
        <v>4468</v>
      </c>
      <c r="C254" s="179">
        <v>1</v>
      </c>
    </row>
    <row r="255" spans="1:3" x14ac:dyDescent="0.25">
      <c r="A255" t="s">
        <v>2115</v>
      </c>
      <c r="B255" t="s">
        <v>4474</v>
      </c>
      <c r="C255" s="179">
        <v>1</v>
      </c>
    </row>
    <row r="256" spans="1:3" x14ac:dyDescent="0.25">
      <c r="A256" t="s">
        <v>2115</v>
      </c>
      <c r="B256" t="s">
        <v>4483</v>
      </c>
      <c r="C256" s="179">
        <v>1</v>
      </c>
    </row>
    <row r="257" spans="1:3" x14ac:dyDescent="0.25">
      <c r="A257" t="s">
        <v>2115</v>
      </c>
      <c r="B257" t="s">
        <v>4639</v>
      </c>
      <c r="C257" s="179">
        <v>1</v>
      </c>
    </row>
    <row r="258" spans="1:3" x14ac:dyDescent="0.25">
      <c r="A258" t="s">
        <v>2115</v>
      </c>
      <c r="B258" t="s">
        <v>4716</v>
      </c>
      <c r="C258" s="179">
        <v>1</v>
      </c>
    </row>
    <row r="259" spans="1:3" x14ac:dyDescent="0.25">
      <c r="A259" t="s">
        <v>2115</v>
      </c>
      <c r="B259" t="s">
        <v>5179</v>
      </c>
      <c r="C259" s="179">
        <v>2</v>
      </c>
    </row>
    <row r="260" spans="1:3" x14ac:dyDescent="0.25">
      <c r="A260" t="s">
        <v>2115</v>
      </c>
      <c r="B260" t="s">
        <v>5337</v>
      </c>
      <c r="C260" s="179">
        <v>1</v>
      </c>
    </row>
    <row r="261" spans="1:3" x14ac:dyDescent="0.25">
      <c r="A261" t="s">
        <v>2115</v>
      </c>
      <c r="B261" t="s">
        <v>5359</v>
      </c>
      <c r="C261" s="179">
        <v>2</v>
      </c>
    </row>
    <row r="262" spans="1:3" x14ac:dyDescent="0.25">
      <c r="A262" t="s">
        <v>2115</v>
      </c>
      <c r="B262" t="s">
        <v>5375</v>
      </c>
      <c r="C262" s="179">
        <v>1</v>
      </c>
    </row>
    <row r="263" spans="1:3" x14ac:dyDescent="0.25">
      <c r="A263" t="s">
        <v>2115</v>
      </c>
      <c r="B263" t="s">
        <v>5437</v>
      </c>
      <c r="C263" s="179">
        <v>1</v>
      </c>
    </row>
    <row r="264" spans="1:3" x14ac:dyDescent="0.25">
      <c r="A264" t="s">
        <v>2115</v>
      </c>
      <c r="B264" t="s">
        <v>5451</v>
      </c>
      <c r="C264" s="179">
        <v>1</v>
      </c>
    </row>
    <row r="265" spans="1:3" x14ac:dyDescent="0.25">
      <c r="A265" t="s">
        <v>4220</v>
      </c>
      <c r="B265" t="s">
        <v>1734</v>
      </c>
      <c r="C265" s="179">
        <v>2</v>
      </c>
    </row>
    <row r="266" spans="1:3" x14ac:dyDescent="0.25">
      <c r="A266" t="s">
        <v>2272</v>
      </c>
      <c r="B266" t="s">
        <v>1060</v>
      </c>
      <c r="C266" s="179">
        <v>1</v>
      </c>
    </row>
    <row r="267" spans="1:3" x14ac:dyDescent="0.25">
      <c r="A267" t="s">
        <v>2272</v>
      </c>
      <c r="B267" t="s">
        <v>1016</v>
      </c>
      <c r="C267" s="179">
        <v>1</v>
      </c>
    </row>
    <row r="268" spans="1:3" x14ac:dyDescent="0.25">
      <c r="A268" t="s">
        <v>2272</v>
      </c>
      <c r="B268" t="s">
        <v>1194</v>
      </c>
      <c r="C268" s="179">
        <v>1</v>
      </c>
    </row>
    <row r="269" spans="1:3" x14ac:dyDescent="0.25">
      <c r="A269" t="s">
        <v>2272</v>
      </c>
      <c r="B269" t="s">
        <v>903</v>
      </c>
      <c r="C269" s="179">
        <v>2</v>
      </c>
    </row>
    <row r="270" spans="1:3" x14ac:dyDescent="0.25">
      <c r="A270" t="s">
        <v>2272</v>
      </c>
      <c r="B270" t="s">
        <v>711</v>
      </c>
      <c r="C270" s="179">
        <v>1</v>
      </c>
    </row>
    <row r="271" spans="1:3" x14ac:dyDescent="0.25">
      <c r="A271" t="s">
        <v>2272</v>
      </c>
      <c r="B271" t="s">
        <v>1015</v>
      </c>
      <c r="C271" s="179">
        <v>1</v>
      </c>
    </row>
    <row r="272" spans="1:3" x14ac:dyDescent="0.25">
      <c r="A272" t="s">
        <v>2272</v>
      </c>
      <c r="B272" t="s">
        <v>1193</v>
      </c>
      <c r="C272" s="179">
        <v>1</v>
      </c>
    </row>
    <row r="273" spans="1:3" x14ac:dyDescent="0.25">
      <c r="A273" t="s">
        <v>2272</v>
      </c>
      <c r="B273" t="s">
        <v>1195</v>
      </c>
      <c r="C273" s="179">
        <v>1</v>
      </c>
    </row>
    <row r="274" spans="1:3" x14ac:dyDescent="0.25">
      <c r="A274" t="s">
        <v>2272</v>
      </c>
      <c r="B274" t="s">
        <v>1150</v>
      </c>
      <c r="C274" s="179">
        <v>1</v>
      </c>
    </row>
    <row r="275" spans="1:3" x14ac:dyDescent="0.25">
      <c r="A275" t="s">
        <v>2272</v>
      </c>
      <c r="B275" t="s">
        <v>1974</v>
      </c>
      <c r="C275" s="179">
        <v>2</v>
      </c>
    </row>
    <row r="276" spans="1:3" x14ac:dyDescent="0.25">
      <c r="A276" t="s">
        <v>2272</v>
      </c>
      <c r="B276" t="s">
        <v>1262</v>
      </c>
      <c r="C276" s="179">
        <v>1</v>
      </c>
    </row>
    <row r="277" spans="1:3" x14ac:dyDescent="0.25">
      <c r="A277" t="s">
        <v>2272</v>
      </c>
      <c r="B277" t="s">
        <v>2547</v>
      </c>
      <c r="C277" s="179">
        <v>4</v>
      </c>
    </row>
    <row r="278" spans="1:3" x14ac:dyDescent="0.25">
      <c r="A278" t="s">
        <v>2272</v>
      </c>
      <c r="B278" t="s">
        <v>2818</v>
      </c>
      <c r="C278" s="179">
        <v>1</v>
      </c>
    </row>
    <row r="279" spans="1:3" x14ac:dyDescent="0.25">
      <c r="A279" t="s">
        <v>2272</v>
      </c>
      <c r="B279" t="s">
        <v>2273</v>
      </c>
      <c r="C279" s="179">
        <v>3</v>
      </c>
    </row>
    <row r="280" spans="1:3" x14ac:dyDescent="0.25">
      <c r="A280" t="s">
        <v>2272</v>
      </c>
      <c r="B280" t="s">
        <v>3097</v>
      </c>
      <c r="C280" s="179">
        <v>1</v>
      </c>
    </row>
    <row r="281" spans="1:3" x14ac:dyDescent="0.25">
      <c r="A281" t="s">
        <v>2272</v>
      </c>
      <c r="B281" t="s">
        <v>3040</v>
      </c>
      <c r="C281" s="179">
        <v>1</v>
      </c>
    </row>
    <row r="282" spans="1:3" x14ac:dyDescent="0.25">
      <c r="A282" t="s">
        <v>2272</v>
      </c>
      <c r="B282" t="s">
        <v>2921</v>
      </c>
      <c r="C282" s="179">
        <v>4</v>
      </c>
    </row>
    <row r="283" spans="1:3" x14ac:dyDescent="0.25">
      <c r="A283" t="s">
        <v>2272</v>
      </c>
      <c r="B283" t="s">
        <v>3777</v>
      </c>
      <c r="C283" s="179">
        <v>4</v>
      </c>
    </row>
    <row r="284" spans="1:3" x14ac:dyDescent="0.25">
      <c r="A284" t="s">
        <v>2272</v>
      </c>
      <c r="B284" t="s">
        <v>2895</v>
      </c>
      <c r="C284" s="179">
        <v>12</v>
      </c>
    </row>
    <row r="285" spans="1:3" x14ac:dyDescent="0.25">
      <c r="A285" t="s">
        <v>2272</v>
      </c>
      <c r="B285" t="s">
        <v>2972</v>
      </c>
      <c r="C285" s="179">
        <v>1</v>
      </c>
    </row>
    <row r="286" spans="1:3" x14ac:dyDescent="0.25">
      <c r="A286" t="s">
        <v>2272</v>
      </c>
      <c r="B286" t="s">
        <v>4127</v>
      </c>
      <c r="C286" s="179">
        <v>5</v>
      </c>
    </row>
    <row r="287" spans="1:3" x14ac:dyDescent="0.25">
      <c r="A287" t="s">
        <v>2272</v>
      </c>
      <c r="B287" t="s">
        <v>4874</v>
      </c>
      <c r="C287" s="179">
        <v>1</v>
      </c>
    </row>
    <row r="288" spans="1:3" x14ac:dyDescent="0.25">
      <c r="A288" t="s">
        <v>4221</v>
      </c>
      <c r="B288" t="s">
        <v>260</v>
      </c>
      <c r="C288" s="179">
        <v>1</v>
      </c>
    </row>
    <row r="289" spans="1:3" x14ac:dyDescent="0.25">
      <c r="A289" t="s">
        <v>4221</v>
      </c>
      <c r="B289" t="s">
        <v>341</v>
      </c>
      <c r="C289" s="179">
        <v>1</v>
      </c>
    </row>
    <row r="290" spans="1:3" x14ac:dyDescent="0.25">
      <c r="A290" t="s">
        <v>4221</v>
      </c>
      <c r="B290" t="s">
        <v>261</v>
      </c>
      <c r="C290" s="179">
        <v>1</v>
      </c>
    </row>
    <row r="291" spans="1:3" x14ac:dyDescent="0.25">
      <c r="A291" t="s">
        <v>2509</v>
      </c>
      <c r="B291" t="s">
        <v>769</v>
      </c>
      <c r="C291" s="179">
        <v>1</v>
      </c>
    </row>
    <row r="292" spans="1:3" x14ac:dyDescent="0.25">
      <c r="A292" t="s">
        <v>2509</v>
      </c>
      <c r="B292" t="s">
        <v>3703</v>
      </c>
      <c r="C292" s="179">
        <v>1</v>
      </c>
    </row>
    <row r="293" spans="1:3" x14ac:dyDescent="0.25">
      <c r="A293" t="s">
        <v>2509</v>
      </c>
      <c r="B293" t="s">
        <v>2510</v>
      </c>
      <c r="C293" s="179">
        <v>1</v>
      </c>
    </row>
    <row r="294" spans="1:3" x14ac:dyDescent="0.25">
      <c r="A294" t="s">
        <v>2509</v>
      </c>
      <c r="B294" t="s">
        <v>5440</v>
      </c>
      <c r="C294" s="179">
        <v>1</v>
      </c>
    </row>
    <row r="295" spans="1:3" x14ac:dyDescent="0.25">
      <c r="A295" t="s">
        <v>3663</v>
      </c>
      <c r="B295" t="s">
        <v>853</v>
      </c>
      <c r="C295" s="179">
        <v>1</v>
      </c>
    </row>
    <row r="296" spans="1:3" x14ac:dyDescent="0.25">
      <c r="A296" t="s">
        <v>3663</v>
      </c>
      <c r="B296" t="s">
        <v>1892</v>
      </c>
      <c r="C296" s="179">
        <v>1</v>
      </c>
    </row>
    <row r="297" spans="1:3" x14ac:dyDescent="0.25">
      <c r="A297" t="s">
        <v>3663</v>
      </c>
      <c r="B297" t="s">
        <v>1890</v>
      </c>
      <c r="C297" s="179">
        <v>1</v>
      </c>
    </row>
    <row r="298" spans="1:3" x14ac:dyDescent="0.25">
      <c r="A298" t="s">
        <v>3663</v>
      </c>
      <c r="B298" t="s">
        <v>1891</v>
      </c>
      <c r="C298" s="179">
        <v>1</v>
      </c>
    </row>
    <row r="299" spans="1:3" x14ac:dyDescent="0.25">
      <c r="A299" t="s">
        <v>3663</v>
      </c>
      <c r="B299" t="s">
        <v>1886</v>
      </c>
      <c r="C299" s="179">
        <v>1</v>
      </c>
    </row>
    <row r="300" spans="1:3" x14ac:dyDescent="0.25">
      <c r="A300" t="s">
        <v>3663</v>
      </c>
      <c r="B300" t="s">
        <v>4136</v>
      </c>
      <c r="C300" s="179">
        <v>2</v>
      </c>
    </row>
    <row r="301" spans="1:3" x14ac:dyDescent="0.25">
      <c r="A301" t="s">
        <v>3663</v>
      </c>
      <c r="B301" t="s">
        <v>3664</v>
      </c>
      <c r="C301" s="179">
        <v>1</v>
      </c>
    </row>
    <row r="302" spans="1:3" x14ac:dyDescent="0.25">
      <c r="A302" t="s">
        <v>3932</v>
      </c>
      <c r="B302" t="s">
        <v>3933</v>
      </c>
      <c r="C302" s="179">
        <v>4</v>
      </c>
    </row>
    <row r="303" spans="1:3" x14ac:dyDescent="0.25">
      <c r="A303" t="s">
        <v>3177</v>
      </c>
      <c r="B303" t="s">
        <v>547</v>
      </c>
      <c r="C303" s="179">
        <v>3</v>
      </c>
    </row>
    <row r="304" spans="1:3" x14ac:dyDescent="0.25">
      <c r="A304" t="s">
        <v>3177</v>
      </c>
      <c r="B304" t="s">
        <v>1707</v>
      </c>
      <c r="C304" s="179">
        <v>1</v>
      </c>
    </row>
    <row r="305" spans="1:3" x14ac:dyDescent="0.25">
      <c r="A305" t="s">
        <v>3177</v>
      </c>
      <c r="B305" t="s">
        <v>764</v>
      </c>
      <c r="C305" s="179">
        <v>9</v>
      </c>
    </row>
    <row r="306" spans="1:3" x14ac:dyDescent="0.25">
      <c r="A306" t="s">
        <v>4222</v>
      </c>
      <c r="B306" t="s">
        <v>105</v>
      </c>
      <c r="C306" s="179">
        <v>1</v>
      </c>
    </row>
    <row r="307" spans="1:3" x14ac:dyDescent="0.25">
      <c r="A307" t="s">
        <v>4222</v>
      </c>
      <c r="B307" t="s">
        <v>104</v>
      </c>
      <c r="C307" s="179">
        <v>1</v>
      </c>
    </row>
    <row r="308" spans="1:3" x14ac:dyDescent="0.25">
      <c r="A308" t="s">
        <v>4222</v>
      </c>
      <c r="B308" t="s">
        <v>807</v>
      </c>
      <c r="C308" s="179">
        <v>1</v>
      </c>
    </row>
    <row r="309" spans="1:3" x14ac:dyDescent="0.25">
      <c r="A309" t="s">
        <v>2119</v>
      </c>
      <c r="B309" t="s">
        <v>969</v>
      </c>
      <c r="C309" s="179">
        <v>1</v>
      </c>
    </row>
    <row r="310" spans="1:3" x14ac:dyDescent="0.25">
      <c r="A310" t="s">
        <v>2119</v>
      </c>
      <c r="B310" t="s">
        <v>3193</v>
      </c>
      <c r="C310" s="179">
        <v>1</v>
      </c>
    </row>
    <row r="311" spans="1:3" x14ac:dyDescent="0.25">
      <c r="A311" t="s">
        <v>2119</v>
      </c>
      <c r="B311" t="s">
        <v>2120</v>
      </c>
      <c r="C311" s="179">
        <v>2</v>
      </c>
    </row>
    <row r="312" spans="1:3" x14ac:dyDescent="0.25">
      <c r="A312" t="s">
        <v>2119</v>
      </c>
      <c r="B312" t="s">
        <v>4673</v>
      </c>
      <c r="C312" s="179">
        <v>1</v>
      </c>
    </row>
    <row r="313" spans="1:3" x14ac:dyDescent="0.25">
      <c r="A313" t="s">
        <v>2119</v>
      </c>
      <c r="B313" t="s">
        <v>5339</v>
      </c>
      <c r="C313" s="179">
        <v>2</v>
      </c>
    </row>
    <row r="314" spans="1:3" x14ac:dyDescent="0.25">
      <c r="A314" t="s">
        <v>2119</v>
      </c>
      <c r="B314" t="s">
        <v>5377</v>
      </c>
      <c r="C314" s="179">
        <v>1</v>
      </c>
    </row>
    <row r="315" spans="1:3" x14ac:dyDescent="0.25">
      <c r="A315" t="s">
        <v>2670</v>
      </c>
      <c r="B315" t="s">
        <v>1219</v>
      </c>
      <c r="C315" s="179">
        <v>1</v>
      </c>
    </row>
    <row r="316" spans="1:3" x14ac:dyDescent="0.25">
      <c r="A316" t="s">
        <v>2670</v>
      </c>
      <c r="B316" t="s">
        <v>271</v>
      </c>
      <c r="C316" s="179">
        <v>1</v>
      </c>
    </row>
    <row r="317" spans="1:3" x14ac:dyDescent="0.25">
      <c r="A317" t="s">
        <v>2670</v>
      </c>
      <c r="B317" t="s">
        <v>602</v>
      </c>
      <c r="C317" s="179">
        <v>4</v>
      </c>
    </row>
    <row r="318" spans="1:3" x14ac:dyDescent="0.25">
      <c r="A318" t="s">
        <v>2670</v>
      </c>
      <c r="B318" t="s">
        <v>601</v>
      </c>
      <c r="C318" s="179">
        <v>6</v>
      </c>
    </row>
    <row r="319" spans="1:3" x14ac:dyDescent="0.25">
      <c r="A319" t="s">
        <v>2670</v>
      </c>
      <c r="B319" t="s">
        <v>587</v>
      </c>
      <c r="C319" s="179">
        <v>3</v>
      </c>
    </row>
    <row r="320" spans="1:3" x14ac:dyDescent="0.25">
      <c r="A320" t="s">
        <v>2670</v>
      </c>
      <c r="B320" t="s">
        <v>484</v>
      </c>
      <c r="C320" s="179">
        <v>1</v>
      </c>
    </row>
    <row r="321" spans="1:3" x14ac:dyDescent="0.25">
      <c r="A321" t="s">
        <v>2670</v>
      </c>
      <c r="B321" t="s">
        <v>754</v>
      </c>
      <c r="C321" s="179">
        <v>4</v>
      </c>
    </row>
    <row r="322" spans="1:3" x14ac:dyDescent="0.25">
      <c r="A322" t="s">
        <v>2670</v>
      </c>
      <c r="B322" t="s">
        <v>726</v>
      </c>
      <c r="C322" s="179">
        <v>4</v>
      </c>
    </row>
    <row r="323" spans="1:3" x14ac:dyDescent="0.25">
      <c r="A323" t="s">
        <v>2670</v>
      </c>
      <c r="B323" t="s">
        <v>724</v>
      </c>
      <c r="C323" s="179">
        <v>3</v>
      </c>
    </row>
    <row r="324" spans="1:3" x14ac:dyDescent="0.25">
      <c r="A324" t="s">
        <v>2670</v>
      </c>
      <c r="B324" t="s">
        <v>514</v>
      </c>
      <c r="C324" s="179">
        <v>2</v>
      </c>
    </row>
    <row r="325" spans="1:3" x14ac:dyDescent="0.25">
      <c r="A325" t="s">
        <v>2670</v>
      </c>
      <c r="B325" t="s">
        <v>269</v>
      </c>
      <c r="C325" s="179">
        <v>14</v>
      </c>
    </row>
    <row r="326" spans="1:3" x14ac:dyDescent="0.25">
      <c r="A326" t="s">
        <v>2670</v>
      </c>
      <c r="B326" t="s">
        <v>267</v>
      </c>
      <c r="C326" s="179">
        <v>2</v>
      </c>
    </row>
    <row r="327" spans="1:3" x14ac:dyDescent="0.25">
      <c r="A327" t="s">
        <v>2670</v>
      </c>
      <c r="B327" t="s">
        <v>282</v>
      </c>
      <c r="C327" s="179">
        <v>17</v>
      </c>
    </row>
    <row r="328" spans="1:3" x14ac:dyDescent="0.25">
      <c r="A328" t="s">
        <v>2670</v>
      </c>
      <c r="B328" t="s">
        <v>756</v>
      </c>
      <c r="C328" s="179">
        <v>1</v>
      </c>
    </row>
    <row r="329" spans="1:3" x14ac:dyDescent="0.25">
      <c r="A329" t="s">
        <v>2670</v>
      </c>
      <c r="B329" t="s">
        <v>515</v>
      </c>
      <c r="C329" s="179">
        <v>2</v>
      </c>
    </row>
    <row r="330" spans="1:3" x14ac:dyDescent="0.25">
      <c r="A330" t="s">
        <v>2670</v>
      </c>
      <c r="B330" t="s">
        <v>266</v>
      </c>
      <c r="C330" s="179">
        <v>2</v>
      </c>
    </row>
    <row r="331" spans="1:3" x14ac:dyDescent="0.25">
      <c r="A331" t="s">
        <v>2670</v>
      </c>
      <c r="B331" t="s">
        <v>588</v>
      </c>
      <c r="C331" s="179">
        <v>2</v>
      </c>
    </row>
    <row r="332" spans="1:3" x14ac:dyDescent="0.25">
      <c r="A332" t="s">
        <v>2670</v>
      </c>
      <c r="B332" t="s">
        <v>1120</v>
      </c>
      <c r="C332" s="179">
        <v>2</v>
      </c>
    </row>
    <row r="333" spans="1:3" x14ac:dyDescent="0.25">
      <c r="A333" t="s">
        <v>2670</v>
      </c>
      <c r="B333" t="s">
        <v>1098</v>
      </c>
      <c r="C333" s="179">
        <v>6</v>
      </c>
    </row>
    <row r="334" spans="1:3" x14ac:dyDescent="0.25">
      <c r="A334" t="s">
        <v>2670</v>
      </c>
      <c r="B334" t="s">
        <v>639</v>
      </c>
      <c r="C334" s="179">
        <v>2</v>
      </c>
    </row>
    <row r="335" spans="1:3" x14ac:dyDescent="0.25">
      <c r="A335" t="s">
        <v>2670</v>
      </c>
      <c r="B335" t="s">
        <v>270</v>
      </c>
      <c r="C335" s="179">
        <v>17</v>
      </c>
    </row>
    <row r="336" spans="1:3" x14ac:dyDescent="0.25">
      <c r="A336" t="s">
        <v>2670</v>
      </c>
      <c r="B336" t="s">
        <v>590</v>
      </c>
      <c r="C336" s="179">
        <v>1</v>
      </c>
    </row>
    <row r="337" spans="1:3" x14ac:dyDescent="0.25">
      <c r="A337" t="s">
        <v>2670</v>
      </c>
      <c r="B337" t="s">
        <v>755</v>
      </c>
      <c r="C337" s="179">
        <v>2</v>
      </c>
    </row>
    <row r="338" spans="1:3" x14ac:dyDescent="0.25">
      <c r="A338" t="s">
        <v>2670</v>
      </c>
      <c r="B338" t="s">
        <v>641</v>
      </c>
      <c r="C338" s="179">
        <v>1</v>
      </c>
    </row>
    <row r="339" spans="1:3" x14ac:dyDescent="0.25">
      <c r="A339" t="s">
        <v>2670</v>
      </c>
      <c r="B339" t="s">
        <v>407</v>
      </c>
      <c r="C339" s="179">
        <v>5</v>
      </c>
    </row>
    <row r="340" spans="1:3" x14ac:dyDescent="0.25">
      <c r="A340" t="s">
        <v>2670</v>
      </c>
      <c r="B340" t="s">
        <v>406</v>
      </c>
      <c r="C340" s="179">
        <v>1</v>
      </c>
    </row>
    <row r="341" spans="1:3" x14ac:dyDescent="0.25">
      <c r="A341" t="s">
        <v>2670</v>
      </c>
      <c r="B341" t="s">
        <v>841</v>
      </c>
      <c r="C341" s="179">
        <v>1</v>
      </c>
    </row>
    <row r="342" spans="1:3" x14ac:dyDescent="0.25">
      <c r="A342" t="s">
        <v>2670</v>
      </c>
      <c r="B342" t="s">
        <v>1221</v>
      </c>
      <c r="C342" s="179">
        <v>1</v>
      </c>
    </row>
    <row r="343" spans="1:3" x14ac:dyDescent="0.25">
      <c r="A343" t="s">
        <v>2670</v>
      </c>
      <c r="B343" t="s">
        <v>1282</v>
      </c>
      <c r="C343" s="179">
        <v>1</v>
      </c>
    </row>
    <row r="344" spans="1:3" x14ac:dyDescent="0.25">
      <c r="A344" t="s">
        <v>2670</v>
      </c>
      <c r="B344" t="s">
        <v>283</v>
      </c>
      <c r="C344" s="179">
        <v>2</v>
      </c>
    </row>
    <row r="345" spans="1:3" x14ac:dyDescent="0.25">
      <c r="A345" t="s">
        <v>2670</v>
      </c>
      <c r="B345" t="s">
        <v>327</v>
      </c>
      <c r="C345" s="179">
        <v>9</v>
      </c>
    </row>
    <row r="346" spans="1:3" x14ac:dyDescent="0.25">
      <c r="A346" t="s">
        <v>2670</v>
      </c>
      <c r="B346" t="s">
        <v>1220</v>
      </c>
      <c r="C346" s="179">
        <v>1</v>
      </c>
    </row>
    <row r="347" spans="1:3" x14ac:dyDescent="0.25">
      <c r="A347" t="s">
        <v>2670</v>
      </c>
      <c r="B347" t="s">
        <v>451</v>
      </c>
      <c r="C347" s="179">
        <v>2</v>
      </c>
    </row>
    <row r="348" spans="1:3" x14ac:dyDescent="0.25">
      <c r="A348" t="s">
        <v>2226</v>
      </c>
      <c r="B348" t="s">
        <v>2049</v>
      </c>
      <c r="C348" s="179">
        <v>1</v>
      </c>
    </row>
    <row r="349" spans="1:3" x14ac:dyDescent="0.25">
      <c r="A349" t="s">
        <v>2226</v>
      </c>
      <c r="B349" t="s">
        <v>1727</v>
      </c>
      <c r="C349" s="179">
        <v>2</v>
      </c>
    </row>
    <row r="350" spans="1:3" x14ac:dyDescent="0.25">
      <c r="A350" t="s">
        <v>2226</v>
      </c>
      <c r="B350" t="s">
        <v>2227</v>
      </c>
      <c r="C350" s="179">
        <v>13</v>
      </c>
    </row>
    <row r="351" spans="1:3" x14ac:dyDescent="0.25">
      <c r="A351" t="s">
        <v>2226</v>
      </c>
      <c r="B351" t="s">
        <v>3013</v>
      </c>
      <c r="C351" s="179">
        <v>1</v>
      </c>
    </row>
    <row r="352" spans="1:3" x14ac:dyDescent="0.25">
      <c r="A352" t="s">
        <v>2226</v>
      </c>
      <c r="B352" t="s">
        <v>4155</v>
      </c>
      <c r="C352" s="179">
        <v>5</v>
      </c>
    </row>
    <row r="353" spans="1:3" x14ac:dyDescent="0.25">
      <c r="A353" t="s">
        <v>2226</v>
      </c>
      <c r="B353" t="s">
        <v>4439</v>
      </c>
      <c r="C353" s="179">
        <v>4</v>
      </c>
    </row>
    <row r="354" spans="1:3" x14ac:dyDescent="0.25">
      <c r="A354" t="s">
        <v>2226</v>
      </c>
      <c r="B354" t="s">
        <v>5245</v>
      </c>
      <c r="C354" s="179">
        <v>1</v>
      </c>
    </row>
    <row r="355" spans="1:3" x14ac:dyDescent="0.25">
      <c r="A355" t="s">
        <v>2226</v>
      </c>
      <c r="B355" t="s">
        <v>5433</v>
      </c>
      <c r="C355" s="179">
        <v>1</v>
      </c>
    </row>
    <row r="356" spans="1:3" x14ac:dyDescent="0.25">
      <c r="A356" t="s">
        <v>3971</v>
      </c>
      <c r="B356" t="s">
        <v>3972</v>
      </c>
      <c r="C356" s="179">
        <v>1</v>
      </c>
    </row>
    <row r="357" spans="1:3" x14ac:dyDescent="0.25">
      <c r="A357" t="s">
        <v>4223</v>
      </c>
      <c r="B357" t="s">
        <v>3615</v>
      </c>
      <c r="C357" s="179">
        <v>2</v>
      </c>
    </row>
    <row r="358" spans="1:3" x14ac:dyDescent="0.25">
      <c r="A358" t="s">
        <v>4223</v>
      </c>
      <c r="B358" t="s">
        <v>3614</v>
      </c>
      <c r="C358" s="179">
        <v>2</v>
      </c>
    </row>
    <row r="359" spans="1:3" x14ac:dyDescent="0.25">
      <c r="A359" t="s">
        <v>4223</v>
      </c>
      <c r="B359" t="s">
        <v>3616</v>
      </c>
      <c r="C359" s="179">
        <v>4</v>
      </c>
    </row>
    <row r="360" spans="1:3" x14ac:dyDescent="0.25">
      <c r="A360" t="s">
        <v>4223</v>
      </c>
      <c r="B360" t="s">
        <v>3617</v>
      </c>
      <c r="C360" s="179">
        <v>1</v>
      </c>
    </row>
    <row r="361" spans="1:3" x14ac:dyDescent="0.25">
      <c r="A361" t="s">
        <v>4223</v>
      </c>
      <c r="B361" t="s">
        <v>3618</v>
      </c>
      <c r="C361" s="179">
        <v>2</v>
      </c>
    </row>
    <row r="362" spans="1:3" x14ac:dyDescent="0.25">
      <c r="A362" t="s">
        <v>4224</v>
      </c>
      <c r="B362" t="s">
        <v>1085</v>
      </c>
      <c r="C362" s="179">
        <v>2</v>
      </c>
    </row>
    <row r="363" spans="1:3" x14ac:dyDescent="0.25">
      <c r="A363" t="s">
        <v>4224</v>
      </c>
      <c r="B363" t="s">
        <v>984</v>
      </c>
      <c r="C363" s="179">
        <v>2</v>
      </c>
    </row>
    <row r="364" spans="1:3" x14ac:dyDescent="0.25">
      <c r="A364" t="s">
        <v>4224</v>
      </c>
      <c r="B364" t="s">
        <v>1941</v>
      </c>
      <c r="C364" s="179">
        <v>1</v>
      </c>
    </row>
    <row r="365" spans="1:3" x14ac:dyDescent="0.25">
      <c r="A365" t="s">
        <v>4224</v>
      </c>
      <c r="B365" t="s">
        <v>864</v>
      </c>
      <c r="C365" s="179">
        <v>3</v>
      </c>
    </row>
    <row r="366" spans="1:3" x14ac:dyDescent="0.25">
      <c r="A366" t="s">
        <v>2174</v>
      </c>
      <c r="B366" t="s">
        <v>2175</v>
      </c>
      <c r="C366" s="179">
        <v>1</v>
      </c>
    </row>
    <row r="367" spans="1:3" x14ac:dyDescent="0.25">
      <c r="A367" t="s">
        <v>2709</v>
      </c>
      <c r="B367" t="s">
        <v>2710</v>
      </c>
      <c r="C367" s="179">
        <v>1</v>
      </c>
    </row>
    <row r="368" spans="1:3" x14ac:dyDescent="0.25">
      <c r="A368" t="s">
        <v>2709</v>
      </c>
      <c r="B368" t="s">
        <v>4100</v>
      </c>
      <c r="C368" s="179">
        <v>1</v>
      </c>
    </row>
    <row r="369" spans="1:3" x14ac:dyDescent="0.25">
      <c r="A369" t="s">
        <v>4225</v>
      </c>
      <c r="B369" t="s">
        <v>1995</v>
      </c>
      <c r="C369" s="179">
        <v>1</v>
      </c>
    </row>
    <row r="370" spans="1:3" x14ac:dyDescent="0.25">
      <c r="A370" t="s">
        <v>4226</v>
      </c>
      <c r="B370" t="s">
        <v>670</v>
      </c>
      <c r="C370" s="179">
        <v>1</v>
      </c>
    </row>
    <row r="371" spans="1:3" x14ac:dyDescent="0.25">
      <c r="A371" t="s">
        <v>4226</v>
      </c>
      <c r="B371" t="s">
        <v>669</v>
      </c>
      <c r="C371" s="179">
        <v>1</v>
      </c>
    </row>
    <row r="372" spans="1:3" x14ac:dyDescent="0.25">
      <c r="A372" t="s">
        <v>4226</v>
      </c>
      <c r="B372" t="s">
        <v>701</v>
      </c>
      <c r="C372" s="179">
        <v>1</v>
      </c>
    </row>
    <row r="373" spans="1:3" x14ac:dyDescent="0.25">
      <c r="A373" t="s">
        <v>4226</v>
      </c>
      <c r="B373" t="s">
        <v>702</v>
      </c>
      <c r="C373" s="179">
        <v>1</v>
      </c>
    </row>
    <row r="374" spans="1:3" x14ac:dyDescent="0.25">
      <c r="A374" t="s">
        <v>4226</v>
      </c>
      <c r="B374" t="s">
        <v>703</v>
      </c>
      <c r="C374" s="179">
        <v>1</v>
      </c>
    </row>
    <row r="375" spans="1:3" x14ac:dyDescent="0.25">
      <c r="A375" t="s">
        <v>4227</v>
      </c>
      <c r="B375" t="s">
        <v>1726</v>
      </c>
      <c r="C375" s="179">
        <v>1</v>
      </c>
    </row>
    <row r="376" spans="1:3" x14ac:dyDescent="0.25">
      <c r="A376" t="s">
        <v>4228</v>
      </c>
      <c r="B376" t="s">
        <v>548</v>
      </c>
      <c r="C376" s="179">
        <v>1</v>
      </c>
    </row>
    <row r="377" spans="1:3" x14ac:dyDescent="0.25">
      <c r="A377" t="s">
        <v>4229</v>
      </c>
      <c r="B377" t="s">
        <v>989</v>
      </c>
      <c r="C377" s="179">
        <v>1</v>
      </c>
    </row>
    <row r="378" spans="1:3" x14ac:dyDescent="0.25">
      <c r="A378" t="s">
        <v>2070</v>
      </c>
      <c r="B378" t="s">
        <v>1104</v>
      </c>
      <c r="C378" s="179">
        <v>1</v>
      </c>
    </row>
    <row r="379" spans="1:3" x14ac:dyDescent="0.25">
      <c r="A379" t="s">
        <v>2070</v>
      </c>
      <c r="B379" t="s">
        <v>1735</v>
      </c>
      <c r="C379" s="179">
        <v>1</v>
      </c>
    </row>
    <row r="380" spans="1:3" x14ac:dyDescent="0.25">
      <c r="A380" t="s">
        <v>2070</v>
      </c>
      <c r="B380" t="s">
        <v>159</v>
      </c>
      <c r="C380" s="179">
        <v>3</v>
      </c>
    </row>
    <row r="381" spans="1:3" x14ac:dyDescent="0.25">
      <c r="A381" t="s">
        <v>2070</v>
      </c>
      <c r="B381" t="s">
        <v>773</v>
      </c>
      <c r="C381" s="179">
        <v>2</v>
      </c>
    </row>
    <row r="382" spans="1:3" x14ac:dyDescent="0.25">
      <c r="A382" t="s">
        <v>2070</v>
      </c>
      <c r="B382" t="s">
        <v>85</v>
      </c>
      <c r="C382" s="179">
        <v>1</v>
      </c>
    </row>
    <row r="383" spans="1:3" x14ac:dyDescent="0.25">
      <c r="A383" t="s">
        <v>2070</v>
      </c>
      <c r="B383" t="s">
        <v>230</v>
      </c>
      <c r="C383" s="179">
        <v>1</v>
      </c>
    </row>
    <row r="384" spans="1:3" x14ac:dyDescent="0.25">
      <c r="A384" t="s">
        <v>2070</v>
      </c>
      <c r="B384" t="s">
        <v>455</v>
      </c>
      <c r="C384" s="179">
        <v>1</v>
      </c>
    </row>
    <row r="385" spans="1:3" x14ac:dyDescent="0.25">
      <c r="A385" t="s">
        <v>2070</v>
      </c>
      <c r="B385" t="s">
        <v>866</v>
      </c>
      <c r="C385" s="179">
        <v>1</v>
      </c>
    </row>
    <row r="386" spans="1:3" x14ac:dyDescent="0.25">
      <c r="A386" t="s">
        <v>2070</v>
      </c>
      <c r="B386" t="s">
        <v>846</v>
      </c>
      <c r="C386" s="179">
        <v>2</v>
      </c>
    </row>
    <row r="387" spans="1:3" x14ac:dyDescent="0.25">
      <c r="A387" t="s">
        <v>2070</v>
      </c>
      <c r="B387" t="s">
        <v>694</v>
      </c>
      <c r="C387" s="179">
        <v>1</v>
      </c>
    </row>
    <row r="388" spans="1:3" x14ac:dyDescent="0.25">
      <c r="A388" t="s">
        <v>2070</v>
      </c>
      <c r="B388" t="s">
        <v>2088</v>
      </c>
      <c r="C388" s="179">
        <v>14</v>
      </c>
    </row>
    <row r="389" spans="1:3" x14ac:dyDescent="0.25">
      <c r="A389" t="s">
        <v>2070</v>
      </c>
      <c r="B389" t="s">
        <v>2289</v>
      </c>
      <c r="C389" s="179">
        <v>46</v>
      </c>
    </row>
    <row r="390" spans="1:3" x14ac:dyDescent="0.25">
      <c r="A390" t="s">
        <v>2070</v>
      </c>
      <c r="B390" t="s">
        <v>3778</v>
      </c>
      <c r="C390" s="179">
        <v>11</v>
      </c>
    </row>
    <row r="391" spans="1:3" x14ac:dyDescent="0.25">
      <c r="A391" t="s">
        <v>2070</v>
      </c>
      <c r="B391" t="s">
        <v>3038</v>
      </c>
      <c r="C391" s="179">
        <v>8</v>
      </c>
    </row>
    <row r="392" spans="1:3" x14ac:dyDescent="0.25">
      <c r="A392" t="s">
        <v>2070</v>
      </c>
      <c r="B392" t="s">
        <v>3990</v>
      </c>
      <c r="C392" s="179">
        <v>1</v>
      </c>
    </row>
    <row r="393" spans="1:3" x14ac:dyDescent="0.25">
      <c r="A393" t="s">
        <v>2070</v>
      </c>
      <c r="B393" t="s">
        <v>3890</v>
      </c>
      <c r="C393" s="179">
        <v>5</v>
      </c>
    </row>
    <row r="394" spans="1:3" x14ac:dyDescent="0.25">
      <c r="A394" t="s">
        <v>2070</v>
      </c>
      <c r="B394" t="s">
        <v>2886</v>
      </c>
      <c r="C394" s="179">
        <v>5</v>
      </c>
    </row>
    <row r="395" spans="1:3" x14ac:dyDescent="0.25">
      <c r="A395" t="s">
        <v>2070</v>
      </c>
      <c r="B395" t="s">
        <v>4638</v>
      </c>
      <c r="C395" s="179">
        <v>1</v>
      </c>
    </row>
    <row r="396" spans="1:3" x14ac:dyDescent="0.25">
      <c r="A396" t="s">
        <v>2070</v>
      </c>
      <c r="B396" t="s">
        <v>4887</v>
      </c>
      <c r="C396" s="179">
        <v>1</v>
      </c>
    </row>
    <row r="397" spans="1:3" x14ac:dyDescent="0.25">
      <c r="A397" t="s">
        <v>2070</v>
      </c>
      <c r="B397" t="s">
        <v>5182</v>
      </c>
      <c r="C397" s="179">
        <v>2</v>
      </c>
    </row>
    <row r="398" spans="1:3" x14ac:dyDescent="0.25">
      <c r="A398" t="s">
        <v>2070</v>
      </c>
      <c r="B398" t="s">
        <v>5189</v>
      </c>
      <c r="C398" s="179">
        <v>1</v>
      </c>
    </row>
    <row r="399" spans="1:3" x14ac:dyDescent="0.25">
      <c r="A399" t="s">
        <v>2070</v>
      </c>
      <c r="B399" t="s">
        <v>5240</v>
      </c>
      <c r="C399" s="179">
        <v>3</v>
      </c>
    </row>
    <row r="400" spans="1:3" x14ac:dyDescent="0.25">
      <c r="A400" t="s">
        <v>2070</v>
      </c>
      <c r="B400" t="s">
        <v>5243</v>
      </c>
      <c r="C400" s="179">
        <v>1</v>
      </c>
    </row>
    <row r="401" spans="1:3" x14ac:dyDescent="0.25">
      <c r="A401" t="s">
        <v>2070</v>
      </c>
      <c r="B401" t="s">
        <v>5361</v>
      </c>
      <c r="C401" s="179">
        <v>2</v>
      </c>
    </row>
    <row r="402" spans="1:3" x14ac:dyDescent="0.25">
      <c r="A402" t="s">
        <v>4230</v>
      </c>
      <c r="B402" t="s">
        <v>613</v>
      </c>
      <c r="C402" s="179">
        <v>2</v>
      </c>
    </row>
    <row r="403" spans="1:3" x14ac:dyDescent="0.25">
      <c r="A403" t="s">
        <v>3996</v>
      </c>
      <c r="B403" t="s">
        <v>3997</v>
      </c>
      <c r="C403" s="179">
        <v>1</v>
      </c>
    </row>
    <row r="404" spans="1:3" x14ac:dyDescent="0.25">
      <c r="A404" t="s">
        <v>3996</v>
      </c>
      <c r="B404" t="s">
        <v>3998</v>
      </c>
      <c r="C404" s="179">
        <v>1</v>
      </c>
    </row>
    <row r="405" spans="1:3" x14ac:dyDescent="0.25">
      <c r="A405" t="s">
        <v>2527</v>
      </c>
      <c r="B405" t="s">
        <v>3167</v>
      </c>
      <c r="C405" s="179">
        <v>4</v>
      </c>
    </row>
    <row r="406" spans="1:3" x14ac:dyDescent="0.25">
      <c r="A406" t="s">
        <v>2527</v>
      </c>
      <c r="B406" t="s">
        <v>2528</v>
      </c>
      <c r="C406" s="179">
        <v>1</v>
      </c>
    </row>
    <row r="407" spans="1:3" x14ac:dyDescent="0.25">
      <c r="A407" t="s">
        <v>2527</v>
      </c>
      <c r="B407" t="s">
        <v>4489</v>
      </c>
      <c r="C407" s="179">
        <v>2</v>
      </c>
    </row>
    <row r="408" spans="1:3" x14ac:dyDescent="0.25">
      <c r="A408" t="s">
        <v>2527</v>
      </c>
      <c r="B408" t="s">
        <v>4709</v>
      </c>
      <c r="C408" s="179">
        <v>1</v>
      </c>
    </row>
    <row r="409" spans="1:3" x14ac:dyDescent="0.25">
      <c r="A409" t="s">
        <v>2527</v>
      </c>
      <c r="B409" t="s">
        <v>5329</v>
      </c>
      <c r="C409" s="179">
        <v>1</v>
      </c>
    </row>
    <row r="410" spans="1:3" x14ac:dyDescent="0.25">
      <c r="A410" t="s">
        <v>2527</v>
      </c>
      <c r="B410" t="s">
        <v>5347</v>
      </c>
      <c r="C410" s="179">
        <v>1</v>
      </c>
    </row>
    <row r="411" spans="1:3" x14ac:dyDescent="0.25">
      <c r="A411" t="s">
        <v>2527</v>
      </c>
      <c r="B411" t="s">
        <v>5349</v>
      </c>
      <c r="C411" s="179">
        <v>1</v>
      </c>
    </row>
    <row r="412" spans="1:3" x14ac:dyDescent="0.25">
      <c r="A412" t="s">
        <v>2527</v>
      </c>
      <c r="B412" t="s">
        <v>5353</v>
      </c>
      <c r="C412" s="179">
        <v>1</v>
      </c>
    </row>
    <row r="413" spans="1:3" x14ac:dyDescent="0.25">
      <c r="A413" t="s">
        <v>4231</v>
      </c>
      <c r="B413" t="s">
        <v>1212</v>
      </c>
      <c r="C413" s="179">
        <v>1</v>
      </c>
    </row>
    <row r="414" spans="1:3" x14ac:dyDescent="0.25">
      <c r="A414" t="s">
        <v>4232</v>
      </c>
      <c r="B414" t="s">
        <v>204</v>
      </c>
      <c r="C414" s="179">
        <v>1</v>
      </c>
    </row>
    <row r="415" spans="1:3" x14ac:dyDescent="0.25">
      <c r="A415" t="s">
        <v>4233</v>
      </c>
      <c r="B415" t="s">
        <v>3704</v>
      </c>
      <c r="C415" s="179">
        <v>1</v>
      </c>
    </row>
    <row r="416" spans="1:3" x14ac:dyDescent="0.25">
      <c r="A416" t="s">
        <v>4234</v>
      </c>
      <c r="B416" t="s">
        <v>1070</v>
      </c>
      <c r="C416" s="179">
        <v>1</v>
      </c>
    </row>
    <row r="417" spans="1:3" x14ac:dyDescent="0.25">
      <c r="A417" t="s">
        <v>4235</v>
      </c>
      <c r="B417" t="s">
        <v>1645</v>
      </c>
      <c r="C417" s="179">
        <v>1</v>
      </c>
    </row>
    <row r="418" spans="1:3" x14ac:dyDescent="0.25">
      <c r="A418" t="s">
        <v>4236</v>
      </c>
      <c r="B418" t="s">
        <v>1770</v>
      </c>
      <c r="C418" s="179">
        <v>1</v>
      </c>
    </row>
    <row r="419" spans="1:3" x14ac:dyDescent="0.25">
      <c r="A419" t="s">
        <v>4236</v>
      </c>
      <c r="B419" t="s">
        <v>1762</v>
      </c>
      <c r="C419" s="179">
        <v>1</v>
      </c>
    </row>
    <row r="420" spans="1:3" x14ac:dyDescent="0.25">
      <c r="A420" t="s">
        <v>4237</v>
      </c>
      <c r="B420" t="s">
        <v>1245</v>
      </c>
      <c r="C420" s="179">
        <v>1</v>
      </c>
    </row>
    <row r="421" spans="1:3" x14ac:dyDescent="0.25">
      <c r="A421" t="s">
        <v>4237</v>
      </c>
      <c r="B421" t="s">
        <v>1236</v>
      </c>
      <c r="C421" s="179">
        <v>1</v>
      </c>
    </row>
    <row r="422" spans="1:3" x14ac:dyDescent="0.25">
      <c r="A422" t="s">
        <v>4237</v>
      </c>
      <c r="B422" t="s">
        <v>1244</v>
      </c>
      <c r="C422" s="179">
        <v>3</v>
      </c>
    </row>
    <row r="423" spans="1:3" x14ac:dyDescent="0.25">
      <c r="A423" t="s">
        <v>4238</v>
      </c>
      <c r="B423" t="s">
        <v>258</v>
      </c>
      <c r="C423" s="179">
        <v>2</v>
      </c>
    </row>
    <row r="424" spans="1:3" x14ac:dyDescent="0.25">
      <c r="A424" t="s">
        <v>4238</v>
      </c>
      <c r="B424" t="s">
        <v>257</v>
      </c>
      <c r="C424" s="179">
        <v>2</v>
      </c>
    </row>
    <row r="425" spans="1:3" x14ac:dyDescent="0.25">
      <c r="A425" t="s">
        <v>4238</v>
      </c>
      <c r="B425" t="s">
        <v>255</v>
      </c>
      <c r="C425" s="179">
        <v>2</v>
      </c>
    </row>
    <row r="426" spans="1:3" x14ac:dyDescent="0.25">
      <c r="A426" t="s">
        <v>4238</v>
      </c>
      <c r="B426" t="s">
        <v>565</v>
      </c>
      <c r="C426" s="179">
        <v>1</v>
      </c>
    </row>
    <row r="427" spans="1:3" x14ac:dyDescent="0.25">
      <c r="A427" t="s">
        <v>4238</v>
      </c>
      <c r="B427" t="s">
        <v>256</v>
      </c>
      <c r="C427" s="179">
        <v>2</v>
      </c>
    </row>
    <row r="428" spans="1:3" x14ac:dyDescent="0.25">
      <c r="A428" t="s">
        <v>4239</v>
      </c>
      <c r="B428" t="s">
        <v>1030</v>
      </c>
      <c r="C428" s="179">
        <v>1</v>
      </c>
    </row>
    <row r="429" spans="1:3" x14ac:dyDescent="0.25">
      <c r="A429" t="s">
        <v>4240</v>
      </c>
      <c r="B429" t="s">
        <v>1261</v>
      </c>
      <c r="C429" s="179">
        <v>1</v>
      </c>
    </row>
    <row r="430" spans="1:3" x14ac:dyDescent="0.25">
      <c r="A430" t="s">
        <v>4241</v>
      </c>
      <c r="B430" t="s">
        <v>1713</v>
      </c>
      <c r="C430" s="179">
        <v>3</v>
      </c>
    </row>
    <row r="431" spans="1:3" x14ac:dyDescent="0.25">
      <c r="A431" t="s">
        <v>4241</v>
      </c>
      <c r="B431" t="s">
        <v>1712</v>
      </c>
      <c r="C431" s="179">
        <v>3</v>
      </c>
    </row>
    <row r="432" spans="1:3" x14ac:dyDescent="0.25">
      <c r="A432" t="s">
        <v>4241</v>
      </c>
      <c r="B432" t="s">
        <v>1748</v>
      </c>
      <c r="C432" s="179">
        <v>3</v>
      </c>
    </row>
    <row r="433" spans="1:3" x14ac:dyDescent="0.25">
      <c r="A433" t="s">
        <v>4241</v>
      </c>
      <c r="B433" t="s">
        <v>566</v>
      </c>
      <c r="C433" s="179">
        <v>2</v>
      </c>
    </row>
    <row r="434" spans="1:3" x14ac:dyDescent="0.25">
      <c r="A434" t="s">
        <v>4241</v>
      </c>
      <c r="B434" t="s">
        <v>1706</v>
      </c>
      <c r="C434" s="179">
        <v>2</v>
      </c>
    </row>
    <row r="435" spans="1:3" x14ac:dyDescent="0.25">
      <c r="A435" t="s">
        <v>4241</v>
      </c>
      <c r="B435" t="s">
        <v>2622</v>
      </c>
      <c r="C435" s="179">
        <v>1</v>
      </c>
    </row>
    <row r="436" spans="1:3" x14ac:dyDescent="0.25">
      <c r="A436" t="s">
        <v>4242</v>
      </c>
      <c r="B436" t="s">
        <v>1113</v>
      </c>
      <c r="C436" s="179">
        <v>1</v>
      </c>
    </row>
    <row r="437" spans="1:3" x14ac:dyDescent="0.25">
      <c r="A437" t="s">
        <v>4243</v>
      </c>
      <c r="B437" t="s">
        <v>223</v>
      </c>
      <c r="C437" s="179">
        <v>1</v>
      </c>
    </row>
    <row r="438" spans="1:3" x14ac:dyDescent="0.25">
      <c r="A438" t="s">
        <v>4243</v>
      </c>
      <c r="B438" t="s">
        <v>224</v>
      </c>
      <c r="C438" s="179">
        <v>1</v>
      </c>
    </row>
    <row r="439" spans="1:3" x14ac:dyDescent="0.25">
      <c r="A439" t="s">
        <v>4244</v>
      </c>
      <c r="B439" t="s">
        <v>460</v>
      </c>
      <c r="C439" s="179">
        <v>3</v>
      </c>
    </row>
    <row r="440" spans="1:3" x14ac:dyDescent="0.25">
      <c r="A440" t="s">
        <v>2309</v>
      </c>
      <c r="B440" t="s">
        <v>1818</v>
      </c>
      <c r="C440" s="179">
        <v>1</v>
      </c>
    </row>
    <row r="441" spans="1:3" x14ac:dyDescent="0.25">
      <c r="A441" t="s">
        <v>2309</v>
      </c>
      <c r="B441" t="s">
        <v>1782</v>
      </c>
      <c r="C441" s="179">
        <v>1</v>
      </c>
    </row>
    <row r="442" spans="1:3" x14ac:dyDescent="0.25">
      <c r="A442" t="s">
        <v>2309</v>
      </c>
      <c r="B442" t="s">
        <v>2672</v>
      </c>
      <c r="C442" s="179">
        <v>1</v>
      </c>
    </row>
    <row r="443" spans="1:3" x14ac:dyDescent="0.25">
      <c r="A443" t="s">
        <v>2309</v>
      </c>
      <c r="B443" t="s">
        <v>2671</v>
      </c>
      <c r="C443" s="179">
        <v>1</v>
      </c>
    </row>
    <row r="444" spans="1:3" x14ac:dyDescent="0.25">
      <c r="A444" t="s">
        <v>2309</v>
      </c>
      <c r="B444" t="s">
        <v>1653</v>
      </c>
      <c r="C444" s="179">
        <v>2</v>
      </c>
    </row>
    <row r="445" spans="1:3" x14ac:dyDescent="0.25">
      <c r="A445" t="s">
        <v>2309</v>
      </c>
      <c r="B445" t="s">
        <v>1654</v>
      </c>
      <c r="C445" s="179">
        <v>1</v>
      </c>
    </row>
    <row r="446" spans="1:3" x14ac:dyDescent="0.25">
      <c r="A446" t="s">
        <v>2309</v>
      </c>
      <c r="B446" t="s">
        <v>1839</v>
      </c>
      <c r="C446" s="179">
        <v>1</v>
      </c>
    </row>
    <row r="447" spans="1:3" x14ac:dyDescent="0.25">
      <c r="A447" t="s">
        <v>2309</v>
      </c>
      <c r="B447" t="s">
        <v>1648</v>
      </c>
      <c r="C447" s="179">
        <v>1</v>
      </c>
    </row>
    <row r="448" spans="1:3" x14ac:dyDescent="0.25">
      <c r="A448" t="s">
        <v>2309</v>
      </c>
      <c r="B448" t="s">
        <v>1840</v>
      </c>
      <c r="C448" s="179">
        <v>1</v>
      </c>
    </row>
    <row r="449" spans="1:3" x14ac:dyDescent="0.25">
      <c r="A449" t="s">
        <v>2309</v>
      </c>
      <c r="B449" t="s">
        <v>1655</v>
      </c>
      <c r="C449" s="179">
        <v>1</v>
      </c>
    </row>
    <row r="450" spans="1:3" x14ac:dyDescent="0.25">
      <c r="A450" t="s">
        <v>2309</v>
      </c>
      <c r="B450" t="s">
        <v>1662</v>
      </c>
      <c r="C450" s="179">
        <v>1</v>
      </c>
    </row>
    <row r="451" spans="1:3" x14ac:dyDescent="0.25">
      <c r="A451" t="s">
        <v>2309</v>
      </c>
      <c r="B451" t="s">
        <v>1305</v>
      </c>
      <c r="C451" s="179">
        <v>2</v>
      </c>
    </row>
    <row r="452" spans="1:3" x14ac:dyDescent="0.25">
      <c r="A452" t="s">
        <v>2309</v>
      </c>
      <c r="B452" t="s">
        <v>1666</v>
      </c>
      <c r="C452" s="179">
        <v>1</v>
      </c>
    </row>
    <row r="453" spans="1:3" x14ac:dyDescent="0.25">
      <c r="A453" t="s">
        <v>2309</v>
      </c>
      <c r="B453" t="s">
        <v>1306</v>
      </c>
      <c r="C453" s="179">
        <v>1</v>
      </c>
    </row>
    <row r="454" spans="1:3" x14ac:dyDescent="0.25">
      <c r="A454" t="s">
        <v>2309</v>
      </c>
      <c r="B454" t="s">
        <v>1677</v>
      </c>
      <c r="C454" s="179">
        <v>2</v>
      </c>
    </row>
    <row r="455" spans="1:3" x14ac:dyDescent="0.25">
      <c r="A455" t="s">
        <v>2309</v>
      </c>
      <c r="B455" t="s">
        <v>1650</v>
      </c>
      <c r="C455" s="179">
        <v>1</v>
      </c>
    </row>
    <row r="456" spans="1:3" x14ac:dyDescent="0.25">
      <c r="A456" t="s">
        <v>2309</v>
      </c>
      <c r="B456" t="s">
        <v>1678</v>
      </c>
      <c r="C456" s="179">
        <v>3</v>
      </c>
    </row>
    <row r="457" spans="1:3" x14ac:dyDescent="0.25">
      <c r="A457" t="s">
        <v>2309</v>
      </c>
      <c r="B457" t="s">
        <v>1651</v>
      </c>
      <c r="C457" s="179">
        <v>1</v>
      </c>
    </row>
    <row r="458" spans="1:3" x14ac:dyDescent="0.25">
      <c r="A458" t="s">
        <v>2309</v>
      </c>
      <c r="B458" t="s">
        <v>1308</v>
      </c>
      <c r="C458" s="179">
        <v>1</v>
      </c>
    </row>
    <row r="459" spans="1:3" x14ac:dyDescent="0.25">
      <c r="A459" t="s">
        <v>2309</v>
      </c>
      <c r="B459" t="s">
        <v>1652</v>
      </c>
      <c r="C459" s="179">
        <v>1</v>
      </c>
    </row>
    <row r="460" spans="1:3" x14ac:dyDescent="0.25">
      <c r="A460" t="s">
        <v>2309</v>
      </c>
      <c r="B460" t="s">
        <v>1309</v>
      </c>
      <c r="C460" s="179">
        <v>2</v>
      </c>
    </row>
    <row r="461" spans="1:3" x14ac:dyDescent="0.25">
      <c r="A461" t="s">
        <v>2309</v>
      </c>
      <c r="B461" t="s">
        <v>1679</v>
      </c>
      <c r="C461" s="179">
        <v>1</v>
      </c>
    </row>
    <row r="462" spans="1:3" x14ac:dyDescent="0.25">
      <c r="A462" t="s">
        <v>2309</v>
      </c>
      <c r="B462" t="s">
        <v>1310</v>
      </c>
      <c r="C462" s="179">
        <v>2</v>
      </c>
    </row>
    <row r="463" spans="1:3" x14ac:dyDescent="0.25">
      <c r="A463" t="s">
        <v>2309</v>
      </c>
      <c r="B463" t="s">
        <v>1293</v>
      </c>
      <c r="C463" s="179">
        <v>3</v>
      </c>
    </row>
    <row r="464" spans="1:3" x14ac:dyDescent="0.25">
      <c r="A464" t="s">
        <v>2309</v>
      </c>
      <c r="B464" t="s">
        <v>1676</v>
      </c>
      <c r="C464" s="179">
        <v>1</v>
      </c>
    </row>
    <row r="465" spans="1:3" x14ac:dyDescent="0.25">
      <c r="A465" t="s">
        <v>2309</v>
      </c>
      <c r="B465" t="s">
        <v>1668</v>
      </c>
      <c r="C465" s="179">
        <v>1</v>
      </c>
    </row>
    <row r="466" spans="1:3" x14ac:dyDescent="0.25">
      <c r="A466" t="s">
        <v>2309</v>
      </c>
      <c r="B466" t="s">
        <v>1675</v>
      </c>
      <c r="C466" s="179">
        <v>1</v>
      </c>
    </row>
    <row r="467" spans="1:3" x14ac:dyDescent="0.25">
      <c r="A467" t="s">
        <v>2309</v>
      </c>
      <c r="B467" t="s">
        <v>1841</v>
      </c>
      <c r="C467" s="179">
        <v>1</v>
      </c>
    </row>
    <row r="468" spans="1:3" x14ac:dyDescent="0.25">
      <c r="A468" t="s">
        <v>2309</v>
      </c>
      <c r="B468" t="s">
        <v>1295</v>
      </c>
      <c r="C468" s="179">
        <v>1</v>
      </c>
    </row>
    <row r="469" spans="1:3" x14ac:dyDescent="0.25">
      <c r="A469" t="s">
        <v>2309</v>
      </c>
      <c r="B469" t="s">
        <v>1296</v>
      </c>
      <c r="C469" s="179">
        <v>2</v>
      </c>
    </row>
    <row r="470" spans="1:3" x14ac:dyDescent="0.25">
      <c r="A470" t="s">
        <v>2309</v>
      </c>
      <c r="B470" t="s">
        <v>1297</v>
      </c>
      <c r="C470" s="179">
        <v>5</v>
      </c>
    </row>
    <row r="471" spans="1:3" x14ac:dyDescent="0.25">
      <c r="A471" t="s">
        <v>2309</v>
      </c>
      <c r="B471" t="s">
        <v>1842</v>
      </c>
      <c r="C471" s="179">
        <v>1</v>
      </c>
    </row>
    <row r="472" spans="1:3" x14ac:dyDescent="0.25">
      <c r="A472" t="s">
        <v>2309</v>
      </c>
      <c r="B472" t="s">
        <v>1843</v>
      </c>
      <c r="C472" s="179">
        <v>1</v>
      </c>
    </row>
    <row r="473" spans="1:3" x14ac:dyDescent="0.25">
      <c r="A473" t="s">
        <v>2309</v>
      </c>
      <c r="B473" t="s">
        <v>1303</v>
      </c>
      <c r="C473" s="179">
        <v>2</v>
      </c>
    </row>
    <row r="474" spans="1:3" x14ac:dyDescent="0.25">
      <c r="A474" t="s">
        <v>2309</v>
      </c>
      <c r="B474" t="s">
        <v>1311</v>
      </c>
      <c r="C474" s="179">
        <v>4</v>
      </c>
    </row>
    <row r="475" spans="1:3" x14ac:dyDescent="0.25">
      <c r="A475" t="s">
        <v>2309</v>
      </c>
      <c r="B475" t="s">
        <v>1846</v>
      </c>
      <c r="C475" s="179">
        <v>1</v>
      </c>
    </row>
    <row r="476" spans="1:3" x14ac:dyDescent="0.25">
      <c r="A476" t="s">
        <v>2309</v>
      </c>
      <c r="B476" t="s">
        <v>1314</v>
      </c>
      <c r="C476" s="179">
        <v>2</v>
      </c>
    </row>
    <row r="477" spans="1:3" x14ac:dyDescent="0.25">
      <c r="A477" t="s">
        <v>2309</v>
      </c>
      <c r="B477" t="s">
        <v>1315</v>
      </c>
      <c r="C477" s="179">
        <v>1</v>
      </c>
    </row>
    <row r="478" spans="1:3" x14ac:dyDescent="0.25">
      <c r="A478" t="s">
        <v>2309</v>
      </c>
      <c r="B478" t="s">
        <v>1316</v>
      </c>
      <c r="C478" s="179">
        <v>1</v>
      </c>
    </row>
    <row r="479" spans="1:3" x14ac:dyDescent="0.25">
      <c r="A479" t="s">
        <v>2309</v>
      </c>
      <c r="B479" t="s">
        <v>1670</v>
      </c>
      <c r="C479" s="179">
        <v>1</v>
      </c>
    </row>
    <row r="480" spans="1:3" x14ac:dyDescent="0.25">
      <c r="A480" t="s">
        <v>2309</v>
      </c>
      <c r="B480" t="s">
        <v>1847</v>
      </c>
      <c r="C480" s="179">
        <v>1</v>
      </c>
    </row>
    <row r="481" spans="1:3" x14ac:dyDescent="0.25">
      <c r="A481" t="s">
        <v>2309</v>
      </c>
      <c r="B481" t="s">
        <v>1317</v>
      </c>
      <c r="C481" s="179">
        <v>3</v>
      </c>
    </row>
    <row r="482" spans="1:3" x14ac:dyDescent="0.25">
      <c r="A482" t="s">
        <v>2309</v>
      </c>
      <c r="B482" t="s">
        <v>1848</v>
      </c>
      <c r="C482" s="179">
        <v>2</v>
      </c>
    </row>
    <row r="483" spans="1:3" x14ac:dyDescent="0.25">
      <c r="A483" t="s">
        <v>2309</v>
      </c>
      <c r="B483" t="s">
        <v>1664</v>
      </c>
      <c r="C483" s="179">
        <v>2</v>
      </c>
    </row>
    <row r="484" spans="1:3" x14ac:dyDescent="0.25">
      <c r="A484" t="s">
        <v>2309</v>
      </c>
      <c r="B484" t="s">
        <v>1849</v>
      </c>
      <c r="C484" s="179">
        <v>1</v>
      </c>
    </row>
    <row r="485" spans="1:3" x14ac:dyDescent="0.25">
      <c r="A485" t="s">
        <v>2309</v>
      </c>
      <c r="B485" t="s">
        <v>1850</v>
      </c>
      <c r="C485" s="179">
        <v>1</v>
      </c>
    </row>
    <row r="486" spans="1:3" x14ac:dyDescent="0.25">
      <c r="A486" t="s">
        <v>2309</v>
      </c>
      <c r="B486" t="s">
        <v>1649</v>
      </c>
      <c r="C486" s="179">
        <v>1</v>
      </c>
    </row>
    <row r="487" spans="1:3" x14ac:dyDescent="0.25">
      <c r="A487" t="s">
        <v>2309</v>
      </c>
      <c r="B487" t="s">
        <v>1674</v>
      </c>
      <c r="C487" s="179">
        <v>1</v>
      </c>
    </row>
    <row r="488" spans="1:3" x14ac:dyDescent="0.25">
      <c r="A488" t="s">
        <v>2309</v>
      </c>
      <c r="B488" t="s">
        <v>1656</v>
      </c>
      <c r="C488" s="179">
        <v>2</v>
      </c>
    </row>
    <row r="489" spans="1:3" x14ac:dyDescent="0.25">
      <c r="A489" t="s">
        <v>2309</v>
      </c>
      <c r="B489" t="s">
        <v>1307</v>
      </c>
      <c r="C489" s="179">
        <v>1</v>
      </c>
    </row>
    <row r="490" spans="1:3" x14ac:dyDescent="0.25">
      <c r="A490" t="s">
        <v>2309</v>
      </c>
      <c r="B490" t="s">
        <v>1680</v>
      </c>
      <c r="C490" s="179">
        <v>1</v>
      </c>
    </row>
    <row r="491" spans="1:3" x14ac:dyDescent="0.25">
      <c r="A491" t="s">
        <v>2309</v>
      </c>
      <c r="B491" t="s">
        <v>1667</v>
      </c>
      <c r="C491" s="179">
        <v>1</v>
      </c>
    </row>
    <row r="492" spans="1:3" x14ac:dyDescent="0.25">
      <c r="A492" t="s">
        <v>2309</v>
      </c>
      <c r="B492" t="s">
        <v>1781</v>
      </c>
      <c r="C492" s="179">
        <v>1</v>
      </c>
    </row>
    <row r="493" spans="1:3" x14ac:dyDescent="0.25">
      <c r="A493" t="s">
        <v>2309</v>
      </c>
      <c r="B493" t="s">
        <v>1300</v>
      </c>
      <c r="C493" s="179">
        <v>1</v>
      </c>
    </row>
    <row r="494" spans="1:3" x14ac:dyDescent="0.25">
      <c r="A494" t="s">
        <v>2309</v>
      </c>
      <c r="B494" t="s">
        <v>1301</v>
      </c>
      <c r="C494" s="179">
        <v>3</v>
      </c>
    </row>
    <row r="495" spans="1:3" x14ac:dyDescent="0.25">
      <c r="A495" t="s">
        <v>2309</v>
      </c>
      <c r="B495" t="s">
        <v>1302</v>
      </c>
      <c r="C495" s="179">
        <v>1</v>
      </c>
    </row>
    <row r="496" spans="1:3" x14ac:dyDescent="0.25">
      <c r="A496" t="s">
        <v>2309</v>
      </c>
      <c r="B496" t="s">
        <v>1313</v>
      </c>
      <c r="C496" s="179">
        <v>2</v>
      </c>
    </row>
    <row r="497" spans="1:3" x14ac:dyDescent="0.25">
      <c r="A497" t="s">
        <v>2309</v>
      </c>
      <c r="B497" t="s">
        <v>1663</v>
      </c>
      <c r="C497" s="179">
        <v>1</v>
      </c>
    </row>
    <row r="498" spans="1:3" x14ac:dyDescent="0.25">
      <c r="A498" t="s">
        <v>2309</v>
      </c>
      <c r="B498" t="s">
        <v>1669</v>
      </c>
      <c r="C498" s="179">
        <v>1</v>
      </c>
    </row>
    <row r="499" spans="1:3" x14ac:dyDescent="0.25">
      <c r="A499" t="s">
        <v>2309</v>
      </c>
      <c r="B499" t="s">
        <v>1820</v>
      </c>
      <c r="C499" s="179">
        <v>1</v>
      </c>
    </row>
    <row r="500" spans="1:3" x14ac:dyDescent="0.25">
      <c r="A500" t="s">
        <v>2309</v>
      </c>
      <c r="B500" t="s">
        <v>1819</v>
      </c>
      <c r="C500" s="179">
        <v>1</v>
      </c>
    </row>
    <row r="501" spans="1:3" x14ac:dyDescent="0.25">
      <c r="A501" t="s">
        <v>2309</v>
      </c>
      <c r="B501" t="s">
        <v>1821</v>
      </c>
      <c r="C501" s="179">
        <v>1</v>
      </c>
    </row>
    <row r="502" spans="1:3" x14ac:dyDescent="0.25">
      <c r="A502" t="s">
        <v>2309</v>
      </c>
      <c r="B502" t="s">
        <v>1299</v>
      </c>
      <c r="C502" s="179">
        <v>2</v>
      </c>
    </row>
    <row r="503" spans="1:3" x14ac:dyDescent="0.25">
      <c r="A503" t="s">
        <v>2309</v>
      </c>
      <c r="B503" t="s">
        <v>1312</v>
      </c>
      <c r="C503" s="179">
        <v>1</v>
      </c>
    </row>
    <row r="504" spans="1:3" x14ac:dyDescent="0.25">
      <c r="A504" t="s">
        <v>2309</v>
      </c>
      <c r="B504" t="s">
        <v>1657</v>
      </c>
      <c r="C504" s="179">
        <v>1</v>
      </c>
    </row>
    <row r="505" spans="1:3" x14ac:dyDescent="0.25">
      <c r="A505" t="s">
        <v>2309</v>
      </c>
      <c r="B505" t="s">
        <v>1851</v>
      </c>
      <c r="C505" s="179">
        <v>1</v>
      </c>
    </row>
    <row r="506" spans="1:3" x14ac:dyDescent="0.25">
      <c r="A506" t="s">
        <v>2309</v>
      </c>
      <c r="B506" t="s">
        <v>2853</v>
      </c>
      <c r="C506" s="179">
        <v>1</v>
      </c>
    </row>
    <row r="507" spans="1:3" x14ac:dyDescent="0.25">
      <c r="A507" t="s">
        <v>2309</v>
      </c>
      <c r="B507" t="s">
        <v>1294</v>
      </c>
      <c r="C507" s="179">
        <v>1</v>
      </c>
    </row>
    <row r="508" spans="1:3" x14ac:dyDescent="0.25">
      <c r="A508" t="s">
        <v>2309</v>
      </c>
      <c r="B508" t="s">
        <v>1665</v>
      </c>
      <c r="C508" s="179">
        <v>1</v>
      </c>
    </row>
    <row r="509" spans="1:3" x14ac:dyDescent="0.25">
      <c r="A509" t="s">
        <v>2309</v>
      </c>
      <c r="B509" t="s">
        <v>1671</v>
      </c>
      <c r="C509" s="179">
        <v>1</v>
      </c>
    </row>
    <row r="510" spans="1:3" x14ac:dyDescent="0.25">
      <c r="A510" t="s">
        <v>2309</v>
      </c>
      <c r="B510" t="s">
        <v>2859</v>
      </c>
      <c r="C510" s="179">
        <v>1</v>
      </c>
    </row>
    <row r="511" spans="1:3" x14ac:dyDescent="0.25">
      <c r="A511" t="s">
        <v>2309</v>
      </c>
      <c r="B511" t="s">
        <v>2334</v>
      </c>
      <c r="C511" s="179">
        <v>1</v>
      </c>
    </row>
    <row r="512" spans="1:3" x14ac:dyDescent="0.25">
      <c r="A512" t="s">
        <v>2309</v>
      </c>
      <c r="B512" t="s">
        <v>2335</v>
      </c>
      <c r="C512" s="179">
        <v>1</v>
      </c>
    </row>
    <row r="513" spans="1:3" x14ac:dyDescent="0.25">
      <c r="A513" t="s">
        <v>2309</v>
      </c>
      <c r="B513" t="s">
        <v>2336</v>
      </c>
      <c r="C513" s="179">
        <v>3</v>
      </c>
    </row>
    <row r="514" spans="1:3" x14ac:dyDescent="0.25">
      <c r="A514" t="s">
        <v>2309</v>
      </c>
      <c r="B514" t="s">
        <v>4066</v>
      </c>
      <c r="C514" s="179">
        <v>1</v>
      </c>
    </row>
    <row r="515" spans="1:3" x14ac:dyDescent="0.25">
      <c r="A515" t="s">
        <v>2309</v>
      </c>
      <c r="B515" t="s">
        <v>2337</v>
      </c>
      <c r="C515" s="179">
        <v>1</v>
      </c>
    </row>
    <row r="516" spans="1:3" x14ac:dyDescent="0.25">
      <c r="A516" t="s">
        <v>2309</v>
      </c>
      <c r="B516" t="s">
        <v>2338</v>
      </c>
      <c r="C516" s="179">
        <v>1</v>
      </c>
    </row>
    <row r="517" spans="1:3" x14ac:dyDescent="0.25">
      <c r="A517" t="s">
        <v>2309</v>
      </c>
      <c r="B517" t="s">
        <v>2318</v>
      </c>
      <c r="C517" s="179">
        <v>1</v>
      </c>
    </row>
    <row r="518" spans="1:3" x14ac:dyDescent="0.25">
      <c r="A518" t="s">
        <v>2309</v>
      </c>
      <c r="B518" t="s">
        <v>4067</v>
      </c>
      <c r="C518" s="179">
        <v>1</v>
      </c>
    </row>
    <row r="519" spans="1:3" x14ac:dyDescent="0.25">
      <c r="A519" t="s">
        <v>2309</v>
      </c>
      <c r="B519" t="s">
        <v>4068</v>
      </c>
      <c r="C519" s="179">
        <v>1</v>
      </c>
    </row>
    <row r="520" spans="1:3" x14ac:dyDescent="0.25">
      <c r="A520" t="s">
        <v>2309</v>
      </c>
      <c r="B520" t="s">
        <v>4069</v>
      </c>
      <c r="C520" s="179">
        <v>1</v>
      </c>
    </row>
    <row r="521" spans="1:3" x14ac:dyDescent="0.25">
      <c r="A521" t="s">
        <v>2309</v>
      </c>
      <c r="B521" t="s">
        <v>2580</v>
      </c>
      <c r="C521" s="179">
        <v>1</v>
      </c>
    </row>
    <row r="522" spans="1:3" x14ac:dyDescent="0.25">
      <c r="A522" t="s">
        <v>2309</v>
      </c>
      <c r="B522" t="s">
        <v>2582</v>
      </c>
      <c r="C522" s="179">
        <v>1</v>
      </c>
    </row>
    <row r="523" spans="1:3" x14ac:dyDescent="0.25">
      <c r="A523" t="s">
        <v>2309</v>
      </c>
      <c r="B523" t="s">
        <v>2583</v>
      </c>
      <c r="C523" s="179">
        <v>1</v>
      </c>
    </row>
    <row r="524" spans="1:3" x14ac:dyDescent="0.25">
      <c r="A524" t="s">
        <v>2309</v>
      </c>
      <c r="B524" t="s">
        <v>2584</v>
      </c>
      <c r="C524" s="179">
        <v>2</v>
      </c>
    </row>
    <row r="525" spans="1:3" x14ac:dyDescent="0.25">
      <c r="A525" t="s">
        <v>2309</v>
      </c>
      <c r="B525" t="s">
        <v>4075</v>
      </c>
      <c r="C525" s="179">
        <v>1</v>
      </c>
    </row>
    <row r="526" spans="1:3" x14ac:dyDescent="0.25">
      <c r="A526" t="s">
        <v>2309</v>
      </c>
      <c r="B526" t="s">
        <v>4077</v>
      </c>
      <c r="C526" s="179">
        <v>1</v>
      </c>
    </row>
    <row r="527" spans="1:3" x14ac:dyDescent="0.25">
      <c r="A527" t="s">
        <v>2309</v>
      </c>
      <c r="B527" t="s">
        <v>4086</v>
      </c>
      <c r="C527" s="179">
        <v>1</v>
      </c>
    </row>
    <row r="528" spans="1:3" x14ac:dyDescent="0.25">
      <c r="A528" t="s">
        <v>2309</v>
      </c>
      <c r="B528" t="s">
        <v>4087</v>
      </c>
      <c r="C528" s="179">
        <v>1</v>
      </c>
    </row>
    <row r="529" spans="1:3" x14ac:dyDescent="0.25">
      <c r="A529" t="s">
        <v>2309</v>
      </c>
      <c r="B529" t="s">
        <v>4079</v>
      </c>
      <c r="C529" s="179">
        <v>1</v>
      </c>
    </row>
    <row r="530" spans="1:3" x14ac:dyDescent="0.25">
      <c r="A530" t="s">
        <v>2309</v>
      </c>
      <c r="B530" t="s">
        <v>4081</v>
      </c>
      <c r="C530" s="179">
        <v>1</v>
      </c>
    </row>
    <row r="531" spans="1:3" x14ac:dyDescent="0.25">
      <c r="A531" t="s">
        <v>2309</v>
      </c>
      <c r="B531" t="s">
        <v>2321</v>
      </c>
      <c r="C531" s="179">
        <v>1</v>
      </c>
    </row>
    <row r="532" spans="1:3" x14ac:dyDescent="0.25">
      <c r="A532" t="s">
        <v>2309</v>
      </c>
      <c r="B532" t="s">
        <v>2322</v>
      </c>
      <c r="C532" s="179">
        <v>1</v>
      </c>
    </row>
    <row r="533" spans="1:3" x14ac:dyDescent="0.25">
      <c r="A533" t="s">
        <v>2309</v>
      </c>
      <c r="B533" t="s">
        <v>2310</v>
      </c>
      <c r="C533" s="179">
        <v>2</v>
      </c>
    </row>
    <row r="534" spans="1:3" x14ac:dyDescent="0.25">
      <c r="A534" t="s">
        <v>2309</v>
      </c>
      <c r="B534" t="s">
        <v>2319</v>
      </c>
      <c r="C534" s="179">
        <v>1</v>
      </c>
    </row>
    <row r="535" spans="1:3" x14ac:dyDescent="0.25">
      <c r="A535" t="s">
        <v>2309</v>
      </c>
      <c r="B535" t="s">
        <v>2320</v>
      </c>
      <c r="C535" s="179">
        <v>1</v>
      </c>
    </row>
    <row r="536" spans="1:3" x14ac:dyDescent="0.25">
      <c r="A536" t="s">
        <v>2309</v>
      </c>
      <c r="B536" t="s">
        <v>2581</v>
      </c>
      <c r="C536" s="179">
        <v>1</v>
      </c>
    </row>
    <row r="537" spans="1:3" x14ac:dyDescent="0.25">
      <c r="A537" t="s">
        <v>2309</v>
      </c>
      <c r="B537" t="s">
        <v>4070</v>
      </c>
      <c r="C537" s="179">
        <v>1</v>
      </c>
    </row>
    <row r="538" spans="1:3" x14ac:dyDescent="0.25">
      <c r="A538" t="s">
        <v>2309</v>
      </c>
      <c r="B538" t="s">
        <v>4083</v>
      </c>
      <c r="C538" s="179">
        <v>1</v>
      </c>
    </row>
    <row r="539" spans="1:3" x14ac:dyDescent="0.25">
      <c r="A539" t="s">
        <v>2309</v>
      </c>
      <c r="B539" t="s">
        <v>4084</v>
      </c>
      <c r="C539" s="179">
        <v>1</v>
      </c>
    </row>
    <row r="540" spans="1:3" x14ac:dyDescent="0.25">
      <c r="A540" t="s">
        <v>2309</v>
      </c>
      <c r="B540" t="s">
        <v>4088</v>
      </c>
      <c r="C540" s="179">
        <v>1</v>
      </c>
    </row>
    <row r="541" spans="1:3" x14ac:dyDescent="0.25">
      <c r="A541" t="s">
        <v>2309</v>
      </c>
      <c r="B541" t="s">
        <v>2339</v>
      </c>
      <c r="C541" s="179">
        <v>1</v>
      </c>
    </row>
    <row r="542" spans="1:3" x14ac:dyDescent="0.25">
      <c r="A542" t="s">
        <v>2309</v>
      </c>
      <c r="B542" t="s">
        <v>4072</v>
      </c>
      <c r="C542" s="179">
        <v>1</v>
      </c>
    </row>
    <row r="543" spans="1:3" x14ac:dyDescent="0.25">
      <c r="A543" t="s">
        <v>2309</v>
      </c>
      <c r="B543" t="s">
        <v>2341</v>
      </c>
      <c r="C543" s="179">
        <v>1</v>
      </c>
    </row>
    <row r="544" spans="1:3" x14ac:dyDescent="0.25">
      <c r="A544" t="s">
        <v>2309</v>
      </c>
      <c r="B544" t="s">
        <v>2585</v>
      </c>
      <c r="C544" s="179">
        <v>1</v>
      </c>
    </row>
    <row r="545" spans="1:3" x14ac:dyDescent="0.25">
      <c r="A545" t="s">
        <v>2309</v>
      </c>
      <c r="B545" t="s">
        <v>2340</v>
      </c>
      <c r="C545" s="179">
        <v>1</v>
      </c>
    </row>
    <row r="546" spans="1:3" x14ac:dyDescent="0.25">
      <c r="A546" t="s">
        <v>2309</v>
      </c>
      <c r="B546" t="s">
        <v>2323</v>
      </c>
      <c r="C546" s="179">
        <v>1</v>
      </c>
    </row>
    <row r="547" spans="1:3" x14ac:dyDescent="0.25">
      <c r="A547" t="s">
        <v>2309</v>
      </c>
      <c r="B547" t="s">
        <v>2324</v>
      </c>
      <c r="C547" s="179">
        <v>1</v>
      </c>
    </row>
    <row r="548" spans="1:3" x14ac:dyDescent="0.25">
      <c r="A548" t="s">
        <v>2801</v>
      </c>
      <c r="B548" t="s">
        <v>746</v>
      </c>
      <c r="C548" s="179">
        <v>1</v>
      </c>
    </row>
    <row r="549" spans="1:3" x14ac:dyDescent="0.25">
      <c r="A549" t="s">
        <v>2801</v>
      </c>
      <c r="B549" t="s">
        <v>201</v>
      </c>
      <c r="C549" s="179">
        <v>1</v>
      </c>
    </row>
    <row r="550" spans="1:3" x14ac:dyDescent="0.25">
      <c r="A550" t="s">
        <v>2801</v>
      </c>
      <c r="B550" t="s">
        <v>2802</v>
      </c>
      <c r="C550" s="179">
        <v>17</v>
      </c>
    </row>
    <row r="551" spans="1:3" x14ac:dyDescent="0.25">
      <c r="A551" t="s">
        <v>2637</v>
      </c>
      <c r="B551" t="s">
        <v>695</v>
      </c>
      <c r="C551" s="179">
        <v>1</v>
      </c>
    </row>
    <row r="552" spans="1:3" x14ac:dyDescent="0.25">
      <c r="A552" t="s">
        <v>2637</v>
      </c>
      <c r="B552" t="s">
        <v>1802</v>
      </c>
      <c r="C552" s="179">
        <v>1</v>
      </c>
    </row>
    <row r="553" spans="1:3" x14ac:dyDescent="0.25">
      <c r="A553" t="s">
        <v>2637</v>
      </c>
      <c r="B553" t="s">
        <v>660</v>
      </c>
      <c r="C553" s="179">
        <v>1</v>
      </c>
    </row>
    <row r="554" spans="1:3" x14ac:dyDescent="0.25">
      <c r="A554" t="s">
        <v>2637</v>
      </c>
      <c r="B554" t="s">
        <v>699</v>
      </c>
      <c r="C554" s="179">
        <v>1</v>
      </c>
    </row>
    <row r="555" spans="1:3" x14ac:dyDescent="0.25">
      <c r="A555" t="s">
        <v>2637</v>
      </c>
      <c r="B555" t="s">
        <v>659</v>
      </c>
      <c r="C555" s="179">
        <v>4</v>
      </c>
    </row>
    <row r="556" spans="1:3" x14ac:dyDescent="0.25">
      <c r="A556" t="s">
        <v>2637</v>
      </c>
      <c r="B556" t="s">
        <v>747</v>
      </c>
      <c r="C556" s="179">
        <v>1</v>
      </c>
    </row>
    <row r="557" spans="1:3" x14ac:dyDescent="0.25">
      <c r="A557" t="s">
        <v>2637</v>
      </c>
      <c r="B557" t="s">
        <v>1693</v>
      </c>
      <c r="C557" s="179">
        <v>1</v>
      </c>
    </row>
    <row r="558" spans="1:3" x14ac:dyDescent="0.25">
      <c r="A558" t="s">
        <v>2637</v>
      </c>
      <c r="B558" t="s">
        <v>1139</v>
      </c>
      <c r="C558" s="179">
        <v>2</v>
      </c>
    </row>
    <row r="559" spans="1:3" x14ac:dyDescent="0.25">
      <c r="A559" t="s">
        <v>2637</v>
      </c>
      <c r="B559" t="s">
        <v>920</v>
      </c>
      <c r="C559" s="179">
        <v>1</v>
      </c>
    </row>
    <row r="560" spans="1:3" x14ac:dyDescent="0.25">
      <c r="A560" t="s">
        <v>2637</v>
      </c>
      <c r="B560" t="s">
        <v>805</v>
      </c>
      <c r="C560" s="179">
        <v>7</v>
      </c>
    </row>
    <row r="561" spans="1:3" x14ac:dyDescent="0.25">
      <c r="A561" t="s">
        <v>2637</v>
      </c>
      <c r="B561" t="s">
        <v>806</v>
      </c>
      <c r="C561" s="179">
        <v>1</v>
      </c>
    </row>
    <row r="562" spans="1:3" x14ac:dyDescent="0.25">
      <c r="A562" t="s">
        <v>2637</v>
      </c>
      <c r="B562" t="s">
        <v>529</v>
      </c>
      <c r="C562" s="179">
        <v>2</v>
      </c>
    </row>
    <row r="563" spans="1:3" x14ac:dyDescent="0.25">
      <c r="A563" t="s">
        <v>2637</v>
      </c>
      <c r="B563" t="s">
        <v>2638</v>
      </c>
      <c r="C563" s="179">
        <v>1</v>
      </c>
    </row>
    <row r="564" spans="1:3" x14ac:dyDescent="0.25">
      <c r="A564" t="s">
        <v>2637</v>
      </c>
      <c r="B564" t="s">
        <v>2810</v>
      </c>
      <c r="C564" s="179">
        <v>1</v>
      </c>
    </row>
    <row r="565" spans="1:3" x14ac:dyDescent="0.25">
      <c r="A565" t="s">
        <v>2637</v>
      </c>
      <c r="B565" t="s">
        <v>2748</v>
      </c>
      <c r="C565" s="179">
        <v>4</v>
      </c>
    </row>
    <row r="566" spans="1:3" x14ac:dyDescent="0.25">
      <c r="A566" t="s">
        <v>2637</v>
      </c>
      <c r="B566" t="s">
        <v>2905</v>
      </c>
      <c r="C566" s="179">
        <v>5</v>
      </c>
    </row>
    <row r="567" spans="1:3" x14ac:dyDescent="0.25">
      <c r="A567" t="s">
        <v>4245</v>
      </c>
      <c r="B567" t="s">
        <v>312</v>
      </c>
      <c r="C567" s="179">
        <v>24</v>
      </c>
    </row>
    <row r="568" spans="1:3" x14ac:dyDescent="0.25">
      <c r="A568" t="s">
        <v>4245</v>
      </c>
      <c r="B568" t="s">
        <v>313</v>
      </c>
      <c r="C568" s="179">
        <v>36</v>
      </c>
    </row>
    <row r="569" spans="1:3" x14ac:dyDescent="0.25">
      <c r="A569" t="s">
        <v>4246</v>
      </c>
      <c r="B569" t="s">
        <v>1616</v>
      </c>
      <c r="C569" s="179">
        <v>1</v>
      </c>
    </row>
    <row r="570" spans="1:3" x14ac:dyDescent="0.25">
      <c r="A570" t="s">
        <v>4246</v>
      </c>
      <c r="B570" t="s">
        <v>1728</v>
      </c>
      <c r="C570" s="179">
        <v>2</v>
      </c>
    </row>
    <row r="571" spans="1:3" x14ac:dyDescent="0.25">
      <c r="A571" t="s">
        <v>3700</v>
      </c>
      <c r="B571" t="s">
        <v>616</v>
      </c>
      <c r="C571" s="179">
        <v>3</v>
      </c>
    </row>
    <row r="572" spans="1:3" x14ac:dyDescent="0.25">
      <c r="A572" t="s">
        <v>3700</v>
      </c>
      <c r="B572" t="s">
        <v>620</v>
      </c>
      <c r="C572" s="179">
        <v>2</v>
      </c>
    </row>
    <row r="573" spans="1:3" x14ac:dyDescent="0.25">
      <c r="A573" t="s">
        <v>3700</v>
      </c>
      <c r="B573" t="s">
        <v>3705</v>
      </c>
      <c r="C573" s="179">
        <v>1</v>
      </c>
    </row>
    <row r="574" spans="1:3" x14ac:dyDescent="0.25">
      <c r="A574" t="s">
        <v>3700</v>
      </c>
      <c r="B574" t="s">
        <v>443</v>
      </c>
      <c r="C574" s="179">
        <v>2</v>
      </c>
    </row>
    <row r="575" spans="1:3" x14ac:dyDescent="0.25">
      <c r="A575" t="s">
        <v>3700</v>
      </c>
      <c r="B575" t="s">
        <v>564</v>
      </c>
      <c r="C575" s="179">
        <v>1</v>
      </c>
    </row>
    <row r="576" spans="1:3" x14ac:dyDescent="0.25">
      <c r="A576" t="s">
        <v>3700</v>
      </c>
      <c r="B576" t="s">
        <v>563</v>
      </c>
      <c r="C576" s="179">
        <v>1</v>
      </c>
    </row>
    <row r="577" spans="1:3" x14ac:dyDescent="0.25">
      <c r="A577" t="s">
        <v>3700</v>
      </c>
      <c r="B577" t="s">
        <v>437</v>
      </c>
      <c r="C577" s="179">
        <v>2</v>
      </c>
    </row>
    <row r="578" spans="1:3" x14ac:dyDescent="0.25">
      <c r="A578" t="s">
        <v>3700</v>
      </c>
      <c r="B578" t="s">
        <v>441</v>
      </c>
      <c r="C578" s="179">
        <v>3</v>
      </c>
    </row>
    <row r="579" spans="1:3" x14ac:dyDescent="0.25">
      <c r="A579" t="s">
        <v>3700</v>
      </c>
      <c r="B579" t="s">
        <v>369</v>
      </c>
      <c r="C579" s="179">
        <v>4</v>
      </c>
    </row>
    <row r="580" spans="1:3" x14ac:dyDescent="0.25">
      <c r="A580" t="s">
        <v>3700</v>
      </c>
      <c r="B580" t="s">
        <v>2619</v>
      </c>
      <c r="C580" s="179">
        <v>1</v>
      </c>
    </row>
    <row r="581" spans="1:3" x14ac:dyDescent="0.25">
      <c r="A581" t="s">
        <v>2347</v>
      </c>
      <c r="B581" t="s">
        <v>760</v>
      </c>
      <c r="C581" s="179">
        <v>43</v>
      </c>
    </row>
    <row r="582" spans="1:3" x14ac:dyDescent="0.25">
      <c r="A582" t="s">
        <v>4247</v>
      </c>
      <c r="B582" t="s">
        <v>993</v>
      </c>
      <c r="C582" s="179">
        <v>2</v>
      </c>
    </row>
    <row r="583" spans="1:3" x14ac:dyDescent="0.25">
      <c r="A583" t="s">
        <v>3030</v>
      </c>
      <c r="B583" t="s">
        <v>1291</v>
      </c>
      <c r="C583" s="179">
        <v>5</v>
      </c>
    </row>
    <row r="584" spans="1:3" x14ac:dyDescent="0.25">
      <c r="A584" t="s">
        <v>4248</v>
      </c>
      <c r="B584" t="s">
        <v>1689</v>
      </c>
      <c r="C584" s="179">
        <v>1</v>
      </c>
    </row>
    <row r="585" spans="1:3" x14ac:dyDescent="0.25">
      <c r="A585" t="s">
        <v>4248</v>
      </c>
      <c r="B585" t="s">
        <v>1074</v>
      </c>
      <c r="C585" s="179">
        <v>1</v>
      </c>
    </row>
    <row r="586" spans="1:3" x14ac:dyDescent="0.25">
      <c r="A586" t="s">
        <v>4248</v>
      </c>
      <c r="B586" t="s">
        <v>1164</v>
      </c>
      <c r="C586" s="179">
        <v>1</v>
      </c>
    </row>
    <row r="587" spans="1:3" x14ac:dyDescent="0.25">
      <c r="A587" t="s">
        <v>4248</v>
      </c>
      <c r="B587" t="s">
        <v>1204</v>
      </c>
      <c r="C587" s="179">
        <v>1</v>
      </c>
    </row>
    <row r="588" spans="1:3" x14ac:dyDescent="0.25">
      <c r="A588" t="s">
        <v>4248</v>
      </c>
      <c r="B588" t="s">
        <v>1812</v>
      </c>
      <c r="C588" s="179">
        <v>1</v>
      </c>
    </row>
    <row r="589" spans="1:3" x14ac:dyDescent="0.25">
      <c r="A589" t="s">
        <v>4248</v>
      </c>
      <c r="B589" t="s">
        <v>1059</v>
      </c>
      <c r="C589" s="179">
        <v>3</v>
      </c>
    </row>
    <row r="590" spans="1:3" x14ac:dyDescent="0.25">
      <c r="A590" t="s">
        <v>4249</v>
      </c>
      <c r="B590" t="s">
        <v>526</v>
      </c>
      <c r="C590" s="179">
        <v>1</v>
      </c>
    </row>
    <row r="591" spans="1:3" x14ac:dyDescent="0.25">
      <c r="A591" t="s">
        <v>4249</v>
      </c>
      <c r="B591" t="s">
        <v>528</v>
      </c>
      <c r="C591" s="179">
        <v>1</v>
      </c>
    </row>
    <row r="592" spans="1:3" x14ac:dyDescent="0.25">
      <c r="A592" t="s">
        <v>2649</v>
      </c>
      <c r="B592" t="s">
        <v>1615</v>
      </c>
      <c r="C592" s="179">
        <v>1</v>
      </c>
    </row>
    <row r="593" spans="1:3" x14ac:dyDescent="0.25">
      <c r="A593" t="s">
        <v>2649</v>
      </c>
      <c r="B593" t="s">
        <v>1254</v>
      </c>
      <c r="C593" s="179">
        <v>1</v>
      </c>
    </row>
    <row r="594" spans="1:3" x14ac:dyDescent="0.25">
      <c r="A594" t="s">
        <v>2649</v>
      </c>
      <c r="B594" t="s">
        <v>1103</v>
      </c>
      <c r="C594" s="179">
        <v>4</v>
      </c>
    </row>
    <row r="595" spans="1:3" x14ac:dyDescent="0.25">
      <c r="A595" t="s">
        <v>2649</v>
      </c>
      <c r="B595" t="s">
        <v>1619</v>
      </c>
      <c r="C595" s="179">
        <v>1</v>
      </c>
    </row>
    <row r="596" spans="1:3" x14ac:dyDescent="0.25">
      <c r="A596" t="s">
        <v>2649</v>
      </c>
      <c r="B596" t="s">
        <v>1237</v>
      </c>
      <c r="C596" s="179">
        <v>1</v>
      </c>
    </row>
    <row r="597" spans="1:3" x14ac:dyDescent="0.25">
      <c r="A597" t="s">
        <v>2649</v>
      </c>
      <c r="B597" t="s">
        <v>1797</v>
      </c>
      <c r="C597" s="179">
        <v>2</v>
      </c>
    </row>
    <row r="598" spans="1:3" x14ac:dyDescent="0.25">
      <c r="A598" t="s">
        <v>2649</v>
      </c>
      <c r="B598" t="s">
        <v>1695</v>
      </c>
      <c r="C598" s="179">
        <v>2</v>
      </c>
    </row>
    <row r="599" spans="1:3" x14ac:dyDescent="0.25">
      <c r="A599" t="s">
        <v>2649</v>
      </c>
      <c r="B599" t="s">
        <v>1238</v>
      </c>
      <c r="C599" s="179">
        <v>1</v>
      </c>
    </row>
    <row r="600" spans="1:3" x14ac:dyDescent="0.25">
      <c r="A600" t="s">
        <v>2649</v>
      </c>
      <c r="B600" t="s">
        <v>1788</v>
      </c>
      <c r="C600" s="179">
        <v>1</v>
      </c>
    </row>
    <row r="601" spans="1:3" x14ac:dyDescent="0.25">
      <c r="A601" t="s">
        <v>2649</v>
      </c>
      <c r="B601" t="s">
        <v>1794</v>
      </c>
      <c r="C601" s="179">
        <v>2</v>
      </c>
    </row>
    <row r="602" spans="1:3" x14ac:dyDescent="0.25">
      <c r="A602" t="s">
        <v>2649</v>
      </c>
      <c r="B602" t="s">
        <v>1192</v>
      </c>
      <c r="C602" s="179">
        <v>2</v>
      </c>
    </row>
    <row r="603" spans="1:3" x14ac:dyDescent="0.25">
      <c r="A603" t="s">
        <v>2649</v>
      </c>
      <c r="B603" t="s">
        <v>1152</v>
      </c>
      <c r="C603" s="179">
        <v>1</v>
      </c>
    </row>
    <row r="604" spans="1:3" x14ac:dyDescent="0.25">
      <c r="A604" t="s">
        <v>2649</v>
      </c>
      <c r="B604" t="s">
        <v>810</v>
      </c>
      <c r="C604" s="179">
        <v>1</v>
      </c>
    </row>
    <row r="605" spans="1:3" x14ac:dyDescent="0.25">
      <c r="A605" t="s">
        <v>2649</v>
      </c>
      <c r="B605" t="s">
        <v>2650</v>
      </c>
      <c r="C605" s="179">
        <v>4</v>
      </c>
    </row>
    <row r="606" spans="1:3" x14ac:dyDescent="0.25">
      <c r="A606" t="s">
        <v>2649</v>
      </c>
      <c r="B606" t="s">
        <v>3780</v>
      </c>
      <c r="C606" s="179">
        <v>4</v>
      </c>
    </row>
    <row r="607" spans="1:3" x14ac:dyDescent="0.25">
      <c r="A607" t="s">
        <v>2649</v>
      </c>
      <c r="B607" t="s">
        <v>4098</v>
      </c>
      <c r="C607" s="179">
        <v>1</v>
      </c>
    </row>
    <row r="608" spans="1:3" x14ac:dyDescent="0.25">
      <c r="A608" t="s">
        <v>2649</v>
      </c>
      <c r="B608" t="s">
        <v>2712</v>
      </c>
      <c r="C608" s="179">
        <v>1</v>
      </c>
    </row>
    <row r="609" spans="1:3" x14ac:dyDescent="0.25">
      <c r="A609" t="s">
        <v>2649</v>
      </c>
      <c r="B609" t="s">
        <v>4168</v>
      </c>
      <c r="C609" s="179">
        <v>1</v>
      </c>
    </row>
    <row r="610" spans="1:3" x14ac:dyDescent="0.25">
      <c r="A610" t="s">
        <v>2649</v>
      </c>
      <c r="B610" t="s">
        <v>2782</v>
      </c>
      <c r="C610" s="179">
        <v>1</v>
      </c>
    </row>
    <row r="611" spans="1:3" x14ac:dyDescent="0.25">
      <c r="A611" t="s">
        <v>2649</v>
      </c>
      <c r="B611" t="s">
        <v>2784</v>
      </c>
      <c r="C611" s="179">
        <v>3</v>
      </c>
    </row>
    <row r="612" spans="1:3" x14ac:dyDescent="0.25">
      <c r="A612" t="s">
        <v>2649</v>
      </c>
      <c r="B612" t="s">
        <v>4049</v>
      </c>
      <c r="C612" s="179">
        <v>1</v>
      </c>
    </row>
    <row r="613" spans="1:3" x14ac:dyDescent="0.25">
      <c r="A613" t="s">
        <v>2649</v>
      </c>
      <c r="B613" t="s">
        <v>4022</v>
      </c>
      <c r="C613" s="179">
        <v>2</v>
      </c>
    </row>
    <row r="614" spans="1:3" x14ac:dyDescent="0.25">
      <c r="A614" t="s">
        <v>2649</v>
      </c>
      <c r="B614" t="s">
        <v>5187</v>
      </c>
      <c r="C614" s="179">
        <v>1</v>
      </c>
    </row>
    <row r="615" spans="1:3" x14ac:dyDescent="0.25">
      <c r="A615" t="s">
        <v>1404</v>
      </c>
      <c r="B615" t="s">
        <v>2038</v>
      </c>
      <c r="C615" s="179">
        <v>11</v>
      </c>
    </row>
    <row r="616" spans="1:3" x14ac:dyDescent="0.25">
      <c r="A616" t="s">
        <v>1404</v>
      </c>
      <c r="B616" t="s">
        <v>470</v>
      </c>
      <c r="C616" s="179">
        <v>15</v>
      </c>
    </row>
    <row r="617" spans="1:3" x14ac:dyDescent="0.25">
      <c r="A617" t="s">
        <v>1404</v>
      </c>
      <c r="B617" t="s">
        <v>472</v>
      </c>
      <c r="C617" s="179">
        <v>4</v>
      </c>
    </row>
    <row r="618" spans="1:3" x14ac:dyDescent="0.25">
      <c r="A618" t="s">
        <v>1404</v>
      </c>
      <c r="B618" t="s">
        <v>774</v>
      </c>
      <c r="C618" s="179">
        <v>3</v>
      </c>
    </row>
    <row r="619" spans="1:3" x14ac:dyDescent="0.25">
      <c r="A619" t="s">
        <v>1404</v>
      </c>
      <c r="B619" t="s">
        <v>315</v>
      </c>
      <c r="C619" s="179">
        <v>24</v>
      </c>
    </row>
    <row r="620" spans="1:3" x14ac:dyDescent="0.25">
      <c r="A620" t="s">
        <v>1404</v>
      </c>
      <c r="B620" t="s">
        <v>322</v>
      </c>
      <c r="C620" s="179">
        <v>2</v>
      </c>
    </row>
    <row r="621" spans="1:3" x14ac:dyDescent="0.25">
      <c r="A621" t="s">
        <v>1404</v>
      </c>
      <c r="B621" t="s">
        <v>320</v>
      </c>
      <c r="C621" s="179">
        <v>2</v>
      </c>
    </row>
    <row r="622" spans="1:3" x14ac:dyDescent="0.25">
      <c r="A622" t="s">
        <v>1404</v>
      </c>
      <c r="B622" t="s">
        <v>775</v>
      </c>
      <c r="C622" s="179">
        <v>1</v>
      </c>
    </row>
    <row r="623" spans="1:3" x14ac:dyDescent="0.25">
      <c r="A623" t="s">
        <v>1404</v>
      </c>
      <c r="B623" t="s">
        <v>319</v>
      </c>
      <c r="C623" s="179">
        <v>14</v>
      </c>
    </row>
    <row r="624" spans="1:3" x14ac:dyDescent="0.25">
      <c r="A624" t="s">
        <v>1404</v>
      </c>
      <c r="B624" t="s">
        <v>494</v>
      </c>
      <c r="C624" s="179">
        <v>1</v>
      </c>
    </row>
    <row r="625" spans="1:3" x14ac:dyDescent="0.25">
      <c r="A625" t="s">
        <v>1404</v>
      </c>
      <c r="B625" t="s">
        <v>493</v>
      </c>
      <c r="C625" s="179">
        <v>2</v>
      </c>
    </row>
    <row r="626" spans="1:3" x14ac:dyDescent="0.25">
      <c r="A626" t="s">
        <v>1404</v>
      </c>
      <c r="B626" t="s">
        <v>318</v>
      </c>
      <c r="C626" s="179">
        <v>4</v>
      </c>
    </row>
    <row r="627" spans="1:3" x14ac:dyDescent="0.25">
      <c r="A627" t="s">
        <v>1404</v>
      </c>
      <c r="B627" t="s">
        <v>490</v>
      </c>
      <c r="C627" s="179">
        <v>2</v>
      </c>
    </row>
    <row r="628" spans="1:3" x14ac:dyDescent="0.25">
      <c r="A628" t="s">
        <v>1404</v>
      </c>
      <c r="B628" t="s">
        <v>323</v>
      </c>
      <c r="C628" s="179">
        <v>6</v>
      </c>
    </row>
    <row r="629" spans="1:3" x14ac:dyDescent="0.25">
      <c r="A629" t="s">
        <v>1404</v>
      </c>
      <c r="B629" t="s">
        <v>2036</v>
      </c>
      <c r="C629" s="179">
        <v>3</v>
      </c>
    </row>
    <row r="630" spans="1:3" x14ac:dyDescent="0.25">
      <c r="A630" t="s">
        <v>1404</v>
      </c>
      <c r="B630" t="s">
        <v>321</v>
      </c>
      <c r="C630" s="179">
        <v>1</v>
      </c>
    </row>
    <row r="631" spans="1:3" x14ac:dyDescent="0.25">
      <c r="A631" t="s">
        <v>1404</v>
      </c>
      <c r="B631" t="s">
        <v>489</v>
      </c>
      <c r="C631" s="179">
        <v>2</v>
      </c>
    </row>
    <row r="632" spans="1:3" x14ac:dyDescent="0.25">
      <c r="A632" t="s">
        <v>1404</v>
      </c>
      <c r="B632" t="s">
        <v>324</v>
      </c>
      <c r="C632" s="179">
        <v>3</v>
      </c>
    </row>
    <row r="633" spans="1:3" x14ac:dyDescent="0.25">
      <c r="A633" t="s">
        <v>1404</v>
      </c>
      <c r="B633" t="s">
        <v>471</v>
      </c>
      <c r="C633" s="179">
        <v>1</v>
      </c>
    </row>
    <row r="634" spans="1:3" x14ac:dyDescent="0.25">
      <c r="A634" t="s">
        <v>1404</v>
      </c>
      <c r="B634" t="s">
        <v>492</v>
      </c>
      <c r="C634" s="179">
        <v>1</v>
      </c>
    </row>
    <row r="635" spans="1:3" x14ac:dyDescent="0.25">
      <c r="A635" t="s">
        <v>1404</v>
      </c>
      <c r="B635" t="s">
        <v>488</v>
      </c>
      <c r="C635" s="179">
        <v>1</v>
      </c>
    </row>
    <row r="636" spans="1:3" x14ac:dyDescent="0.25">
      <c r="A636" t="s">
        <v>1404</v>
      </c>
      <c r="B636" t="s">
        <v>316</v>
      </c>
      <c r="C636" s="179">
        <v>10</v>
      </c>
    </row>
    <row r="637" spans="1:3" x14ac:dyDescent="0.25">
      <c r="A637" t="s">
        <v>1404</v>
      </c>
      <c r="B637" t="s">
        <v>783</v>
      </c>
      <c r="C637" s="179">
        <v>2</v>
      </c>
    </row>
    <row r="638" spans="1:3" x14ac:dyDescent="0.25">
      <c r="A638" t="s">
        <v>1404</v>
      </c>
      <c r="B638" t="s">
        <v>317</v>
      </c>
      <c r="C638" s="179">
        <v>4</v>
      </c>
    </row>
    <row r="639" spans="1:3" x14ac:dyDescent="0.25">
      <c r="A639" t="s">
        <v>1404</v>
      </c>
      <c r="B639" t="s">
        <v>491</v>
      </c>
      <c r="C639" s="179">
        <v>1</v>
      </c>
    </row>
    <row r="640" spans="1:3" x14ac:dyDescent="0.25">
      <c r="A640" t="s">
        <v>1404</v>
      </c>
      <c r="B640" t="s">
        <v>3782</v>
      </c>
      <c r="C640" s="179">
        <v>12</v>
      </c>
    </row>
    <row r="641" spans="1:3" x14ac:dyDescent="0.25">
      <c r="A641" t="s">
        <v>4250</v>
      </c>
      <c r="B641" t="s">
        <v>572</v>
      </c>
      <c r="C641" s="179">
        <v>2</v>
      </c>
    </row>
    <row r="642" spans="1:3" x14ac:dyDescent="0.25">
      <c r="A642" t="s">
        <v>4251</v>
      </c>
      <c r="B642" t="s">
        <v>1887</v>
      </c>
      <c r="C642" s="179">
        <v>1</v>
      </c>
    </row>
    <row r="643" spans="1:3" x14ac:dyDescent="0.25">
      <c r="A643" t="s">
        <v>3954</v>
      </c>
      <c r="B643" t="s">
        <v>3955</v>
      </c>
      <c r="C643" s="179">
        <v>1</v>
      </c>
    </row>
    <row r="644" spans="1:3" x14ac:dyDescent="0.25">
      <c r="A644" t="s">
        <v>2286</v>
      </c>
      <c r="B644" t="s">
        <v>331</v>
      </c>
      <c r="C644" s="179">
        <v>1</v>
      </c>
    </row>
    <row r="645" spans="1:3" x14ac:dyDescent="0.25">
      <c r="A645" t="s">
        <v>2286</v>
      </c>
      <c r="B645" t="s">
        <v>1116</v>
      </c>
      <c r="C645" s="179">
        <v>4</v>
      </c>
    </row>
    <row r="646" spans="1:3" x14ac:dyDescent="0.25">
      <c r="A646" t="s">
        <v>2286</v>
      </c>
      <c r="B646" t="s">
        <v>1079</v>
      </c>
      <c r="C646" s="179">
        <v>1</v>
      </c>
    </row>
    <row r="647" spans="1:3" x14ac:dyDescent="0.25">
      <c r="A647" t="s">
        <v>2286</v>
      </c>
      <c r="B647" t="s">
        <v>4007</v>
      </c>
      <c r="C647" s="179">
        <v>3</v>
      </c>
    </row>
    <row r="648" spans="1:3" x14ac:dyDescent="0.25">
      <c r="A648" t="s">
        <v>2286</v>
      </c>
      <c r="B648" t="s">
        <v>3985</v>
      </c>
      <c r="C648" s="179">
        <v>1</v>
      </c>
    </row>
    <row r="649" spans="1:3" x14ac:dyDescent="0.25">
      <c r="A649" t="s">
        <v>2286</v>
      </c>
      <c r="B649" t="s">
        <v>2287</v>
      </c>
      <c r="C649" s="179">
        <v>1</v>
      </c>
    </row>
    <row r="650" spans="1:3" x14ac:dyDescent="0.25">
      <c r="A650" t="s">
        <v>2286</v>
      </c>
      <c r="B650" t="s">
        <v>2804</v>
      </c>
      <c r="C650" s="179">
        <v>2</v>
      </c>
    </row>
    <row r="651" spans="1:3" x14ac:dyDescent="0.25">
      <c r="A651" t="s">
        <v>2286</v>
      </c>
      <c r="B651" t="s">
        <v>4484</v>
      </c>
      <c r="C651" s="179">
        <v>13</v>
      </c>
    </row>
    <row r="652" spans="1:3" x14ac:dyDescent="0.25">
      <c r="A652" t="s">
        <v>2286</v>
      </c>
      <c r="B652" t="s">
        <v>4485</v>
      </c>
      <c r="C652" s="179">
        <v>12</v>
      </c>
    </row>
    <row r="653" spans="1:3" x14ac:dyDescent="0.25">
      <c r="A653" t="s">
        <v>2722</v>
      </c>
      <c r="B653" t="s">
        <v>1189</v>
      </c>
      <c r="C653" s="179">
        <v>1</v>
      </c>
    </row>
    <row r="654" spans="1:3" x14ac:dyDescent="0.25">
      <c r="A654" t="s">
        <v>2722</v>
      </c>
      <c r="B654" t="s">
        <v>2723</v>
      </c>
      <c r="C654" s="179">
        <v>1</v>
      </c>
    </row>
    <row r="655" spans="1:3" x14ac:dyDescent="0.25">
      <c r="A655" t="s">
        <v>2722</v>
      </c>
      <c r="B655" t="s">
        <v>4409</v>
      </c>
      <c r="C655" s="179">
        <v>1</v>
      </c>
    </row>
    <row r="656" spans="1:3" x14ac:dyDescent="0.25">
      <c r="A656" t="s">
        <v>2750</v>
      </c>
      <c r="B656" t="s">
        <v>2751</v>
      </c>
      <c r="C656" s="179">
        <v>4</v>
      </c>
    </row>
    <row r="657" spans="1:3" x14ac:dyDescent="0.25">
      <c r="A657" t="s">
        <v>4252</v>
      </c>
      <c r="B657" t="s">
        <v>226</v>
      </c>
      <c r="C657" s="179">
        <v>1</v>
      </c>
    </row>
    <row r="658" spans="1:3" x14ac:dyDescent="0.25">
      <c r="A658" t="s">
        <v>4253</v>
      </c>
      <c r="B658" t="s">
        <v>646</v>
      </c>
      <c r="C658" s="179">
        <v>1</v>
      </c>
    </row>
    <row r="659" spans="1:3" x14ac:dyDescent="0.25">
      <c r="A659" t="s">
        <v>4253</v>
      </c>
      <c r="B659" t="s">
        <v>463</v>
      </c>
      <c r="C659" s="179">
        <v>2</v>
      </c>
    </row>
    <row r="660" spans="1:3" x14ac:dyDescent="0.25">
      <c r="A660" t="s">
        <v>4254</v>
      </c>
      <c r="B660" t="s">
        <v>1038</v>
      </c>
      <c r="C660" s="179">
        <v>1</v>
      </c>
    </row>
    <row r="661" spans="1:3" x14ac:dyDescent="0.25">
      <c r="A661" t="s">
        <v>4255</v>
      </c>
      <c r="B661" t="s">
        <v>1749</v>
      </c>
      <c r="C661" s="179">
        <v>1</v>
      </c>
    </row>
    <row r="662" spans="1:3" x14ac:dyDescent="0.25">
      <c r="A662" t="s">
        <v>4256</v>
      </c>
      <c r="B662" t="s">
        <v>479</v>
      </c>
      <c r="C662" s="179">
        <v>1</v>
      </c>
    </row>
    <row r="663" spans="1:3" x14ac:dyDescent="0.25">
      <c r="A663" t="s">
        <v>4256</v>
      </c>
      <c r="B663" t="s">
        <v>2031</v>
      </c>
      <c r="C663" s="179">
        <v>1</v>
      </c>
    </row>
    <row r="664" spans="1:3" x14ac:dyDescent="0.25">
      <c r="A664" t="s">
        <v>3117</v>
      </c>
      <c r="B664" t="s">
        <v>3118</v>
      </c>
      <c r="C664" s="179">
        <v>1</v>
      </c>
    </row>
    <row r="665" spans="1:3" x14ac:dyDescent="0.25">
      <c r="A665" t="s">
        <v>3026</v>
      </c>
      <c r="B665" t="s">
        <v>3027</v>
      </c>
      <c r="C665" s="179">
        <v>1</v>
      </c>
    </row>
    <row r="666" spans="1:3" x14ac:dyDescent="0.25">
      <c r="A666" t="s">
        <v>2770</v>
      </c>
      <c r="B666" t="s">
        <v>2771</v>
      </c>
      <c r="C666" s="179">
        <v>2</v>
      </c>
    </row>
    <row r="667" spans="1:3" x14ac:dyDescent="0.25">
      <c r="A667" t="s">
        <v>2770</v>
      </c>
      <c r="B667" t="s">
        <v>1322</v>
      </c>
      <c r="C667" s="179">
        <v>1</v>
      </c>
    </row>
    <row r="668" spans="1:3" x14ac:dyDescent="0.25">
      <c r="A668" t="s">
        <v>2770</v>
      </c>
      <c r="B668" t="s">
        <v>1180</v>
      </c>
      <c r="C668" s="179">
        <v>1</v>
      </c>
    </row>
    <row r="669" spans="1:3" x14ac:dyDescent="0.25">
      <c r="A669" t="s">
        <v>2770</v>
      </c>
      <c r="B669" t="s">
        <v>1007</v>
      </c>
      <c r="C669" s="179">
        <v>6</v>
      </c>
    </row>
    <row r="670" spans="1:3" x14ac:dyDescent="0.25">
      <c r="A670" t="s">
        <v>2770</v>
      </c>
      <c r="B670" t="s">
        <v>3634</v>
      </c>
      <c r="C670" s="179">
        <v>1</v>
      </c>
    </row>
    <row r="671" spans="1:3" x14ac:dyDescent="0.25">
      <c r="A671" t="s">
        <v>2770</v>
      </c>
      <c r="B671" t="s">
        <v>3125</v>
      </c>
      <c r="C671" s="179">
        <v>2</v>
      </c>
    </row>
    <row r="672" spans="1:3" x14ac:dyDescent="0.25">
      <c r="A672" t="s">
        <v>4257</v>
      </c>
      <c r="B672" t="s">
        <v>290</v>
      </c>
      <c r="C672" s="179">
        <v>2</v>
      </c>
    </row>
    <row r="673" spans="1:3" x14ac:dyDescent="0.25">
      <c r="A673" t="s">
        <v>4257</v>
      </c>
      <c r="B673" t="s">
        <v>76</v>
      </c>
      <c r="C673" s="179">
        <v>2</v>
      </c>
    </row>
    <row r="674" spans="1:3" x14ac:dyDescent="0.25">
      <c r="A674" t="s">
        <v>2598</v>
      </c>
      <c r="B674" t="s">
        <v>671</v>
      </c>
      <c r="C674" s="179">
        <v>1</v>
      </c>
    </row>
    <row r="675" spans="1:3" x14ac:dyDescent="0.25">
      <c r="A675" t="s">
        <v>2598</v>
      </c>
      <c r="B675" t="s">
        <v>2599</v>
      </c>
      <c r="C675" s="179">
        <v>1</v>
      </c>
    </row>
    <row r="676" spans="1:3" x14ac:dyDescent="0.25">
      <c r="A676" t="s">
        <v>4258</v>
      </c>
      <c r="B676" t="s">
        <v>742</v>
      </c>
      <c r="C676" s="179">
        <v>5</v>
      </c>
    </row>
    <row r="677" spans="1:3" x14ac:dyDescent="0.25">
      <c r="A677" t="s">
        <v>4258</v>
      </c>
      <c r="B677" t="s">
        <v>852</v>
      </c>
      <c r="C677" s="179">
        <v>2</v>
      </c>
    </row>
    <row r="678" spans="1:3" x14ac:dyDescent="0.25">
      <c r="A678" t="s">
        <v>4180</v>
      </c>
      <c r="B678" t="s">
        <v>4181</v>
      </c>
      <c r="C678" s="179">
        <v>1</v>
      </c>
    </row>
    <row r="679" spans="1:3" x14ac:dyDescent="0.25">
      <c r="A679" t="s">
        <v>3660</v>
      </c>
      <c r="B679" t="s">
        <v>3661</v>
      </c>
      <c r="C679" s="179">
        <v>1</v>
      </c>
    </row>
    <row r="680" spans="1:3" x14ac:dyDescent="0.25">
      <c r="A680" t="s">
        <v>3021</v>
      </c>
      <c r="B680" t="s">
        <v>1725</v>
      </c>
      <c r="C680" s="179">
        <v>1</v>
      </c>
    </row>
    <row r="681" spans="1:3" x14ac:dyDescent="0.25">
      <c r="A681" t="s">
        <v>3021</v>
      </c>
      <c r="B681" t="s">
        <v>239</v>
      </c>
      <c r="C681" s="179">
        <v>2</v>
      </c>
    </row>
    <row r="682" spans="1:3" x14ac:dyDescent="0.25">
      <c r="A682" t="s">
        <v>3021</v>
      </c>
      <c r="B682" t="s">
        <v>247</v>
      </c>
      <c r="C682" s="179">
        <v>11</v>
      </c>
    </row>
    <row r="683" spans="1:3" x14ac:dyDescent="0.25">
      <c r="A683" t="s">
        <v>3021</v>
      </c>
      <c r="B683" t="s">
        <v>179</v>
      </c>
      <c r="C683" s="179">
        <v>2</v>
      </c>
    </row>
    <row r="684" spans="1:3" x14ac:dyDescent="0.25">
      <c r="A684" t="s">
        <v>3021</v>
      </c>
      <c r="B684" t="s">
        <v>946</v>
      </c>
      <c r="C684" s="179">
        <v>2</v>
      </c>
    </row>
    <row r="685" spans="1:3" x14ac:dyDescent="0.25">
      <c r="A685" t="s">
        <v>3021</v>
      </c>
      <c r="B685" t="s">
        <v>585</v>
      </c>
      <c r="C685" s="179">
        <v>1</v>
      </c>
    </row>
    <row r="686" spans="1:3" x14ac:dyDescent="0.25">
      <c r="A686" t="s">
        <v>3021</v>
      </c>
      <c r="B686" t="s">
        <v>180</v>
      </c>
      <c r="C686" s="179">
        <v>2</v>
      </c>
    </row>
    <row r="687" spans="1:3" x14ac:dyDescent="0.25">
      <c r="A687" t="s">
        <v>3021</v>
      </c>
      <c r="B687" t="s">
        <v>439</v>
      </c>
      <c r="C687" s="179">
        <v>2</v>
      </c>
    </row>
    <row r="688" spans="1:3" x14ac:dyDescent="0.25">
      <c r="A688" t="s">
        <v>3021</v>
      </c>
      <c r="B688" t="s">
        <v>4142</v>
      </c>
      <c r="C688" s="179">
        <v>1</v>
      </c>
    </row>
    <row r="689" spans="1:3" x14ac:dyDescent="0.25">
      <c r="A689" t="s">
        <v>3021</v>
      </c>
      <c r="B689" t="s">
        <v>3023</v>
      </c>
      <c r="C689" s="179">
        <v>1</v>
      </c>
    </row>
    <row r="690" spans="1:3" x14ac:dyDescent="0.25">
      <c r="A690" t="s">
        <v>3021</v>
      </c>
      <c r="B690" t="s">
        <v>3022</v>
      </c>
      <c r="C690" s="179">
        <v>1</v>
      </c>
    </row>
    <row r="691" spans="1:3" x14ac:dyDescent="0.25">
      <c r="A691" t="s">
        <v>4259</v>
      </c>
      <c r="B691" t="s">
        <v>1101</v>
      </c>
      <c r="C691" s="179">
        <v>1</v>
      </c>
    </row>
    <row r="692" spans="1:3" x14ac:dyDescent="0.25">
      <c r="A692" t="s">
        <v>4259</v>
      </c>
      <c r="B692" t="s">
        <v>1102</v>
      </c>
      <c r="C692" s="179">
        <v>1</v>
      </c>
    </row>
    <row r="693" spans="1:3" x14ac:dyDescent="0.25">
      <c r="A693" t="s">
        <v>4260</v>
      </c>
      <c r="B693" t="s">
        <v>194</v>
      </c>
      <c r="C693" s="179">
        <v>1</v>
      </c>
    </row>
    <row r="694" spans="1:3" x14ac:dyDescent="0.25">
      <c r="A694" t="s">
        <v>4261</v>
      </c>
      <c r="B694" t="s">
        <v>1233</v>
      </c>
      <c r="C694" s="179">
        <v>1</v>
      </c>
    </row>
    <row r="695" spans="1:3" x14ac:dyDescent="0.25">
      <c r="A695" t="s">
        <v>4261</v>
      </c>
      <c r="B695" t="s">
        <v>1232</v>
      </c>
      <c r="C695" s="179">
        <v>1</v>
      </c>
    </row>
    <row r="696" spans="1:3" x14ac:dyDescent="0.25">
      <c r="A696" t="s">
        <v>3056</v>
      </c>
      <c r="B696" t="s">
        <v>3057</v>
      </c>
      <c r="C696" s="179">
        <v>1</v>
      </c>
    </row>
    <row r="697" spans="1:3" x14ac:dyDescent="0.25">
      <c r="A697" t="s">
        <v>3056</v>
      </c>
      <c r="B697" t="s">
        <v>4869</v>
      </c>
      <c r="C697" s="179">
        <v>1</v>
      </c>
    </row>
    <row r="698" spans="1:3" x14ac:dyDescent="0.25">
      <c r="A698" t="s">
        <v>3056</v>
      </c>
      <c r="B698" t="s">
        <v>5331</v>
      </c>
      <c r="C698" s="179">
        <v>1</v>
      </c>
    </row>
    <row r="699" spans="1:3" x14ac:dyDescent="0.25">
      <c r="A699" t="s">
        <v>4262</v>
      </c>
      <c r="B699" t="s">
        <v>1938</v>
      </c>
      <c r="C699" s="179">
        <v>1</v>
      </c>
    </row>
    <row r="700" spans="1:3" x14ac:dyDescent="0.25">
      <c r="A700" t="s">
        <v>4263</v>
      </c>
      <c r="B700" t="s">
        <v>359</v>
      </c>
      <c r="C700" s="179">
        <v>1</v>
      </c>
    </row>
    <row r="701" spans="1:3" x14ac:dyDescent="0.25">
      <c r="A701" t="s">
        <v>4264</v>
      </c>
      <c r="B701" t="s">
        <v>1988</v>
      </c>
      <c r="C701" s="179">
        <v>1</v>
      </c>
    </row>
    <row r="702" spans="1:3" x14ac:dyDescent="0.25">
      <c r="A702" t="s">
        <v>2624</v>
      </c>
      <c r="B702" t="s">
        <v>2625</v>
      </c>
      <c r="C702" s="179">
        <v>1</v>
      </c>
    </row>
    <row r="703" spans="1:3" x14ac:dyDescent="0.25">
      <c r="A703" t="s">
        <v>2624</v>
      </c>
      <c r="B703" t="s">
        <v>418</v>
      </c>
      <c r="C703" s="179">
        <v>2</v>
      </c>
    </row>
    <row r="704" spans="1:3" x14ac:dyDescent="0.25">
      <c r="A704" t="s">
        <v>2624</v>
      </c>
      <c r="B704" t="s">
        <v>1915</v>
      </c>
      <c r="C704" s="179">
        <v>1</v>
      </c>
    </row>
    <row r="705" spans="1:3" x14ac:dyDescent="0.25">
      <c r="A705" t="s">
        <v>2624</v>
      </c>
      <c r="B705" t="s">
        <v>2026</v>
      </c>
      <c r="C705" s="179">
        <v>1</v>
      </c>
    </row>
    <row r="706" spans="1:3" x14ac:dyDescent="0.25">
      <c r="A706" t="s">
        <v>2624</v>
      </c>
      <c r="B706" t="s">
        <v>3783</v>
      </c>
      <c r="C706" s="179">
        <v>2</v>
      </c>
    </row>
    <row r="707" spans="1:3" x14ac:dyDescent="0.25">
      <c r="A707" t="s">
        <v>2624</v>
      </c>
      <c r="B707" t="s">
        <v>3876</v>
      </c>
      <c r="C707" s="179">
        <v>1</v>
      </c>
    </row>
    <row r="708" spans="1:3" x14ac:dyDescent="0.25">
      <c r="A708" t="s">
        <v>2624</v>
      </c>
      <c r="B708" t="s">
        <v>3849</v>
      </c>
      <c r="C708" s="179">
        <v>1</v>
      </c>
    </row>
    <row r="709" spans="1:3" x14ac:dyDescent="0.25">
      <c r="A709" t="s">
        <v>2624</v>
      </c>
      <c r="B709" t="s">
        <v>3988</v>
      </c>
      <c r="C709" s="179">
        <v>1</v>
      </c>
    </row>
    <row r="710" spans="1:3" x14ac:dyDescent="0.25">
      <c r="A710" t="s">
        <v>2523</v>
      </c>
      <c r="B710" t="s">
        <v>2524</v>
      </c>
      <c r="C710" s="179">
        <v>1</v>
      </c>
    </row>
    <row r="711" spans="1:3" x14ac:dyDescent="0.25">
      <c r="A711" t="s">
        <v>4265</v>
      </c>
      <c r="B711" t="s">
        <v>1815</v>
      </c>
      <c r="C711" s="179">
        <v>2</v>
      </c>
    </row>
    <row r="712" spans="1:3" x14ac:dyDescent="0.25">
      <c r="A712" t="s">
        <v>4266</v>
      </c>
      <c r="B712" t="s">
        <v>103</v>
      </c>
      <c r="C712" s="179">
        <v>1</v>
      </c>
    </row>
    <row r="713" spans="1:3" x14ac:dyDescent="0.25">
      <c r="A713" t="s">
        <v>4267</v>
      </c>
      <c r="B713" t="s">
        <v>237</v>
      </c>
      <c r="C713" s="179">
        <v>1</v>
      </c>
    </row>
    <row r="714" spans="1:3" x14ac:dyDescent="0.25">
      <c r="A714" t="s">
        <v>4268</v>
      </c>
      <c r="B714" t="s">
        <v>1068</v>
      </c>
      <c r="C714" s="179">
        <v>1</v>
      </c>
    </row>
    <row r="715" spans="1:3" x14ac:dyDescent="0.25">
      <c r="A715" t="s">
        <v>4269</v>
      </c>
      <c r="B715" t="s">
        <v>574</v>
      </c>
      <c r="C715" s="179">
        <v>1</v>
      </c>
    </row>
    <row r="716" spans="1:3" x14ac:dyDescent="0.25">
      <c r="A716" t="s">
        <v>4269</v>
      </c>
      <c r="B716" t="s">
        <v>575</v>
      </c>
      <c r="C716" s="179">
        <v>2</v>
      </c>
    </row>
    <row r="717" spans="1:3" x14ac:dyDescent="0.25">
      <c r="A717" t="s">
        <v>4270</v>
      </c>
      <c r="B717" t="s">
        <v>2057</v>
      </c>
      <c r="C717" s="179">
        <v>1</v>
      </c>
    </row>
    <row r="718" spans="1:3" x14ac:dyDescent="0.25">
      <c r="A718" t="s">
        <v>4270</v>
      </c>
      <c r="B718" t="s">
        <v>728</v>
      </c>
      <c r="C718" s="179">
        <v>4</v>
      </c>
    </row>
    <row r="719" spans="1:3" x14ac:dyDescent="0.25">
      <c r="A719" t="s">
        <v>4270</v>
      </c>
      <c r="B719" t="s">
        <v>1087</v>
      </c>
      <c r="C719" s="179">
        <v>2</v>
      </c>
    </row>
    <row r="720" spans="1:3" x14ac:dyDescent="0.25">
      <c r="A720" t="s">
        <v>4271</v>
      </c>
      <c r="B720" t="s">
        <v>1126</v>
      </c>
      <c r="C720" s="179">
        <v>1</v>
      </c>
    </row>
    <row r="721" spans="1:3" x14ac:dyDescent="0.25">
      <c r="A721" t="s">
        <v>3206</v>
      </c>
      <c r="B721" t="s">
        <v>3207</v>
      </c>
      <c r="C721" s="179">
        <v>1</v>
      </c>
    </row>
    <row r="722" spans="1:3" x14ac:dyDescent="0.25">
      <c r="A722" t="s">
        <v>4272</v>
      </c>
      <c r="B722" t="s">
        <v>630</v>
      </c>
      <c r="C722" s="179">
        <v>1</v>
      </c>
    </row>
    <row r="723" spans="1:3" x14ac:dyDescent="0.25">
      <c r="A723" t="s">
        <v>4273</v>
      </c>
      <c r="B723" t="s">
        <v>1023</v>
      </c>
      <c r="C723" s="179">
        <v>1</v>
      </c>
    </row>
    <row r="724" spans="1:3" x14ac:dyDescent="0.25">
      <c r="A724" t="s">
        <v>4274</v>
      </c>
      <c r="B724" t="s">
        <v>1288</v>
      </c>
      <c r="C724" s="179">
        <v>5</v>
      </c>
    </row>
    <row r="725" spans="1:3" x14ac:dyDescent="0.25">
      <c r="A725" t="s">
        <v>2612</v>
      </c>
      <c r="B725" t="s">
        <v>1153</v>
      </c>
      <c r="C725" s="179">
        <v>1</v>
      </c>
    </row>
    <row r="726" spans="1:3" x14ac:dyDescent="0.25">
      <c r="A726" t="s">
        <v>2612</v>
      </c>
      <c r="B726" t="s">
        <v>542</v>
      </c>
      <c r="C726" s="179">
        <v>6</v>
      </c>
    </row>
    <row r="727" spans="1:3" x14ac:dyDescent="0.25">
      <c r="A727" t="s">
        <v>2612</v>
      </c>
      <c r="B727" t="s">
        <v>79</v>
      </c>
      <c r="C727" s="179">
        <v>1</v>
      </c>
    </row>
    <row r="728" spans="1:3" x14ac:dyDescent="0.25">
      <c r="A728" t="s">
        <v>2612</v>
      </c>
      <c r="B728" t="s">
        <v>393</v>
      </c>
      <c r="C728" s="179">
        <v>2</v>
      </c>
    </row>
    <row r="729" spans="1:3" x14ac:dyDescent="0.25">
      <c r="A729" t="s">
        <v>2612</v>
      </c>
      <c r="B729" t="s">
        <v>896</v>
      </c>
      <c r="C729" s="179">
        <v>1</v>
      </c>
    </row>
    <row r="730" spans="1:3" x14ac:dyDescent="0.25">
      <c r="A730" t="s">
        <v>2612</v>
      </c>
      <c r="B730" t="s">
        <v>802</v>
      </c>
      <c r="C730" s="179">
        <v>1</v>
      </c>
    </row>
    <row r="731" spans="1:3" x14ac:dyDescent="0.25">
      <c r="A731" t="s">
        <v>2612</v>
      </c>
      <c r="B731" t="s">
        <v>4183</v>
      </c>
      <c r="C731" s="179">
        <v>2</v>
      </c>
    </row>
    <row r="732" spans="1:3" x14ac:dyDescent="0.25">
      <c r="A732" t="s">
        <v>2612</v>
      </c>
      <c r="B732" t="s">
        <v>2613</v>
      </c>
      <c r="C732" s="179">
        <v>3</v>
      </c>
    </row>
    <row r="733" spans="1:3" x14ac:dyDescent="0.25">
      <c r="A733" t="s">
        <v>2612</v>
      </c>
      <c r="B733" t="s">
        <v>4109</v>
      </c>
      <c r="C733" s="179">
        <v>2</v>
      </c>
    </row>
    <row r="734" spans="1:3" x14ac:dyDescent="0.25">
      <c r="A734" t="s">
        <v>2795</v>
      </c>
      <c r="B734" t="s">
        <v>964</v>
      </c>
      <c r="C734" s="179">
        <v>2</v>
      </c>
    </row>
    <row r="735" spans="1:3" x14ac:dyDescent="0.25">
      <c r="A735" t="s">
        <v>2795</v>
      </c>
      <c r="B735" t="s">
        <v>1822</v>
      </c>
      <c r="C735" s="179">
        <v>1</v>
      </c>
    </row>
    <row r="736" spans="1:3" x14ac:dyDescent="0.25">
      <c r="A736" t="s">
        <v>2795</v>
      </c>
      <c r="B736" t="s">
        <v>2796</v>
      </c>
      <c r="C736" s="179">
        <v>2</v>
      </c>
    </row>
    <row r="737" spans="1:3" x14ac:dyDescent="0.25">
      <c r="A737" t="s">
        <v>4275</v>
      </c>
      <c r="B737" t="s">
        <v>377</v>
      </c>
      <c r="C737" s="179">
        <v>1</v>
      </c>
    </row>
    <row r="738" spans="1:3" x14ac:dyDescent="0.25">
      <c r="A738" t="s">
        <v>4276</v>
      </c>
      <c r="B738" t="s">
        <v>3707</v>
      </c>
      <c r="C738" s="179">
        <v>1</v>
      </c>
    </row>
    <row r="739" spans="1:3" x14ac:dyDescent="0.25">
      <c r="A739" t="s">
        <v>2108</v>
      </c>
      <c r="B739" t="s">
        <v>595</v>
      </c>
      <c r="C739" s="179">
        <v>1</v>
      </c>
    </row>
    <row r="740" spans="1:3" x14ac:dyDescent="0.25">
      <c r="A740" t="s">
        <v>2108</v>
      </c>
      <c r="B740" t="s">
        <v>596</v>
      </c>
      <c r="C740" s="179">
        <v>1</v>
      </c>
    </row>
    <row r="741" spans="1:3" x14ac:dyDescent="0.25">
      <c r="A741" t="s">
        <v>2108</v>
      </c>
      <c r="B741" t="s">
        <v>1054</v>
      </c>
      <c r="C741" s="179">
        <v>5</v>
      </c>
    </row>
    <row r="742" spans="1:3" x14ac:dyDescent="0.25">
      <c r="A742" t="s">
        <v>2108</v>
      </c>
      <c r="B742" t="s">
        <v>1874</v>
      </c>
      <c r="C742" s="179">
        <v>1</v>
      </c>
    </row>
    <row r="743" spans="1:3" x14ac:dyDescent="0.25">
      <c r="A743" t="s">
        <v>2108</v>
      </c>
      <c r="B743" t="s">
        <v>750</v>
      </c>
      <c r="C743" s="179">
        <v>1</v>
      </c>
    </row>
    <row r="744" spans="1:3" x14ac:dyDescent="0.25">
      <c r="A744" t="s">
        <v>2108</v>
      </c>
      <c r="B744" t="s">
        <v>910</v>
      </c>
      <c r="C744" s="179">
        <v>6</v>
      </c>
    </row>
    <row r="745" spans="1:3" x14ac:dyDescent="0.25">
      <c r="A745" t="s">
        <v>2108</v>
      </c>
      <c r="B745" t="s">
        <v>1231</v>
      </c>
      <c r="C745" s="179">
        <v>1</v>
      </c>
    </row>
    <row r="746" spans="1:3" x14ac:dyDescent="0.25">
      <c r="A746" t="s">
        <v>2108</v>
      </c>
      <c r="B746" t="s">
        <v>3049</v>
      </c>
      <c r="C746" s="179">
        <v>1</v>
      </c>
    </row>
    <row r="747" spans="1:3" x14ac:dyDescent="0.25">
      <c r="A747" t="s">
        <v>2108</v>
      </c>
      <c r="B747" t="s">
        <v>2109</v>
      </c>
      <c r="C747" s="179">
        <v>3</v>
      </c>
    </row>
    <row r="748" spans="1:3" x14ac:dyDescent="0.25">
      <c r="A748" t="s">
        <v>2108</v>
      </c>
      <c r="B748" t="s">
        <v>4390</v>
      </c>
      <c r="C748" s="179">
        <v>4</v>
      </c>
    </row>
    <row r="749" spans="1:3" x14ac:dyDescent="0.25">
      <c r="A749" t="s">
        <v>2108</v>
      </c>
      <c r="B749" t="s">
        <v>4449</v>
      </c>
      <c r="C749" s="179">
        <v>1</v>
      </c>
    </row>
    <row r="750" spans="1:3" x14ac:dyDescent="0.25">
      <c r="A750" t="s">
        <v>2108</v>
      </c>
      <c r="B750" t="s">
        <v>4679</v>
      </c>
      <c r="C750" s="179">
        <v>1</v>
      </c>
    </row>
    <row r="751" spans="1:3" x14ac:dyDescent="0.25">
      <c r="A751" t="s">
        <v>2108</v>
      </c>
      <c r="B751" t="s">
        <v>4697</v>
      </c>
      <c r="C751" s="179">
        <v>1</v>
      </c>
    </row>
    <row r="752" spans="1:3" x14ac:dyDescent="0.25">
      <c r="A752" t="s">
        <v>2763</v>
      </c>
      <c r="B752" t="s">
        <v>2764</v>
      </c>
      <c r="C752" s="179">
        <v>1</v>
      </c>
    </row>
    <row r="753" spans="1:3" x14ac:dyDescent="0.25">
      <c r="A753" t="s">
        <v>4277</v>
      </c>
      <c r="B753" t="s">
        <v>618</v>
      </c>
      <c r="C753" s="179">
        <v>1</v>
      </c>
    </row>
    <row r="754" spans="1:3" x14ac:dyDescent="0.25">
      <c r="A754" t="s">
        <v>4277</v>
      </c>
      <c r="B754" t="s">
        <v>458</v>
      </c>
      <c r="C754" s="179">
        <v>2</v>
      </c>
    </row>
    <row r="755" spans="1:3" x14ac:dyDescent="0.25">
      <c r="A755" t="s">
        <v>4277</v>
      </c>
      <c r="B755" t="s">
        <v>680</v>
      </c>
      <c r="C755" s="179">
        <v>2</v>
      </c>
    </row>
    <row r="756" spans="1:3" x14ac:dyDescent="0.25">
      <c r="A756" t="s">
        <v>4278</v>
      </c>
      <c r="B756" t="s">
        <v>1945</v>
      </c>
      <c r="C756" s="179">
        <v>1</v>
      </c>
    </row>
    <row r="757" spans="1:3" x14ac:dyDescent="0.25">
      <c r="A757" t="s">
        <v>4278</v>
      </c>
      <c r="B757" t="s">
        <v>1944</v>
      </c>
      <c r="C757" s="179">
        <v>1</v>
      </c>
    </row>
    <row r="758" spans="1:3" x14ac:dyDescent="0.25">
      <c r="A758" t="s">
        <v>4279</v>
      </c>
      <c r="B758" t="s">
        <v>1930</v>
      </c>
      <c r="C758" s="179">
        <v>1</v>
      </c>
    </row>
    <row r="759" spans="1:3" x14ac:dyDescent="0.25">
      <c r="A759" t="s">
        <v>4280</v>
      </c>
      <c r="B759" t="s">
        <v>855</v>
      </c>
      <c r="C759" s="179">
        <v>1</v>
      </c>
    </row>
    <row r="760" spans="1:3" x14ac:dyDescent="0.25">
      <c r="A760" t="s">
        <v>4281</v>
      </c>
      <c r="B760" t="s">
        <v>3706</v>
      </c>
      <c r="C760" s="179">
        <v>1</v>
      </c>
    </row>
    <row r="761" spans="1:3" x14ac:dyDescent="0.25">
      <c r="A761" t="s">
        <v>4282</v>
      </c>
      <c r="B761" t="s">
        <v>370</v>
      </c>
      <c r="C761" s="179">
        <v>2</v>
      </c>
    </row>
    <row r="762" spans="1:3" x14ac:dyDescent="0.25">
      <c r="A762" t="s">
        <v>4282</v>
      </c>
      <c r="B762" t="s">
        <v>366</v>
      </c>
      <c r="C762" s="179">
        <v>4</v>
      </c>
    </row>
    <row r="763" spans="1:3" x14ac:dyDescent="0.25">
      <c r="A763" t="s">
        <v>4282</v>
      </c>
      <c r="B763" t="s">
        <v>425</v>
      </c>
      <c r="C763" s="179">
        <v>2</v>
      </c>
    </row>
    <row r="764" spans="1:3" x14ac:dyDescent="0.25">
      <c r="A764" t="s">
        <v>4283</v>
      </c>
      <c r="B764" t="s">
        <v>352</v>
      </c>
      <c r="C764" s="179">
        <v>1</v>
      </c>
    </row>
    <row r="765" spans="1:3" x14ac:dyDescent="0.25">
      <c r="A765" t="s">
        <v>2681</v>
      </c>
      <c r="B765" t="s">
        <v>3709</v>
      </c>
      <c r="C765" s="179">
        <v>1</v>
      </c>
    </row>
    <row r="766" spans="1:3" x14ac:dyDescent="0.25">
      <c r="A766" t="s">
        <v>2681</v>
      </c>
      <c r="B766" t="s">
        <v>253</v>
      </c>
      <c r="C766" s="179">
        <v>2</v>
      </c>
    </row>
    <row r="767" spans="1:3" x14ac:dyDescent="0.25">
      <c r="A767" t="s">
        <v>2681</v>
      </c>
      <c r="B767" t="s">
        <v>252</v>
      </c>
      <c r="C767" s="179">
        <v>4</v>
      </c>
    </row>
    <row r="768" spans="1:3" x14ac:dyDescent="0.25">
      <c r="A768" t="s">
        <v>2681</v>
      </c>
      <c r="B768" t="s">
        <v>236</v>
      </c>
      <c r="C768" s="179">
        <v>3</v>
      </c>
    </row>
    <row r="769" spans="1:3" x14ac:dyDescent="0.25">
      <c r="A769" t="s">
        <v>2681</v>
      </c>
      <c r="B769" t="s">
        <v>3708</v>
      </c>
      <c r="C769" s="179">
        <v>4</v>
      </c>
    </row>
    <row r="770" spans="1:3" x14ac:dyDescent="0.25">
      <c r="A770" t="s">
        <v>2681</v>
      </c>
      <c r="B770" t="s">
        <v>279</v>
      </c>
      <c r="C770" s="179">
        <v>2</v>
      </c>
    </row>
    <row r="771" spans="1:3" x14ac:dyDescent="0.25">
      <c r="A771" t="s">
        <v>4284</v>
      </c>
      <c r="B771" t="s">
        <v>1855</v>
      </c>
      <c r="C771" s="179">
        <v>3</v>
      </c>
    </row>
    <row r="772" spans="1:3" x14ac:dyDescent="0.25">
      <c r="A772" t="s">
        <v>3042</v>
      </c>
      <c r="B772" t="s">
        <v>3043</v>
      </c>
      <c r="C772" s="179">
        <v>1</v>
      </c>
    </row>
    <row r="773" spans="1:3" x14ac:dyDescent="0.25">
      <c r="A773" t="s">
        <v>2111</v>
      </c>
      <c r="B773" t="s">
        <v>358</v>
      </c>
      <c r="C773" s="179">
        <v>5</v>
      </c>
    </row>
    <row r="774" spans="1:3" x14ac:dyDescent="0.25">
      <c r="A774" t="s">
        <v>2111</v>
      </c>
      <c r="B774" t="s">
        <v>940</v>
      </c>
      <c r="C774" s="179">
        <v>1</v>
      </c>
    </row>
    <row r="775" spans="1:3" x14ac:dyDescent="0.25">
      <c r="A775" t="s">
        <v>2111</v>
      </c>
      <c r="B775" t="s">
        <v>3786</v>
      </c>
      <c r="C775" s="179">
        <v>3</v>
      </c>
    </row>
    <row r="776" spans="1:3" x14ac:dyDescent="0.25">
      <c r="A776" t="s">
        <v>2111</v>
      </c>
      <c r="B776" t="s">
        <v>3935</v>
      </c>
      <c r="C776" s="179">
        <v>5</v>
      </c>
    </row>
    <row r="777" spans="1:3" x14ac:dyDescent="0.25">
      <c r="A777" t="s">
        <v>2111</v>
      </c>
      <c r="B777" t="s">
        <v>2113</v>
      </c>
      <c r="C777" s="179">
        <v>10</v>
      </c>
    </row>
    <row r="778" spans="1:3" x14ac:dyDescent="0.25">
      <c r="A778" t="s">
        <v>2111</v>
      </c>
      <c r="B778" t="s">
        <v>3131</v>
      </c>
      <c r="C778" s="179">
        <v>1</v>
      </c>
    </row>
    <row r="779" spans="1:3" x14ac:dyDescent="0.25">
      <c r="A779" t="s">
        <v>2111</v>
      </c>
      <c r="B779" t="s">
        <v>2790</v>
      </c>
      <c r="C779" s="179">
        <v>1</v>
      </c>
    </row>
    <row r="780" spans="1:3" x14ac:dyDescent="0.25">
      <c r="A780" t="s">
        <v>2111</v>
      </c>
      <c r="B780" t="s">
        <v>4459</v>
      </c>
      <c r="C780" s="179">
        <v>1</v>
      </c>
    </row>
    <row r="781" spans="1:3" x14ac:dyDescent="0.25">
      <c r="A781" t="s">
        <v>4285</v>
      </c>
      <c r="B781" t="s">
        <v>505</v>
      </c>
      <c r="C781" s="179">
        <v>3</v>
      </c>
    </row>
    <row r="782" spans="1:3" x14ac:dyDescent="0.25">
      <c r="A782" t="s">
        <v>4286</v>
      </c>
      <c r="B782" t="s">
        <v>1765</v>
      </c>
      <c r="C782" s="179">
        <v>1</v>
      </c>
    </row>
    <row r="783" spans="1:3" x14ac:dyDescent="0.25">
      <c r="A783" t="s">
        <v>4286</v>
      </c>
      <c r="B783" t="s">
        <v>1766</v>
      </c>
      <c r="C783" s="179">
        <v>1</v>
      </c>
    </row>
    <row r="784" spans="1:3" x14ac:dyDescent="0.25">
      <c r="A784" t="s">
        <v>4286</v>
      </c>
      <c r="B784" t="s">
        <v>1763</v>
      </c>
      <c r="C784" s="179">
        <v>1</v>
      </c>
    </row>
    <row r="785" spans="1:3" x14ac:dyDescent="0.25">
      <c r="A785" t="s">
        <v>4286</v>
      </c>
      <c r="B785" t="s">
        <v>1769</v>
      </c>
      <c r="C785" s="179">
        <v>1</v>
      </c>
    </row>
    <row r="786" spans="1:3" x14ac:dyDescent="0.25">
      <c r="A786" t="s">
        <v>4286</v>
      </c>
      <c r="B786" t="s">
        <v>1767</v>
      </c>
      <c r="C786" s="179">
        <v>1</v>
      </c>
    </row>
    <row r="787" spans="1:3" x14ac:dyDescent="0.25">
      <c r="A787" t="s">
        <v>4286</v>
      </c>
      <c r="B787" t="s">
        <v>3701</v>
      </c>
      <c r="C787" s="179">
        <v>1</v>
      </c>
    </row>
    <row r="788" spans="1:3" x14ac:dyDescent="0.25">
      <c r="A788" t="s">
        <v>2102</v>
      </c>
      <c r="B788" t="s">
        <v>1209</v>
      </c>
      <c r="C788" s="179">
        <v>1</v>
      </c>
    </row>
    <row r="789" spans="1:3" x14ac:dyDescent="0.25">
      <c r="A789" t="s">
        <v>2102</v>
      </c>
      <c r="B789" t="s">
        <v>135</v>
      </c>
      <c r="C789" s="179">
        <v>1</v>
      </c>
    </row>
    <row r="790" spans="1:3" x14ac:dyDescent="0.25">
      <c r="A790" t="s">
        <v>2102</v>
      </c>
      <c r="B790" t="s">
        <v>311</v>
      </c>
      <c r="C790" s="179">
        <v>1</v>
      </c>
    </row>
    <row r="791" spans="1:3" x14ac:dyDescent="0.25">
      <c r="A791" t="s">
        <v>2102</v>
      </c>
      <c r="B791" t="s">
        <v>1692</v>
      </c>
      <c r="C791" s="179">
        <v>1</v>
      </c>
    </row>
    <row r="792" spans="1:3" x14ac:dyDescent="0.25">
      <c r="A792" t="s">
        <v>2102</v>
      </c>
      <c r="B792" t="s">
        <v>1948</v>
      </c>
      <c r="C792" s="179">
        <v>1</v>
      </c>
    </row>
    <row r="793" spans="1:3" x14ac:dyDescent="0.25">
      <c r="A793" t="s">
        <v>2102</v>
      </c>
      <c r="B793" t="s">
        <v>1149</v>
      </c>
      <c r="C793" s="179">
        <v>1</v>
      </c>
    </row>
    <row r="794" spans="1:3" x14ac:dyDescent="0.25">
      <c r="A794" t="s">
        <v>2102</v>
      </c>
      <c r="B794" t="s">
        <v>66</v>
      </c>
      <c r="C794" s="179">
        <v>1</v>
      </c>
    </row>
    <row r="795" spans="1:3" x14ac:dyDescent="0.25">
      <c r="A795" t="s">
        <v>2102</v>
      </c>
      <c r="B795" t="s">
        <v>1952</v>
      </c>
      <c r="C795" s="179">
        <v>1</v>
      </c>
    </row>
    <row r="796" spans="1:3" x14ac:dyDescent="0.25">
      <c r="A796" t="s">
        <v>2102</v>
      </c>
      <c r="B796" t="s">
        <v>1800</v>
      </c>
      <c r="C796" s="179">
        <v>1</v>
      </c>
    </row>
    <row r="797" spans="1:3" x14ac:dyDescent="0.25">
      <c r="A797" t="s">
        <v>2102</v>
      </c>
      <c r="B797" t="s">
        <v>1190</v>
      </c>
      <c r="C797" s="179">
        <v>1</v>
      </c>
    </row>
    <row r="798" spans="1:3" x14ac:dyDescent="0.25">
      <c r="A798" t="s">
        <v>2102</v>
      </c>
      <c r="B798" t="s">
        <v>1056</v>
      </c>
      <c r="C798" s="179">
        <v>1</v>
      </c>
    </row>
    <row r="799" spans="1:3" x14ac:dyDescent="0.25">
      <c r="A799" t="s">
        <v>2102</v>
      </c>
      <c r="B799" t="s">
        <v>713</v>
      </c>
      <c r="C799" s="179">
        <v>6</v>
      </c>
    </row>
    <row r="800" spans="1:3" x14ac:dyDescent="0.25">
      <c r="A800" t="s">
        <v>2102</v>
      </c>
      <c r="B800" t="s">
        <v>1197</v>
      </c>
      <c r="C800" s="179">
        <v>1</v>
      </c>
    </row>
    <row r="801" spans="1:3" x14ac:dyDescent="0.25">
      <c r="A801" t="s">
        <v>2102</v>
      </c>
      <c r="B801" t="s">
        <v>150</v>
      </c>
      <c r="C801" s="179">
        <v>2</v>
      </c>
    </row>
    <row r="802" spans="1:3" x14ac:dyDescent="0.25">
      <c r="A802" t="s">
        <v>2102</v>
      </c>
      <c r="B802" t="s">
        <v>1158</v>
      </c>
      <c r="C802" s="179">
        <v>1</v>
      </c>
    </row>
    <row r="803" spans="1:3" x14ac:dyDescent="0.25">
      <c r="A803" t="s">
        <v>2102</v>
      </c>
      <c r="B803" t="s">
        <v>1191</v>
      </c>
      <c r="C803" s="179">
        <v>2</v>
      </c>
    </row>
    <row r="804" spans="1:3" x14ac:dyDescent="0.25">
      <c r="A804" t="s">
        <v>2102</v>
      </c>
      <c r="B804" t="s">
        <v>218</v>
      </c>
      <c r="C804" s="179">
        <v>1</v>
      </c>
    </row>
    <row r="805" spans="1:3" x14ac:dyDescent="0.25">
      <c r="A805" t="s">
        <v>2102</v>
      </c>
      <c r="B805" t="s">
        <v>61</v>
      </c>
      <c r="C805" s="179">
        <v>6</v>
      </c>
    </row>
    <row r="806" spans="1:3" x14ac:dyDescent="0.25">
      <c r="A806" t="s">
        <v>2102</v>
      </c>
      <c r="B806" t="s">
        <v>1009</v>
      </c>
      <c r="C806" s="179">
        <v>1</v>
      </c>
    </row>
    <row r="807" spans="1:3" x14ac:dyDescent="0.25">
      <c r="A807" t="s">
        <v>2102</v>
      </c>
      <c r="B807" t="s">
        <v>1229</v>
      </c>
      <c r="C807" s="179">
        <v>1</v>
      </c>
    </row>
    <row r="808" spans="1:3" x14ac:dyDescent="0.25">
      <c r="A808" t="s">
        <v>2102</v>
      </c>
      <c r="B808" t="s">
        <v>2103</v>
      </c>
      <c r="C808" s="179">
        <v>2</v>
      </c>
    </row>
    <row r="809" spans="1:3" x14ac:dyDescent="0.25">
      <c r="A809" t="s">
        <v>2102</v>
      </c>
      <c r="B809" t="s">
        <v>3076</v>
      </c>
      <c r="C809" s="179">
        <v>3</v>
      </c>
    </row>
    <row r="810" spans="1:3" x14ac:dyDescent="0.25">
      <c r="A810" t="s">
        <v>2102</v>
      </c>
      <c r="B810" t="s">
        <v>3644</v>
      </c>
      <c r="C810" s="179">
        <v>2</v>
      </c>
    </row>
    <row r="811" spans="1:3" x14ac:dyDescent="0.25">
      <c r="A811" t="s">
        <v>2102</v>
      </c>
      <c r="B811" t="s">
        <v>2169</v>
      </c>
      <c r="C811" s="179">
        <v>15</v>
      </c>
    </row>
    <row r="812" spans="1:3" x14ac:dyDescent="0.25">
      <c r="A812" t="s">
        <v>2102</v>
      </c>
      <c r="B812" t="s">
        <v>3841</v>
      </c>
      <c r="C812" s="179">
        <v>2</v>
      </c>
    </row>
    <row r="813" spans="1:3" x14ac:dyDescent="0.25">
      <c r="A813" t="s">
        <v>2102</v>
      </c>
      <c r="B813" t="s">
        <v>2539</v>
      </c>
      <c r="C813" s="179">
        <v>29</v>
      </c>
    </row>
    <row r="814" spans="1:3" x14ac:dyDescent="0.25">
      <c r="A814" t="s">
        <v>2102</v>
      </c>
      <c r="B814" t="s">
        <v>3787</v>
      </c>
      <c r="C814" s="179">
        <v>5</v>
      </c>
    </row>
    <row r="815" spans="1:3" x14ac:dyDescent="0.25">
      <c r="A815" t="s">
        <v>2102</v>
      </c>
      <c r="B815" t="s">
        <v>2615</v>
      </c>
      <c r="C815" s="179">
        <v>34</v>
      </c>
    </row>
    <row r="816" spans="1:3" x14ac:dyDescent="0.25">
      <c r="A816" t="s">
        <v>2102</v>
      </c>
      <c r="B816" t="s">
        <v>2167</v>
      </c>
      <c r="C816" s="179">
        <v>12</v>
      </c>
    </row>
    <row r="817" spans="1:3" x14ac:dyDescent="0.25">
      <c r="A817" t="s">
        <v>2102</v>
      </c>
      <c r="B817" t="s">
        <v>3847</v>
      </c>
      <c r="C817" s="179">
        <v>3</v>
      </c>
    </row>
    <row r="818" spans="1:3" x14ac:dyDescent="0.25">
      <c r="A818" t="s">
        <v>2102</v>
      </c>
      <c r="B818" t="s">
        <v>4392</v>
      </c>
      <c r="C818" s="179">
        <v>1</v>
      </c>
    </row>
    <row r="819" spans="1:3" x14ac:dyDescent="0.25">
      <c r="A819" t="s">
        <v>2102</v>
      </c>
      <c r="B819" t="s">
        <v>4634</v>
      </c>
      <c r="C819" s="179">
        <v>1</v>
      </c>
    </row>
    <row r="820" spans="1:3" x14ac:dyDescent="0.25">
      <c r="A820" t="s">
        <v>2102</v>
      </c>
      <c r="B820" t="s">
        <v>5234</v>
      </c>
      <c r="C820" s="179">
        <v>1</v>
      </c>
    </row>
    <row r="821" spans="1:3" x14ac:dyDescent="0.25">
      <c r="A821" t="s">
        <v>2102</v>
      </c>
      <c r="B821" t="s">
        <v>5345</v>
      </c>
      <c r="C821" s="179">
        <v>1</v>
      </c>
    </row>
    <row r="822" spans="1:3" x14ac:dyDescent="0.25">
      <c r="A822" t="s">
        <v>2102</v>
      </c>
      <c r="B822" t="s">
        <v>5446</v>
      </c>
      <c r="C822" s="179">
        <v>1</v>
      </c>
    </row>
    <row r="823" spans="1:3" x14ac:dyDescent="0.25">
      <c r="A823" t="s">
        <v>3147</v>
      </c>
      <c r="B823" t="s">
        <v>3148</v>
      </c>
      <c r="C823" s="179">
        <v>3</v>
      </c>
    </row>
    <row r="824" spans="1:3" x14ac:dyDescent="0.25">
      <c r="A824" t="s">
        <v>3147</v>
      </c>
      <c r="B824" t="s">
        <v>4712</v>
      </c>
      <c r="C824" s="179">
        <v>1</v>
      </c>
    </row>
    <row r="825" spans="1:3" x14ac:dyDescent="0.25">
      <c r="A825" t="s">
        <v>3628</v>
      </c>
      <c r="B825" t="s">
        <v>3629</v>
      </c>
      <c r="C825" s="179">
        <v>3</v>
      </c>
    </row>
    <row r="826" spans="1:3" x14ac:dyDescent="0.25">
      <c r="A826" t="s">
        <v>4287</v>
      </c>
      <c r="B826" t="s">
        <v>414</v>
      </c>
      <c r="C826" s="179">
        <v>2</v>
      </c>
    </row>
    <row r="827" spans="1:3" x14ac:dyDescent="0.25">
      <c r="A827" t="s">
        <v>4287</v>
      </c>
      <c r="B827" t="s">
        <v>663</v>
      </c>
      <c r="C827" s="179">
        <v>1</v>
      </c>
    </row>
    <row r="828" spans="1:3" x14ac:dyDescent="0.25">
      <c r="A828" t="s">
        <v>2907</v>
      </c>
      <c r="B828" t="s">
        <v>2908</v>
      </c>
      <c r="C828" s="179">
        <v>1</v>
      </c>
    </row>
    <row r="829" spans="1:3" x14ac:dyDescent="0.25">
      <c r="A829" t="s">
        <v>2907</v>
      </c>
      <c r="B829" t="s">
        <v>975</v>
      </c>
      <c r="C829" s="179">
        <v>1</v>
      </c>
    </row>
    <row r="830" spans="1:3" x14ac:dyDescent="0.25">
      <c r="A830" t="s">
        <v>2907</v>
      </c>
      <c r="B830" t="s">
        <v>976</v>
      </c>
      <c r="C830" s="179">
        <v>1</v>
      </c>
    </row>
    <row r="831" spans="1:3" x14ac:dyDescent="0.25">
      <c r="A831" t="s">
        <v>4288</v>
      </c>
      <c r="B831" t="s">
        <v>1764</v>
      </c>
      <c r="C831" s="179">
        <v>1</v>
      </c>
    </row>
    <row r="832" spans="1:3" x14ac:dyDescent="0.25">
      <c r="A832" t="s">
        <v>4288</v>
      </c>
      <c r="B832" t="s">
        <v>1768</v>
      </c>
      <c r="C832" s="179">
        <v>1</v>
      </c>
    </row>
    <row r="833" spans="1:3" x14ac:dyDescent="0.25">
      <c r="A833" t="s">
        <v>4289</v>
      </c>
      <c r="B833" t="s">
        <v>1907</v>
      </c>
      <c r="C833" s="179">
        <v>1</v>
      </c>
    </row>
    <row r="834" spans="1:3" x14ac:dyDescent="0.25">
      <c r="A834" t="s">
        <v>4290</v>
      </c>
      <c r="B834" t="s">
        <v>1037</v>
      </c>
      <c r="C834" s="179">
        <v>1</v>
      </c>
    </row>
    <row r="835" spans="1:3" x14ac:dyDescent="0.25">
      <c r="A835" t="s">
        <v>4291</v>
      </c>
      <c r="B835" t="s">
        <v>373</v>
      </c>
      <c r="C835" s="179">
        <v>2</v>
      </c>
    </row>
    <row r="836" spans="1:3" x14ac:dyDescent="0.25">
      <c r="A836" t="s">
        <v>3845</v>
      </c>
      <c r="B836" t="s">
        <v>3846</v>
      </c>
      <c r="C836" s="179">
        <v>1</v>
      </c>
    </row>
    <row r="837" spans="1:3" x14ac:dyDescent="0.25">
      <c r="A837" t="s">
        <v>4292</v>
      </c>
      <c r="B837" t="s">
        <v>677</v>
      </c>
      <c r="C837" s="179">
        <v>1</v>
      </c>
    </row>
    <row r="838" spans="1:3" x14ac:dyDescent="0.25">
      <c r="A838" t="s">
        <v>2177</v>
      </c>
      <c r="B838" t="s">
        <v>2178</v>
      </c>
      <c r="C838" s="179">
        <v>1</v>
      </c>
    </row>
    <row r="839" spans="1:3" x14ac:dyDescent="0.25">
      <c r="A839" t="s">
        <v>2872</v>
      </c>
      <c r="B839" t="s">
        <v>1895</v>
      </c>
      <c r="C839" s="179">
        <v>2</v>
      </c>
    </row>
    <row r="840" spans="1:3" x14ac:dyDescent="0.25">
      <c r="A840" t="s">
        <v>2872</v>
      </c>
      <c r="B840" t="s">
        <v>1894</v>
      </c>
      <c r="C840" s="179">
        <v>2</v>
      </c>
    </row>
    <row r="841" spans="1:3" x14ac:dyDescent="0.25">
      <c r="A841" t="s">
        <v>2872</v>
      </c>
      <c r="B841" t="s">
        <v>2873</v>
      </c>
      <c r="C841" s="179">
        <v>2</v>
      </c>
    </row>
    <row r="842" spans="1:3" x14ac:dyDescent="0.25">
      <c r="A842" t="s">
        <v>2294</v>
      </c>
      <c r="B842" t="s">
        <v>225</v>
      </c>
      <c r="C842" s="179">
        <v>4</v>
      </c>
    </row>
    <row r="843" spans="1:3" x14ac:dyDescent="0.25">
      <c r="A843" t="s">
        <v>2294</v>
      </c>
      <c r="B843" t="s">
        <v>162</v>
      </c>
      <c r="C843" s="179">
        <v>1</v>
      </c>
    </row>
    <row r="844" spans="1:3" x14ac:dyDescent="0.25">
      <c r="A844" t="s">
        <v>2294</v>
      </c>
      <c r="B844" t="s">
        <v>1918</v>
      </c>
      <c r="C844" s="179">
        <v>1</v>
      </c>
    </row>
    <row r="845" spans="1:3" x14ac:dyDescent="0.25">
      <c r="A845" t="s">
        <v>2294</v>
      </c>
      <c r="B845" t="s">
        <v>309</v>
      </c>
      <c r="C845" s="179">
        <v>1</v>
      </c>
    </row>
    <row r="846" spans="1:3" x14ac:dyDescent="0.25">
      <c r="A846" t="s">
        <v>2294</v>
      </c>
      <c r="B846" t="s">
        <v>2295</v>
      </c>
      <c r="C846" s="179">
        <v>6</v>
      </c>
    </row>
    <row r="847" spans="1:3" x14ac:dyDescent="0.25">
      <c r="A847" t="s">
        <v>2684</v>
      </c>
      <c r="B847" t="s">
        <v>1634</v>
      </c>
      <c r="C847" s="179">
        <v>2</v>
      </c>
    </row>
    <row r="848" spans="1:3" x14ac:dyDescent="0.25">
      <c r="A848" t="s">
        <v>2684</v>
      </c>
      <c r="B848" t="s">
        <v>1747</v>
      </c>
      <c r="C848" s="179">
        <v>1</v>
      </c>
    </row>
    <row r="849" spans="1:3" x14ac:dyDescent="0.25">
      <c r="A849" t="s">
        <v>2684</v>
      </c>
      <c r="B849" t="s">
        <v>891</v>
      </c>
      <c r="C849" s="179">
        <v>1</v>
      </c>
    </row>
    <row r="850" spans="1:3" x14ac:dyDescent="0.25">
      <c r="A850" t="s">
        <v>2684</v>
      </c>
      <c r="B850" t="s">
        <v>1091</v>
      </c>
      <c r="C850" s="179">
        <v>3</v>
      </c>
    </row>
    <row r="851" spans="1:3" x14ac:dyDescent="0.25">
      <c r="A851" t="s">
        <v>2684</v>
      </c>
      <c r="B851" t="s">
        <v>957</v>
      </c>
      <c r="C851" s="179">
        <v>3</v>
      </c>
    </row>
    <row r="852" spans="1:3" x14ac:dyDescent="0.25">
      <c r="A852" t="s">
        <v>2684</v>
      </c>
      <c r="B852" t="s">
        <v>1636</v>
      </c>
      <c r="C852" s="179">
        <v>1</v>
      </c>
    </row>
    <row r="853" spans="1:3" x14ac:dyDescent="0.25">
      <c r="A853" t="s">
        <v>2684</v>
      </c>
      <c r="B853" t="s">
        <v>1635</v>
      </c>
      <c r="C853" s="179">
        <v>3</v>
      </c>
    </row>
    <row r="854" spans="1:3" x14ac:dyDescent="0.25">
      <c r="A854" t="s">
        <v>2684</v>
      </c>
      <c r="B854" t="s">
        <v>2014</v>
      </c>
      <c r="C854" s="179">
        <v>1</v>
      </c>
    </row>
    <row r="855" spans="1:3" x14ac:dyDescent="0.25">
      <c r="A855" t="s">
        <v>2684</v>
      </c>
      <c r="B855" t="s">
        <v>1986</v>
      </c>
      <c r="C855" s="179">
        <v>1</v>
      </c>
    </row>
    <row r="856" spans="1:3" x14ac:dyDescent="0.25">
      <c r="A856" t="s">
        <v>2684</v>
      </c>
      <c r="B856" t="s">
        <v>873</v>
      </c>
      <c r="C856" s="179">
        <v>2</v>
      </c>
    </row>
    <row r="857" spans="1:3" x14ac:dyDescent="0.25">
      <c r="A857" t="s">
        <v>2684</v>
      </c>
      <c r="B857" t="s">
        <v>863</v>
      </c>
      <c r="C857" s="179">
        <v>2</v>
      </c>
    </row>
    <row r="858" spans="1:3" x14ac:dyDescent="0.25">
      <c r="A858" t="s">
        <v>2684</v>
      </c>
      <c r="B858" t="s">
        <v>828</v>
      </c>
      <c r="C858" s="179">
        <v>4</v>
      </c>
    </row>
    <row r="859" spans="1:3" x14ac:dyDescent="0.25">
      <c r="A859" t="s">
        <v>2684</v>
      </c>
      <c r="B859" t="s">
        <v>738</v>
      </c>
      <c r="C859" s="179">
        <v>2</v>
      </c>
    </row>
    <row r="860" spans="1:3" x14ac:dyDescent="0.25">
      <c r="A860" t="s">
        <v>2684</v>
      </c>
      <c r="B860" t="s">
        <v>653</v>
      </c>
      <c r="C860" s="179">
        <v>6</v>
      </c>
    </row>
    <row r="861" spans="1:3" x14ac:dyDescent="0.25">
      <c r="A861" t="s">
        <v>2684</v>
      </c>
      <c r="B861" t="s">
        <v>636</v>
      </c>
      <c r="C861" s="179">
        <v>4</v>
      </c>
    </row>
    <row r="862" spans="1:3" x14ac:dyDescent="0.25">
      <c r="A862" t="s">
        <v>2684</v>
      </c>
      <c r="B862" t="s">
        <v>1063</v>
      </c>
      <c r="C862" s="179">
        <v>5</v>
      </c>
    </row>
    <row r="863" spans="1:3" x14ac:dyDescent="0.25">
      <c r="A863" t="s">
        <v>2684</v>
      </c>
      <c r="B863" t="s">
        <v>2306</v>
      </c>
      <c r="C863" s="179">
        <v>1</v>
      </c>
    </row>
    <row r="864" spans="1:3" x14ac:dyDescent="0.25">
      <c r="A864" t="s">
        <v>2684</v>
      </c>
      <c r="B864" t="s">
        <v>502</v>
      </c>
      <c r="C864" s="179">
        <v>8</v>
      </c>
    </row>
    <row r="865" spans="1:3" x14ac:dyDescent="0.25">
      <c r="A865" t="s">
        <v>2684</v>
      </c>
      <c r="B865" t="s">
        <v>3714</v>
      </c>
      <c r="C865" s="179">
        <v>1</v>
      </c>
    </row>
    <row r="866" spans="1:3" x14ac:dyDescent="0.25">
      <c r="A866" t="s">
        <v>2684</v>
      </c>
      <c r="B866" t="s">
        <v>817</v>
      </c>
      <c r="C866" s="179">
        <v>4</v>
      </c>
    </row>
    <row r="867" spans="1:3" x14ac:dyDescent="0.25">
      <c r="A867" t="s">
        <v>2684</v>
      </c>
      <c r="B867" t="s">
        <v>870</v>
      </c>
      <c r="C867" s="179">
        <v>3</v>
      </c>
    </row>
    <row r="868" spans="1:3" x14ac:dyDescent="0.25">
      <c r="A868" t="s">
        <v>2684</v>
      </c>
      <c r="B868" t="s">
        <v>869</v>
      </c>
      <c r="C868" s="179">
        <v>3</v>
      </c>
    </row>
    <row r="869" spans="1:3" x14ac:dyDescent="0.25">
      <c r="A869" t="s">
        <v>2684</v>
      </c>
      <c r="B869" t="s">
        <v>2013</v>
      </c>
      <c r="C869" s="179">
        <v>1</v>
      </c>
    </row>
    <row r="870" spans="1:3" x14ac:dyDescent="0.25">
      <c r="A870" t="s">
        <v>2684</v>
      </c>
      <c r="B870" t="s">
        <v>2011</v>
      </c>
      <c r="C870" s="179">
        <v>5</v>
      </c>
    </row>
    <row r="871" spans="1:3" x14ac:dyDescent="0.25">
      <c r="A871" t="s">
        <v>2684</v>
      </c>
      <c r="B871" t="s">
        <v>1089</v>
      </c>
      <c r="C871" s="179">
        <v>2</v>
      </c>
    </row>
    <row r="872" spans="1:3" x14ac:dyDescent="0.25">
      <c r="A872" t="s">
        <v>2684</v>
      </c>
      <c r="B872" t="s">
        <v>1631</v>
      </c>
      <c r="C872" s="179">
        <v>1</v>
      </c>
    </row>
    <row r="873" spans="1:3" x14ac:dyDescent="0.25">
      <c r="A873" t="s">
        <v>2684</v>
      </c>
      <c r="B873" t="s">
        <v>1632</v>
      </c>
      <c r="C873" s="179">
        <v>1</v>
      </c>
    </row>
    <row r="874" spans="1:3" x14ac:dyDescent="0.25">
      <c r="A874" t="s">
        <v>2684</v>
      </c>
      <c r="B874" t="s">
        <v>609</v>
      </c>
      <c r="C874" s="179">
        <v>2</v>
      </c>
    </row>
    <row r="875" spans="1:3" x14ac:dyDescent="0.25">
      <c r="A875" t="s">
        <v>2684</v>
      </c>
      <c r="B875" t="s">
        <v>2059</v>
      </c>
      <c r="C875" s="179">
        <v>3</v>
      </c>
    </row>
    <row r="876" spans="1:3" x14ac:dyDescent="0.25">
      <c r="A876" t="s">
        <v>2684</v>
      </c>
      <c r="B876" t="s">
        <v>991</v>
      </c>
      <c r="C876" s="179">
        <v>2</v>
      </c>
    </row>
    <row r="877" spans="1:3" x14ac:dyDescent="0.25">
      <c r="A877" t="s">
        <v>2684</v>
      </c>
      <c r="B877" t="s">
        <v>3952</v>
      </c>
      <c r="C877" s="179">
        <v>1</v>
      </c>
    </row>
    <row r="878" spans="1:3" x14ac:dyDescent="0.25">
      <c r="A878" t="s">
        <v>2216</v>
      </c>
      <c r="B878" t="s">
        <v>2218</v>
      </c>
      <c r="C878" s="179">
        <v>1</v>
      </c>
    </row>
    <row r="879" spans="1:3" x14ac:dyDescent="0.25">
      <c r="A879" t="s">
        <v>2216</v>
      </c>
      <c r="B879" t="s">
        <v>1206</v>
      </c>
      <c r="C879" s="179">
        <v>1</v>
      </c>
    </row>
    <row r="880" spans="1:3" x14ac:dyDescent="0.25">
      <c r="A880" t="s">
        <v>2216</v>
      </c>
      <c r="B880" t="s">
        <v>1205</v>
      </c>
      <c r="C880" s="179">
        <v>1</v>
      </c>
    </row>
    <row r="881" spans="1:3" x14ac:dyDescent="0.25">
      <c r="A881" t="s">
        <v>2216</v>
      </c>
      <c r="B881" t="s">
        <v>977</v>
      </c>
      <c r="C881" s="179">
        <v>1</v>
      </c>
    </row>
    <row r="882" spans="1:3" x14ac:dyDescent="0.25">
      <c r="A882" t="s">
        <v>2216</v>
      </c>
      <c r="B882" t="s">
        <v>974</v>
      </c>
      <c r="C882" s="179">
        <v>1</v>
      </c>
    </row>
    <row r="883" spans="1:3" x14ac:dyDescent="0.25">
      <c r="A883" t="s">
        <v>2216</v>
      </c>
      <c r="B883" t="s">
        <v>2220</v>
      </c>
      <c r="C883" s="179">
        <v>1</v>
      </c>
    </row>
    <row r="884" spans="1:3" x14ac:dyDescent="0.25">
      <c r="A884" t="s">
        <v>2216</v>
      </c>
      <c r="B884" t="s">
        <v>2720</v>
      </c>
      <c r="C884" s="179">
        <v>9</v>
      </c>
    </row>
    <row r="885" spans="1:3" x14ac:dyDescent="0.25">
      <c r="A885" t="s">
        <v>2216</v>
      </c>
      <c r="B885" t="s">
        <v>4881</v>
      </c>
      <c r="C885" s="179">
        <v>1</v>
      </c>
    </row>
    <row r="886" spans="1:3" x14ac:dyDescent="0.25">
      <c r="A886" t="s">
        <v>4293</v>
      </c>
      <c r="B886" t="s">
        <v>1684</v>
      </c>
      <c r="C886" s="179">
        <v>1</v>
      </c>
    </row>
    <row r="887" spans="1:3" x14ac:dyDescent="0.25">
      <c r="A887" t="s">
        <v>4293</v>
      </c>
      <c r="B887" t="s">
        <v>1730</v>
      </c>
      <c r="C887" s="179">
        <v>1</v>
      </c>
    </row>
    <row r="888" spans="1:3" x14ac:dyDescent="0.25">
      <c r="A888" t="s">
        <v>4294</v>
      </c>
      <c r="B888" t="s">
        <v>906</v>
      </c>
      <c r="C888" s="179">
        <v>1</v>
      </c>
    </row>
    <row r="889" spans="1:3" x14ac:dyDescent="0.25">
      <c r="A889" t="s">
        <v>4295</v>
      </c>
      <c r="B889" t="s">
        <v>1324</v>
      </c>
      <c r="C889" s="179">
        <v>2</v>
      </c>
    </row>
    <row r="890" spans="1:3" x14ac:dyDescent="0.25">
      <c r="A890" t="s">
        <v>4295</v>
      </c>
      <c r="B890" t="s">
        <v>1290</v>
      </c>
      <c r="C890" s="179">
        <v>1</v>
      </c>
    </row>
    <row r="891" spans="1:3" x14ac:dyDescent="0.25">
      <c r="A891" t="s">
        <v>2916</v>
      </c>
      <c r="B891" t="s">
        <v>2917</v>
      </c>
      <c r="C891" s="179">
        <v>6</v>
      </c>
    </row>
    <row r="892" spans="1:3" x14ac:dyDescent="0.25">
      <c r="A892" t="s">
        <v>2551</v>
      </c>
      <c r="B892" t="s">
        <v>2552</v>
      </c>
      <c r="C892" s="179">
        <v>1</v>
      </c>
    </row>
    <row r="893" spans="1:3" x14ac:dyDescent="0.25">
      <c r="A893" t="s">
        <v>3066</v>
      </c>
      <c r="B893" t="s">
        <v>3067</v>
      </c>
      <c r="C893" s="179">
        <v>1</v>
      </c>
    </row>
    <row r="894" spans="1:3" x14ac:dyDescent="0.25">
      <c r="A894" t="s">
        <v>2601</v>
      </c>
      <c r="B894" t="s">
        <v>67</v>
      </c>
      <c r="C894" s="179">
        <v>1</v>
      </c>
    </row>
    <row r="895" spans="1:3" x14ac:dyDescent="0.25">
      <c r="A895" t="s">
        <v>2601</v>
      </c>
      <c r="B895" t="s">
        <v>219</v>
      </c>
      <c r="C895" s="179">
        <v>1</v>
      </c>
    </row>
    <row r="896" spans="1:3" x14ac:dyDescent="0.25">
      <c r="A896" t="s">
        <v>2601</v>
      </c>
      <c r="B896" t="s">
        <v>220</v>
      </c>
      <c r="C896" s="179">
        <v>1</v>
      </c>
    </row>
    <row r="897" spans="1:3" x14ac:dyDescent="0.25">
      <c r="A897" t="s">
        <v>2601</v>
      </c>
      <c r="B897" t="s">
        <v>200</v>
      </c>
      <c r="C897" s="179">
        <v>2</v>
      </c>
    </row>
    <row r="898" spans="1:3" x14ac:dyDescent="0.25">
      <c r="A898" t="s">
        <v>2601</v>
      </c>
      <c r="B898" t="s">
        <v>127</v>
      </c>
      <c r="C898" s="179">
        <v>1</v>
      </c>
    </row>
    <row r="899" spans="1:3" x14ac:dyDescent="0.25">
      <c r="A899" t="s">
        <v>2601</v>
      </c>
      <c r="B899" t="s">
        <v>1904</v>
      </c>
      <c r="C899" s="179">
        <v>1</v>
      </c>
    </row>
    <row r="900" spans="1:3" x14ac:dyDescent="0.25">
      <c r="A900" t="s">
        <v>2601</v>
      </c>
      <c r="B900" t="s">
        <v>2602</v>
      </c>
      <c r="C900" s="179">
        <v>1</v>
      </c>
    </row>
    <row r="901" spans="1:3" x14ac:dyDescent="0.25">
      <c r="A901" t="s">
        <v>2601</v>
      </c>
      <c r="B901" t="s">
        <v>2635</v>
      </c>
      <c r="C901" s="179">
        <v>1</v>
      </c>
    </row>
    <row r="902" spans="1:3" x14ac:dyDescent="0.25">
      <c r="A902" t="s">
        <v>4296</v>
      </c>
      <c r="B902" t="s">
        <v>894</v>
      </c>
      <c r="C902" s="179">
        <v>1</v>
      </c>
    </row>
    <row r="903" spans="1:3" x14ac:dyDescent="0.25">
      <c r="A903" t="s">
        <v>3789</v>
      </c>
      <c r="B903" t="s">
        <v>3790</v>
      </c>
      <c r="C903" s="179">
        <v>12</v>
      </c>
    </row>
    <row r="904" spans="1:3" x14ac:dyDescent="0.25">
      <c r="A904" t="s">
        <v>3789</v>
      </c>
      <c r="B904" t="s">
        <v>1955</v>
      </c>
      <c r="C904" s="179">
        <v>1</v>
      </c>
    </row>
    <row r="905" spans="1:3" x14ac:dyDescent="0.25">
      <c r="A905" t="s">
        <v>3789</v>
      </c>
      <c r="B905" t="s">
        <v>209</v>
      </c>
      <c r="C905" s="179">
        <v>1</v>
      </c>
    </row>
    <row r="906" spans="1:3" x14ac:dyDescent="0.25">
      <c r="A906" t="s">
        <v>3789</v>
      </c>
      <c r="B906" t="s">
        <v>210</v>
      </c>
      <c r="C906" s="179">
        <v>1</v>
      </c>
    </row>
    <row r="907" spans="1:3" x14ac:dyDescent="0.25">
      <c r="A907" t="s">
        <v>3789</v>
      </c>
      <c r="B907" t="s">
        <v>3710</v>
      </c>
      <c r="C907" s="179">
        <v>1</v>
      </c>
    </row>
    <row r="908" spans="1:3" x14ac:dyDescent="0.25">
      <c r="A908" t="s">
        <v>3789</v>
      </c>
      <c r="B908" t="s">
        <v>4417</v>
      </c>
      <c r="C908" s="179">
        <v>1</v>
      </c>
    </row>
    <row r="909" spans="1:3" x14ac:dyDescent="0.25">
      <c r="A909" t="s">
        <v>4297</v>
      </c>
      <c r="B909" t="s">
        <v>633</v>
      </c>
      <c r="C909" s="179">
        <v>1</v>
      </c>
    </row>
    <row r="910" spans="1:3" x14ac:dyDescent="0.25">
      <c r="A910" t="s">
        <v>4298</v>
      </c>
      <c r="B910" t="s">
        <v>2046</v>
      </c>
      <c r="C910" s="179">
        <v>1</v>
      </c>
    </row>
    <row r="911" spans="1:3" x14ac:dyDescent="0.25">
      <c r="A911" t="s">
        <v>4299</v>
      </c>
      <c r="B911" t="s">
        <v>144</v>
      </c>
      <c r="C911" s="179">
        <v>1</v>
      </c>
    </row>
    <row r="912" spans="1:3" x14ac:dyDescent="0.25">
      <c r="A912" t="s">
        <v>4300</v>
      </c>
      <c r="B912" t="s">
        <v>1775</v>
      </c>
      <c r="C912" s="179">
        <v>1</v>
      </c>
    </row>
    <row r="913" spans="1:3" x14ac:dyDescent="0.25">
      <c r="A913" t="s">
        <v>4300</v>
      </c>
      <c r="B913" t="s">
        <v>1228</v>
      </c>
      <c r="C913" s="179">
        <v>1</v>
      </c>
    </row>
    <row r="914" spans="1:3" x14ac:dyDescent="0.25">
      <c r="A914" t="s">
        <v>4301</v>
      </c>
      <c r="B914" t="s">
        <v>1277</v>
      </c>
      <c r="C914" s="179">
        <v>4</v>
      </c>
    </row>
    <row r="915" spans="1:3" x14ac:dyDescent="0.25">
      <c r="A915" t="s">
        <v>2757</v>
      </c>
      <c r="B915" t="s">
        <v>999</v>
      </c>
      <c r="C915" s="179">
        <v>1</v>
      </c>
    </row>
    <row r="916" spans="1:3" x14ac:dyDescent="0.25">
      <c r="A916" t="s">
        <v>2757</v>
      </c>
      <c r="B916" t="s">
        <v>3791</v>
      </c>
      <c r="C916" s="179">
        <v>8</v>
      </c>
    </row>
    <row r="917" spans="1:3" x14ac:dyDescent="0.25">
      <c r="A917" t="s">
        <v>2757</v>
      </c>
      <c r="B917" t="s">
        <v>3795</v>
      </c>
      <c r="C917" s="179">
        <v>8</v>
      </c>
    </row>
    <row r="918" spans="1:3" x14ac:dyDescent="0.25">
      <c r="A918" t="s">
        <v>2757</v>
      </c>
      <c r="B918" t="s">
        <v>3961</v>
      </c>
      <c r="C918" s="179">
        <v>14</v>
      </c>
    </row>
    <row r="919" spans="1:3" x14ac:dyDescent="0.25">
      <c r="A919" t="s">
        <v>3195</v>
      </c>
      <c r="B919" t="s">
        <v>3196</v>
      </c>
      <c r="C919" s="179">
        <v>1</v>
      </c>
    </row>
    <row r="920" spans="1:3" x14ac:dyDescent="0.25">
      <c r="A920" t="s">
        <v>2958</v>
      </c>
      <c r="B920" t="s">
        <v>1185</v>
      </c>
      <c r="C920" s="179">
        <v>2</v>
      </c>
    </row>
    <row r="921" spans="1:3" x14ac:dyDescent="0.25">
      <c r="A921" t="s">
        <v>2958</v>
      </c>
      <c r="B921" t="s">
        <v>626</v>
      </c>
      <c r="C921" s="179">
        <v>3</v>
      </c>
    </row>
    <row r="922" spans="1:3" x14ac:dyDescent="0.25">
      <c r="A922" t="s">
        <v>2958</v>
      </c>
      <c r="B922" t="s">
        <v>658</v>
      </c>
      <c r="C922" s="179">
        <v>1</v>
      </c>
    </row>
    <row r="923" spans="1:3" x14ac:dyDescent="0.25">
      <c r="A923" t="s">
        <v>2958</v>
      </c>
      <c r="B923" t="s">
        <v>1110</v>
      </c>
      <c r="C923" s="179">
        <v>1</v>
      </c>
    </row>
    <row r="924" spans="1:3" x14ac:dyDescent="0.25">
      <c r="A924" t="s">
        <v>2958</v>
      </c>
      <c r="B924" t="s">
        <v>1000</v>
      </c>
      <c r="C924" s="179">
        <v>1</v>
      </c>
    </row>
    <row r="925" spans="1:3" x14ac:dyDescent="0.25">
      <c r="A925" t="s">
        <v>2958</v>
      </c>
      <c r="B925" t="s">
        <v>706</v>
      </c>
      <c r="C925" s="179">
        <v>1</v>
      </c>
    </row>
    <row r="926" spans="1:3" x14ac:dyDescent="0.25">
      <c r="A926" t="s">
        <v>2958</v>
      </c>
      <c r="B926" t="s">
        <v>182</v>
      </c>
      <c r="C926" s="179">
        <v>2</v>
      </c>
    </row>
    <row r="927" spans="1:3" x14ac:dyDescent="0.25">
      <c r="A927" t="s">
        <v>2958</v>
      </c>
      <c r="B927" t="s">
        <v>2959</v>
      </c>
      <c r="C927" s="179">
        <v>3</v>
      </c>
    </row>
    <row r="928" spans="1:3" x14ac:dyDescent="0.25">
      <c r="A928" t="s">
        <v>4302</v>
      </c>
      <c r="B928" t="s">
        <v>112</v>
      </c>
      <c r="C928" s="179">
        <v>1</v>
      </c>
    </row>
    <row r="929" spans="1:3" x14ac:dyDescent="0.25">
      <c r="A929" t="s">
        <v>4302</v>
      </c>
      <c r="B929" t="s">
        <v>1984</v>
      </c>
      <c r="C929" s="179">
        <v>1</v>
      </c>
    </row>
    <row r="930" spans="1:3" x14ac:dyDescent="0.25">
      <c r="A930" t="s">
        <v>4302</v>
      </c>
      <c r="B930" t="s">
        <v>1983</v>
      </c>
      <c r="C930" s="179">
        <v>1</v>
      </c>
    </row>
    <row r="931" spans="1:3" x14ac:dyDescent="0.25">
      <c r="A931" t="s">
        <v>4302</v>
      </c>
      <c r="B931" t="s">
        <v>1982</v>
      </c>
      <c r="C931" s="179">
        <v>1</v>
      </c>
    </row>
    <row r="932" spans="1:3" x14ac:dyDescent="0.25">
      <c r="A932" t="s">
        <v>4302</v>
      </c>
      <c r="B932" t="s">
        <v>1041</v>
      </c>
      <c r="C932" s="179">
        <v>1</v>
      </c>
    </row>
    <row r="933" spans="1:3" x14ac:dyDescent="0.25">
      <c r="A933" t="s">
        <v>4302</v>
      </c>
      <c r="B933" t="s">
        <v>1040</v>
      </c>
      <c r="C933" s="179">
        <v>1</v>
      </c>
    </row>
    <row r="934" spans="1:3" x14ac:dyDescent="0.25">
      <c r="A934" t="s">
        <v>4302</v>
      </c>
      <c r="B934" t="s">
        <v>951</v>
      </c>
      <c r="C934" s="179">
        <v>1</v>
      </c>
    </row>
    <row r="935" spans="1:3" x14ac:dyDescent="0.25">
      <c r="A935" t="s">
        <v>4302</v>
      </c>
      <c r="B935" t="s">
        <v>952</v>
      </c>
      <c r="C935" s="179">
        <v>1</v>
      </c>
    </row>
    <row r="936" spans="1:3" x14ac:dyDescent="0.25">
      <c r="A936" t="s">
        <v>4302</v>
      </c>
      <c r="B936" t="s">
        <v>953</v>
      </c>
      <c r="C936" s="179">
        <v>1</v>
      </c>
    </row>
    <row r="937" spans="1:3" x14ac:dyDescent="0.25">
      <c r="A937" t="s">
        <v>2923</v>
      </c>
      <c r="B937" t="s">
        <v>2924</v>
      </c>
      <c r="C937" s="179">
        <v>3</v>
      </c>
    </row>
    <row r="938" spans="1:3" x14ac:dyDescent="0.25">
      <c r="A938" t="s">
        <v>2923</v>
      </c>
      <c r="B938" t="s">
        <v>4502</v>
      </c>
      <c r="C938" s="179">
        <v>1</v>
      </c>
    </row>
    <row r="939" spans="1:3" x14ac:dyDescent="0.25">
      <c r="A939" t="s">
        <v>2165</v>
      </c>
      <c r="B939" t="s">
        <v>3202</v>
      </c>
      <c r="C939" s="179">
        <v>3</v>
      </c>
    </row>
    <row r="940" spans="1:3" x14ac:dyDescent="0.25">
      <c r="A940" t="s">
        <v>2165</v>
      </c>
      <c r="B940" t="s">
        <v>4101</v>
      </c>
      <c r="C940" s="179">
        <v>8</v>
      </c>
    </row>
    <row r="941" spans="1:3" x14ac:dyDescent="0.25">
      <c r="A941" t="s">
        <v>2165</v>
      </c>
      <c r="B941" t="s">
        <v>524</v>
      </c>
      <c r="C941" s="179">
        <v>3</v>
      </c>
    </row>
    <row r="942" spans="1:3" x14ac:dyDescent="0.25">
      <c r="A942" t="s">
        <v>2165</v>
      </c>
      <c r="B942" t="s">
        <v>307</v>
      </c>
      <c r="C942" s="179">
        <v>1</v>
      </c>
    </row>
    <row r="943" spans="1:3" x14ac:dyDescent="0.25">
      <c r="A943" t="s">
        <v>2165</v>
      </c>
      <c r="B943" t="s">
        <v>132</v>
      </c>
      <c r="C943" s="179">
        <v>1</v>
      </c>
    </row>
    <row r="944" spans="1:3" x14ac:dyDescent="0.25">
      <c r="A944" t="s">
        <v>2165</v>
      </c>
      <c r="B944" t="s">
        <v>81</v>
      </c>
      <c r="C944" s="179">
        <v>1</v>
      </c>
    </row>
    <row r="945" spans="1:3" x14ac:dyDescent="0.25">
      <c r="A945" t="s">
        <v>2165</v>
      </c>
      <c r="B945" t="s">
        <v>683</v>
      </c>
      <c r="C945" s="179">
        <v>1</v>
      </c>
    </row>
    <row r="946" spans="1:3" x14ac:dyDescent="0.25">
      <c r="A946" t="s">
        <v>2165</v>
      </c>
      <c r="B946" t="s">
        <v>819</v>
      </c>
      <c r="C946" s="179">
        <v>2</v>
      </c>
    </row>
    <row r="947" spans="1:3" x14ac:dyDescent="0.25">
      <c r="A947" t="s">
        <v>2165</v>
      </c>
      <c r="B947" t="s">
        <v>684</v>
      </c>
      <c r="C947" s="179">
        <v>1</v>
      </c>
    </row>
    <row r="948" spans="1:3" x14ac:dyDescent="0.25">
      <c r="A948" t="s">
        <v>2165</v>
      </c>
      <c r="B948" t="s">
        <v>902</v>
      </c>
      <c r="C948" s="179">
        <v>2</v>
      </c>
    </row>
    <row r="949" spans="1:3" x14ac:dyDescent="0.25">
      <c r="A949" t="s">
        <v>2165</v>
      </c>
      <c r="B949" t="s">
        <v>686</v>
      </c>
      <c r="C949" s="179">
        <v>1</v>
      </c>
    </row>
    <row r="950" spans="1:3" x14ac:dyDescent="0.25">
      <c r="A950" t="s">
        <v>2165</v>
      </c>
      <c r="B950" t="s">
        <v>123</v>
      </c>
      <c r="C950" s="179">
        <v>2</v>
      </c>
    </row>
    <row r="951" spans="1:3" x14ac:dyDescent="0.25">
      <c r="A951" t="s">
        <v>2165</v>
      </c>
      <c r="B951" t="s">
        <v>300</v>
      </c>
      <c r="C951" s="179">
        <v>1</v>
      </c>
    </row>
    <row r="952" spans="1:3" x14ac:dyDescent="0.25">
      <c r="A952" t="s">
        <v>2165</v>
      </c>
      <c r="B952" t="s">
        <v>822</v>
      </c>
      <c r="C952" s="179">
        <v>3</v>
      </c>
    </row>
    <row r="953" spans="1:3" x14ac:dyDescent="0.25">
      <c r="A953" t="s">
        <v>2165</v>
      </c>
      <c r="B953" t="s">
        <v>1326</v>
      </c>
      <c r="C953" s="179">
        <v>1</v>
      </c>
    </row>
    <row r="954" spans="1:3" x14ac:dyDescent="0.25">
      <c r="A954" t="s">
        <v>2165</v>
      </c>
      <c r="B954" t="s">
        <v>1171</v>
      </c>
      <c r="C954" s="179">
        <v>1</v>
      </c>
    </row>
    <row r="955" spans="1:3" x14ac:dyDescent="0.25">
      <c r="A955" t="s">
        <v>2165</v>
      </c>
      <c r="B955" t="s">
        <v>771</v>
      </c>
      <c r="C955" s="179">
        <v>1</v>
      </c>
    </row>
    <row r="956" spans="1:3" x14ac:dyDescent="0.25">
      <c r="A956" t="s">
        <v>2165</v>
      </c>
      <c r="B956" t="s">
        <v>1879</v>
      </c>
      <c r="C956" s="179">
        <v>1</v>
      </c>
    </row>
    <row r="957" spans="1:3" x14ac:dyDescent="0.25">
      <c r="A957" t="s">
        <v>2165</v>
      </c>
      <c r="B957" t="s">
        <v>1143</v>
      </c>
      <c r="C957" s="179">
        <v>1</v>
      </c>
    </row>
    <row r="958" spans="1:3" x14ac:dyDescent="0.25">
      <c r="A958" t="s">
        <v>2165</v>
      </c>
      <c r="B958" t="s">
        <v>140</v>
      </c>
      <c r="C958" s="179">
        <v>2</v>
      </c>
    </row>
    <row r="959" spans="1:3" x14ac:dyDescent="0.25">
      <c r="A959" t="s">
        <v>2165</v>
      </c>
      <c r="B959" t="s">
        <v>148</v>
      </c>
      <c r="C959" s="179">
        <v>8</v>
      </c>
    </row>
    <row r="960" spans="1:3" x14ac:dyDescent="0.25">
      <c r="A960" t="s">
        <v>2165</v>
      </c>
      <c r="B960" t="s">
        <v>3095</v>
      </c>
      <c r="C960" s="179">
        <v>9</v>
      </c>
    </row>
    <row r="961" spans="1:3" x14ac:dyDescent="0.25">
      <c r="A961" t="s">
        <v>2165</v>
      </c>
      <c r="B961" t="s">
        <v>3093</v>
      </c>
      <c r="C961" s="179">
        <v>4</v>
      </c>
    </row>
    <row r="962" spans="1:3" x14ac:dyDescent="0.25">
      <c r="A962" t="s">
        <v>2165</v>
      </c>
      <c r="B962" t="s">
        <v>4125</v>
      </c>
      <c r="C962" s="179">
        <v>14</v>
      </c>
    </row>
    <row r="963" spans="1:3" x14ac:dyDescent="0.25">
      <c r="A963" t="s">
        <v>2165</v>
      </c>
      <c r="B963" t="s">
        <v>2534</v>
      </c>
      <c r="C963" s="179">
        <v>2</v>
      </c>
    </row>
    <row r="964" spans="1:3" x14ac:dyDescent="0.25">
      <c r="A964" t="s">
        <v>2165</v>
      </c>
      <c r="B964" t="s">
        <v>3906</v>
      </c>
      <c r="C964" s="179">
        <v>1</v>
      </c>
    </row>
    <row r="965" spans="1:3" x14ac:dyDescent="0.25">
      <c r="A965" t="s">
        <v>2165</v>
      </c>
      <c r="B965" t="s">
        <v>3797</v>
      </c>
      <c r="C965" s="179">
        <v>11</v>
      </c>
    </row>
    <row r="966" spans="1:3" x14ac:dyDescent="0.25">
      <c r="A966" t="s">
        <v>2165</v>
      </c>
      <c r="B966" t="s">
        <v>4117</v>
      </c>
      <c r="C966" s="179">
        <v>1</v>
      </c>
    </row>
    <row r="967" spans="1:3" x14ac:dyDescent="0.25">
      <c r="A967" t="s">
        <v>2165</v>
      </c>
      <c r="B967" t="s">
        <v>2563</v>
      </c>
      <c r="C967" s="179">
        <v>5</v>
      </c>
    </row>
    <row r="968" spans="1:3" x14ac:dyDescent="0.25">
      <c r="A968" t="s">
        <v>2165</v>
      </c>
      <c r="B968" t="s">
        <v>3798</v>
      </c>
      <c r="C968" s="179">
        <v>2</v>
      </c>
    </row>
    <row r="969" spans="1:3" x14ac:dyDescent="0.25">
      <c r="A969" t="s">
        <v>2165</v>
      </c>
      <c r="B969" t="s">
        <v>2234</v>
      </c>
      <c r="C969" s="179">
        <v>2</v>
      </c>
    </row>
    <row r="970" spans="1:3" x14ac:dyDescent="0.25">
      <c r="A970" t="s">
        <v>2165</v>
      </c>
      <c r="B970" t="s">
        <v>2759</v>
      </c>
      <c r="C970" s="179">
        <v>3</v>
      </c>
    </row>
    <row r="971" spans="1:3" x14ac:dyDescent="0.25">
      <c r="A971" t="s">
        <v>2165</v>
      </c>
      <c r="B971" t="s">
        <v>3880</v>
      </c>
      <c r="C971" s="179">
        <v>2</v>
      </c>
    </row>
    <row r="972" spans="1:3" x14ac:dyDescent="0.25">
      <c r="A972" t="s">
        <v>2165</v>
      </c>
      <c r="B972" t="s">
        <v>3184</v>
      </c>
      <c r="C972" s="179">
        <v>9</v>
      </c>
    </row>
    <row r="973" spans="1:3" x14ac:dyDescent="0.25">
      <c r="A973" t="s">
        <v>2165</v>
      </c>
      <c r="B973" t="s">
        <v>2799</v>
      </c>
      <c r="C973" s="179">
        <v>4</v>
      </c>
    </row>
    <row r="974" spans="1:3" x14ac:dyDescent="0.25">
      <c r="A974" t="s">
        <v>2165</v>
      </c>
      <c r="B974" t="s">
        <v>4402</v>
      </c>
      <c r="C974" s="179">
        <v>3</v>
      </c>
    </row>
    <row r="975" spans="1:3" x14ac:dyDescent="0.25">
      <c r="A975" t="s">
        <v>2165</v>
      </c>
      <c r="B975" t="s">
        <v>4453</v>
      </c>
      <c r="C975" s="179">
        <v>17</v>
      </c>
    </row>
    <row r="976" spans="1:3" x14ac:dyDescent="0.25">
      <c r="A976" t="s">
        <v>2165</v>
      </c>
      <c r="B976" t="s">
        <v>4465</v>
      </c>
      <c r="C976" s="179">
        <v>1</v>
      </c>
    </row>
    <row r="977" spans="1:3" x14ac:dyDescent="0.25">
      <c r="A977" t="s">
        <v>2165</v>
      </c>
      <c r="B977" t="s">
        <v>4496</v>
      </c>
      <c r="C977" s="179">
        <v>2</v>
      </c>
    </row>
    <row r="978" spans="1:3" x14ac:dyDescent="0.25">
      <c r="A978" t="s">
        <v>2165</v>
      </c>
      <c r="B978" t="s">
        <v>4653</v>
      </c>
      <c r="C978" s="179">
        <v>4</v>
      </c>
    </row>
    <row r="979" spans="1:3" x14ac:dyDescent="0.25">
      <c r="A979" t="s">
        <v>2165</v>
      </c>
      <c r="B979" t="s">
        <v>4686</v>
      </c>
      <c r="C979" s="179">
        <v>1</v>
      </c>
    </row>
    <row r="980" spans="1:3" x14ac:dyDescent="0.25">
      <c r="A980" t="s">
        <v>2165</v>
      </c>
      <c r="B980" t="s">
        <v>5225</v>
      </c>
      <c r="C980" s="179">
        <v>1</v>
      </c>
    </row>
    <row r="981" spans="1:3" x14ac:dyDescent="0.25">
      <c r="A981" t="s">
        <v>2165</v>
      </c>
      <c r="B981" t="s">
        <v>5242</v>
      </c>
      <c r="C981" s="179">
        <v>4</v>
      </c>
    </row>
    <row r="982" spans="1:3" x14ac:dyDescent="0.25">
      <c r="A982" t="s">
        <v>2654</v>
      </c>
      <c r="B982" t="s">
        <v>2655</v>
      </c>
      <c r="C982" s="179">
        <v>1</v>
      </c>
    </row>
    <row r="983" spans="1:3" x14ac:dyDescent="0.25">
      <c r="A983" t="s">
        <v>4303</v>
      </c>
      <c r="B983" t="s">
        <v>1017</v>
      </c>
      <c r="C983" s="179">
        <v>1</v>
      </c>
    </row>
    <row r="984" spans="1:3" x14ac:dyDescent="0.25">
      <c r="A984" t="s">
        <v>2829</v>
      </c>
      <c r="B984" t="s">
        <v>1740</v>
      </c>
      <c r="C984" s="179">
        <v>1</v>
      </c>
    </row>
    <row r="985" spans="1:3" x14ac:dyDescent="0.25">
      <c r="A985" t="s">
        <v>2829</v>
      </c>
      <c r="B985" t="s">
        <v>2830</v>
      </c>
      <c r="C985" s="179">
        <v>1</v>
      </c>
    </row>
    <row r="986" spans="1:3" x14ac:dyDescent="0.25">
      <c r="A986" t="s">
        <v>2829</v>
      </c>
      <c r="B986" t="s">
        <v>4683</v>
      </c>
      <c r="C986" s="179">
        <v>1</v>
      </c>
    </row>
    <row r="987" spans="1:3" x14ac:dyDescent="0.25">
      <c r="A987" t="s">
        <v>2829</v>
      </c>
      <c r="B987" t="s">
        <v>4885</v>
      </c>
      <c r="C987" s="179">
        <v>1</v>
      </c>
    </row>
    <row r="988" spans="1:3" x14ac:dyDescent="0.25">
      <c r="A988" t="s">
        <v>2950</v>
      </c>
      <c r="B988" t="s">
        <v>2951</v>
      </c>
      <c r="C988" s="179">
        <v>3</v>
      </c>
    </row>
    <row r="989" spans="1:3" x14ac:dyDescent="0.25">
      <c r="A989" t="s">
        <v>2950</v>
      </c>
      <c r="B989" t="s">
        <v>1951</v>
      </c>
      <c r="C989" s="179">
        <v>3</v>
      </c>
    </row>
    <row r="990" spans="1:3" x14ac:dyDescent="0.25">
      <c r="A990" t="s">
        <v>2950</v>
      </c>
      <c r="B990" t="s">
        <v>390</v>
      </c>
      <c r="C990" s="179">
        <v>3</v>
      </c>
    </row>
    <row r="991" spans="1:3" x14ac:dyDescent="0.25">
      <c r="A991" t="s">
        <v>2950</v>
      </c>
      <c r="B991" t="s">
        <v>96</v>
      </c>
      <c r="C991" s="179">
        <v>1</v>
      </c>
    </row>
    <row r="992" spans="1:3" x14ac:dyDescent="0.25">
      <c r="A992" t="s">
        <v>2950</v>
      </c>
      <c r="B992" t="s">
        <v>453</v>
      </c>
      <c r="C992" s="179">
        <v>1</v>
      </c>
    </row>
    <row r="993" spans="1:3" x14ac:dyDescent="0.25">
      <c r="A993" t="s">
        <v>2950</v>
      </c>
      <c r="B993" t="s">
        <v>545</v>
      </c>
      <c r="C993" s="179">
        <v>2</v>
      </c>
    </row>
    <row r="994" spans="1:3" x14ac:dyDescent="0.25">
      <c r="A994" t="s">
        <v>2950</v>
      </c>
      <c r="B994" t="s">
        <v>3892</v>
      </c>
      <c r="C994" s="179">
        <v>2</v>
      </c>
    </row>
    <row r="995" spans="1:3" x14ac:dyDescent="0.25">
      <c r="A995" t="s">
        <v>2950</v>
      </c>
      <c r="B995" t="s">
        <v>4394</v>
      </c>
      <c r="C995" s="179">
        <v>1</v>
      </c>
    </row>
    <row r="996" spans="1:3" x14ac:dyDescent="0.25">
      <c r="A996" t="s">
        <v>2950</v>
      </c>
      <c r="B996" t="s">
        <v>5351</v>
      </c>
      <c r="C996" s="179">
        <v>1</v>
      </c>
    </row>
    <row r="997" spans="1:3" x14ac:dyDescent="0.25">
      <c r="A997" t="s">
        <v>2697</v>
      </c>
      <c r="B997" t="s">
        <v>1094</v>
      </c>
      <c r="C997" s="179">
        <v>3</v>
      </c>
    </row>
    <row r="998" spans="1:3" x14ac:dyDescent="0.25">
      <c r="A998" t="s">
        <v>2697</v>
      </c>
      <c r="B998" t="s">
        <v>2698</v>
      </c>
      <c r="C998" s="179">
        <v>1</v>
      </c>
    </row>
    <row r="999" spans="1:3" x14ac:dyDescent="0.25">
      <c r="A999" t="s">
        <v>3792</v>
      </c>
      <c r="B999" t="s">
        <v>743</v>
      </c>
      <c r="C999" s="179">
        <v>3</v>
      </c>
    </row>
    <row r="1000" spans="1:3" x14ac:dyDescent="0.25">
      <c r="A1000" t="s">
        <v>3792</v>
      </c>
      <c r="B1000" t="s">
        <v>3799</v>
      </c>
      <c r="C1000" s="179">
        <v>4</v>
      </c>
    </row>
    <row r="1001" spans="1:3" x14ac:dyDescent="0.25">
      <c r="A1001" t="s">
        <v>3792</v>
      </c>
      <c r="B1001" t="s">
        <v>4148</v>
      </c>
      <c r="C1001" s="179">
        <v>1</v>
      </c>
    </row>
    <row r="1002" spans="1:3" x14ac:dyDescent="0.25">
      <c r="A1002" t="s">
        <v>4304</v>
      </c>
      <c r="B1002" t="s">
        <v>525</v>
      </c>
      <c r="C1002" s="179">
        <v>1</v>
      </c>
    </row>
    <row r="1003" spans="1:3" x14ac:dyDescent="0.25">
      <c r="A1003" t="s">
        <v>4305</v>
      </c>
      <c r="B1003" t="s">
        <v>803</v>
      </c>
      <c r="C1003" s="179">
        <v>1</v>
      </c>
    </row>
    <row r="1004" spans="1:3" x14ac:dyDescent="0.25">
      <c r="A1004" t="s">
        <v>2105</v>
      </c>
      <c r="B1004" t="s">
        <v>3800</v>
      </c>
      <c r="C1004" s="179">
        <v>18</v>
      </c>
    </row>
    <row r="1005" spans="1:3" x14ac:dyDescent="0.25">
      <c r="A1005" t="s">
        <v>2105</v>
      </c>
      <c r="B1005" t="s">
        <v>3801</v>
      </c>
      <c r="C1005" s="179">
        <v>6</v>
      </c>
    </row>
    <row r="1006" spans="1:3" x14ac:dyDescent="0.25">
      <c r="A1006" t="s">
        <v>2105</v>
      </c>
      <c r="B1006" t="s">
        <v>2507</v>
      </c>
      <c r="C1006" s="179">
        <v>15</v>
      </c>
    </row>
    <row r="1007" spans="1:3" x14ac:dyDescent="0.25">
      <c r="A1007" t="s">
        <v>2105</v>
      </c>
      <c r="B1007" t="s">
        <v>305</v>
      </c>
      <c r="C1007" s="179">
        <v>1</v>
      </c>
    </row>
    <row r="1008" spans="1:3" x14ac:dyDescent="0.25">
      <c r="A1008" t="s">
        <v>2105</v>
      </c>
      <c r="B1008" t="s">
        <v>1163</v>
      </c>
      <c r="C1008" s="179">
        <v>1</v>
      </c>
    </row>
    <row r="1009" spans="1:3" x14ac:dyDescent="0.25">
      <c r="A1009" t="s">
        <v>2105</v>
      </c>
      <c r="B1009" t="s">
        <v>1177</v>
      </c>
      <c r="C1009" s="179">
        <v>1</v>
      </c>
    </row>
    <row r="1010" spans="1:3" x14ac:dyDescent="0.25">
      <c r="A1010" t="s">
        <v>2105</v>
      </c>
      <c r="B1010" t="s">
        <v>285</v>
      </c>
      <c r="C1010" s="179">
        <v>6</v>
      </c>
    </row>
    <row r="1011" spans="1:3" x14ac:dyDescent="0.25">
      <c r="A1011" t="s">
        <v>2105</v>
      </c>
      <c r="B1011" t="s">
        <v>693</v>
      </c>
      <c r="C1011" s="179">
        <v>1</v>
      </c>
    </row>
    <row r="1012" spans="1:3" x14ac:dyDescent="0.25">
      <c r="A1012" t="s">
        <v>2105</v>
      </c>
      <c r="B1012" t="s">
        <v>1181</v>
      </c>
      <c r="C1012" s="179">
        <v>1</v>
      </c>
    </row>
    <row r="1013" spans="1:3" x14ac:dyDescent="0.25">
      <c r="A1013" t="s">
        <v>2105</v>
      </c>
      <c r="B1013" t="s">
        <v>298</v>
      </c>
      <c r="C1013" s="179">
        <v>1</v>
      </c>
    </row>
    <row r="1014" spans="1:3" x14ac:dyDescent="0.25">
      <c r="A1014" t="s">
        <v>2105</v>
      </c>
      <c r="B1014" t="s">
        <v>88</v>
      </c>
      <c r="C1014" s="179">
        <v>10</v>
      </c>
    </row>
    <row r="1015" spans="1:3" x14ac:dyDescent="0.25">
      <c r="A1015" t="s">
        <v>2105</v>
      </c>
      <c r="B1015" t="s">
        <v>336</v>
      </c>
      <c r="C1015" s="179">
        <v>2</v>
      </c>
    </row>
    <row r="1016" spans="1:3" x14ac:dyDescent="0.25">
      <c r="A1016" t="s">
        <v>2105</v>
      </c>
      <c r="B1016" t="s">
        <v>1162</v>
      </c>
      <c r="C1016" s="179">
        <v>2</v>
      </c>
    </row>
    <row r="1017" spans="1:3" x14ac:dyDescent="0.25">
      <c r="A1017" t="s">
        <v>2105</v>
      </c>
      <c r="B1017" t="s">
        <v>213</v>
      </c>
      <c r="C1017" s="179">
        <v>2</v>
      </c>
    </row>
    <row r="1018" spans="1:3" x14ac:dyDescent="0.25">
      <c r="A1018" t="s">
        <v>2105</v>
      </c>
      <c r="B1018" t="s">
        <v>1182</v>
      </c>
      <c r="C1018" s="179">
        <v>1</v>
      </c>
    </row>
    <row r="1019" spans="1:3" x14ac:dyDescent="0.25">
      <c r="A1019" t="s">
        <v>2105</v>
      </c>
      <c r="B1019" t="s">
        <v>286</v>
      </c>
      <c r="C1019" s="179">
        <v>2</v>
      </c>
    </row>
    <row r="1020" spans="1:3" x14ac:dyDescent="0.25">
      <c r="A1020" t="s">
        <v>2105</v>
      </c>
      <c r="B1020" t="s">
        <v>1881</v>
      </c>
      <c r="C1020" s="179">
        <v>1</v>
      </c>
    </row>
    <row r="1021" spans="1:3" x14ac:dyDescent="0.25">
      <c r="A1021" t="s">
        <v>2105</v>
      </c>
      <c r="B1021" t="s">
        <v>1327</v>
      </c>
      <c r="C1021" s="179">
        <v>1</v>
      </c>
    </row>
    <row r="1022" spans="1:3" x14ac:dyDescent="0.25">
      <c r="A1022" t="s">
        <v>2105</v>
      </c>
      <c r="B1022" t="s">
        <v>337</v>
      </c>
      <c r="C1022" s="179">
        <v>1</v>
      </c>
    </row>
    <row r="1023" spans="1:3" x14ac:dyDescent="0.25">
      <c r="A1023" t="s">
        <v>2105</v>
      </c>
      <c r="B1023" t="s">
        <v>166</v>
      </c>
      <c r="C1023" s="179">
        <v>2</v>
      </c>
    </row>
    <row r="1024" spans="1:3" x14ac:dyDescent="0.25">
      <c r="A1024" t="s">
        <v>2105</v>
      </c>
      <c r="B1024" t="s">
        <v>294</v>
      </c>
      <c r="C1024" s="179">
        <v>1</v>
      </c>
    </row>
    <row r="1025" spans="1:3" x14ac:dyDescent="0.25">
      <c r="A1025" t="s">
        <v>2105</v>
      </c>
      <c r="B1025" t="s">
        <v>1183</v>
      </c>
      <c r="C1025" s="179">
        <v>2</v>
      </c>
    </row>
    <row r="1026" spans="1:3" x14ac:dyDescent="0.25">
      <c r="A1026" t="s">
        <v>2105</v>
      </c>
      <c r="B1026" t="s">
        <v>448</v>
      </c>
      <c r="C1026" s="179">
        <v>1</v>
      </c>
    </row>
    <row r="1027" spans="1:3" x14ac:dyDescent="0.25">
      <c r="A1027" t="s">
        <v>2105</v>
      </c>
      <c r="B1027" t="s">
        <v>804</v>
      </c>
      <c r="C1027" s="179">
        <v>1</v>
      </c>
    </row>
    <row r="1028" spans="1:3" x14ac:dyDescent="0.25">
      <c r="A1028" t="s">
        <v>2105</v>
      </c>
      <c r="B1028" t="s">
        <v>486</v>
      </c>
      <c r="C1028" s="179">
        <v>1</v>
      </c>
    </row>
    <row r="1029" spans="1:3" x14ac:dyDescent="0.25">
      <c r="A1029" t="s">
        <v>2105</v>
      </c>
      <c r="B1029" t="s">
        <v>107</v>
      </c>
      <c r="C1029" s="179">
        <v>1</v>
      </c>
    </row>
    <row r="1030" spans="1:3" x14ac:dyDescent="0.25">
      <c r="A1030" t="s">
        <v>2105</v>
      </c>
      <c r="B1030" t="s">
        <v>217</v>
      </c>
      <c r="C1030" s="179">
        <v>3</v>
      </c>
    </row>
    <row r="1031" spans="1:3" x14ac:dyDescent="0.25">
      <c r="A1031" t="s">
        <v>2105</v>
      </c>
      <c r="B1031" t="s">
        <v>1801</v>
      </c>
      <c r="C1031" s="179">
        <v>1</v>
      </c>
    </row>
    <row r="1032" spans="1:3" x14ac:dyDescent="0.25">
      <c r="A1032" t="s">
        <v>2105</v>
      </c>
      <c r="B1032" t="s">
        <v>1320</v>
      </c>
      <c r="C1032" s="179">
        <v>1</v>
      </c>
    </row>
    <row r="1033" spans="1:3" x14ac:dyDescent="0.25">
      <c r="A1033" t="s">
        <v>2105</v>
      </c>
      <c r="B1033" t="s">
        <v>2914</v>
      </c>
      <c r="C1033" s="179">
        <v>4</v>
      </c>
    </row>
    <row r="1034" spans="1:3" x14ac:dyDescent="0.25">
      <c r="A1034" t="s">
        <v>2105</v>
      </c>
      <c r="B1034" t="s">
        <v>2158</v>
      </c>
      <c r="C1034" s="179">
        <v>6</v>
      </c>
    </row>
    <row r="1035" spans="1:3" x14ac:dyDescent="0.25">
      <c r="A1035" t="s">
        <v>2105</v>
      </c>
      <c r="B1035" t="s">
        <v>3802</v>
      </c>
      <c r="C1035" s="179">
        <v>2</v>
      </c>
    </row>
    <row r="1036" spans="1:3" x14ac:dyDescent="0.25">
      <c r="A1036" t="s">
        <v>2105</v>
      </c>
      <c r="B1036" t="s">
        <v>2106</v>
      </c>
      <c r="C1036" s="179">
        <v>2</v>
      </c>
    </row>
    <row r="1037" spans="1:3" x14ac:dyDescent="0.25">
      <c r="A1037" t="s">
        <v>2105</v>
      </c>
      <c r="B1037" t="s">
        <v>3803</v>
      </c>
      <c r="C1037" s="179">
        <v>5</v>
      </c>
    </row>
    <row r="1038" spans="1:3" x14ac:dyDescent="0.25">
      <c r="A1038" t="s">
        <v>2105</v>
      </c>
      <c r="B1038" t="s">
        <v>3804</v>
      </c>
      <c r="C1038" s="179">
        <v>2</v>
      </c>
    </row>
    <row r="1039" spans="1:3" x14ac:dyDescent="0.25">
      <c r="A1039" t="s">
        <v>2105</v>
      </c>
      <c r="B1039" t="s">
        <v>3853</v>
      </c>
      <c r="C1039" s="179">
        <v>1</v>
      </c>
    </row>
    <row r="1040" spans="1:3" x14ac:dyDescent="0.25">
      <c r="A1040" t="s">
        <v>2105</v>
      </c>
      <c r="B1040" t="s">
        <v>4115</v>
      </c>
      <c r="C1040" s="179">
        <v>2</v>
      </c>
    </row>
    <row r="1041" spans="1:3" x14ac:dyDescent="0.25">
      <c r="A1041" t="s">
        <v>2105</v>
      </c>
      <c r="B1041" t="s">
        <v>2995</v>
      </c>
      <c r="C1041" s="179">
        <v>9</v>
      </c>
    </row>
    <row r="1042" spans="1:3" x14ac:dyDescent="0.25">
      <c r="A1042" t="s">
        <v>2105</v>
      </c>
      <c r="B1042" t="s">
        <v>4419</v>
      </c>
      <c r="C1042" s="179">
        <v>1</v>
      </c>
    </row>
    <row r="1043" spans="1:3" x14ac:dyDescent="0.25">
      <c r="A1043" t="s">
        <v>2105</v>
      </c>
      <c r="B1043" t="s">
        <v>4452</v>
      </c>
      <c r="C1043" s="179">
        <v>1</v>
      </c>
    </row>
    <row r="1044" spans="1:3" x14ac:dyDescent="0.25">
      <c r="A1044" t="s">
        <v>2742</v>
      </c>
      <c r="B1044" t="s">
        <v>4103</v>
      </c>
      <c r="C1044" s="179">
        <v>15</v>
      </c>
    </row>
    <row r="1045" spans="1:3" x14ac:dyDescent="0.25">
      <c r="A1045" t="s">
        <v>2742</v>
      </c>
      <c r="B1045" t="s">
        <v>2992</v>
      </c>
      <c r="C1045" s="179">
        <v>8</v>
      </c>
    </row>
    <row r="1046" spans="1:3" x14ac:dyDescent="0.25">
      <c r="A1046" t="s">
        <v>2742</v>
      </c>
      <c r="B1046" t="s">
        <v>3962</v>
      </c>
      <c r="C1046" s="179">
        <v>5</v>
      </c>
    </row>
    <row r="1047" spans="1:3" x14ac:dyDescent="0.25">
      <c r="A1047" t="s">
        <v>2742</v>
      </c>
      <c r="B1047" t="s">
        <v>1207</v>
      </c>
      <c r="C1047" s="179">
        <v>1</v>
      </c>
    </row>
    <row r="1048" spans="1:3" x14ac:dyDescent="0.25">
      <c r="A1048" t="s">
        <v>2742</v>
      </c>
      <c r="B1048" t="s">
        <v>63</v>
      </c>
      <c r="C1048" s="179">
        <v>1</v>
      </c>
    </row>
    <row r="1049" spans="1:3" x14ac:dyDescent="0.25">
      <c r="A1049" t="s">
        <v>2742</v>
      </c>
      <c r="B1049" t="s">
        <v>1269</v>
      </c>
      <c r="C1049" s="179">
        <v>1</v>
      </c>
    </row>
    <row r="1050" spans="1:3" x14ac:dyDescent="0.25">
      <c r="A1050" t="s">
        <v>2742</v>
      </c>
      <c r="B1050" t="s">
        <v>1268</v>
      </c>
      <c r="C1050" s="179">
        <v>2</v>
      </c>
    </row>
    <row r="1051" spans="1:3" x14ac:dyDescent="0.25">
      <c r="A1051" t="s">
        <v>2742</v>
      </c>
      <c r="B1051" t="s">
        <v>1321</v>
      </c>
      <c r="C1051" s="179">
        <v>1</v>
      </c>
    </row>
    <row r="1052" spans="1:3" x14ac:dyDescent="0.25">
      <c r="A1052" t="s">
        <v>2742</v>
      </c>
      <c r="B1052" t="s">
        <v>665</v>
      </c>
      <c r="C1052" s="179">
        <v>1</v>
      </c>
    </row>
    <row r="1053" spans="1:3" x14ac:dyDescent="0.25">
      <c r="A1053" t="s">
        <v>2742</v>
      </c>
      <c r="B1053" t="s">
        <v>1075</v>
      </c>
      <c r="C1053" s="179">
        <v>1</v>
      </c>
    </row>
    <row r="1054" spans="1:3" x14ac:dyDescent="0.25">
      <c r="A1054" t="s">
        <v>2742</v>
      </c>
      <c r="B1054" t="s">
        <v>97</v>
      </c>
      <c r="C1054" s="179">
        <v>3</v>
      </c>
    </row>
    <row r="1055" spans="1:3" x14ac:dyDescent="0.25">
      <c r="A1055" t="s">
        <v>2742</v>
      </c>
      <c r="B1055" t="s">
        <v>409</v>
      </c>
      <c r="C1055" s="179">
        <v>1</v>
      </c>
    </row>
    <row r="1056" spans="1:3" x14ac:dyDescent="0.25">
      <c r="A1056" t="s">
        <v>2742</v>
      </c>
      <c r="B1056" t="s">
        <v>517</v>
      </c>
      <c r="C1056" s="179">
        <v>1</v>
      </c>
    </row>
    <row r="1057" spans="1:3" x14ac:dyDescent="0.25">
      <c r="A1057" t="s">
        <v>2742</v>
      </c>
      <c r="B1057" t="s">
        <v>801</v>
      </c>
      <c r="C1057" s="179">
        <v>1</v>
      </c>
    </row>
    <row r="1058" spans="1:3" x14ac:dyDescent="0.25">
      <c r="A1058" t="s">
        <v>2742</v>
      </c>
      <c r="B1058" t="s">
        <v>922</v>
      </c>
      <c r="C1058" s="179">
        <v>3</v>
      </c>
    </row>
    <row r="1059" spans="1:3" x14ac:dyDescent="0.25">
      <c r="A1059" t="s">
        <v>2742</v>
      </c>
      <c r="B1059" t="s">
        <v>698</v>
      </c>
      <c r="C1059" s="179">
        <v>1</v>
      </c>
    </row>
    <row r="1060" spans="1:3" x14ac:dyDescent="0.25">
      <c r="A1060" t="s">
        <v>2742</v>
      </c>
      <c r="B1060" t="s">
        <v>3006</v>
      </c>
      <c r="C1060" s="179">
        <v>1</v>
      </c>
    </row>
    <row r="1061" spans="1:3" x14ac:dyDescent="0.25">
      <c r="A1061" t="s">
        <v>2742</v>
      </c>
      <c r="B1061" t="s">
        <v>4038</v>
      </c>
      <c r="C1061" s="179">
        <v>15</v>
      </c>
    </row>
    <row r="1062" spans="1:3" x14ac:dyDescent="0.25">
      <c r="A1062" t="s">
        <v>2742</v>
      </c>
      <c r="B1062" t="s">
        <v>4426</v>
      </c>
      <c r="C1062" s="179">
        <v>13</v>
      </c>
    </row>
    <row r="1063" spans="1:3" x14ac:dyDescent="0.25">
      <c r="A1063" t="s">
        <v>2742</v>
      </c>
      <c r="B1063" t="s">
        <v>4427</v>
      </c>
      <c r="C1063" s="179">
        <v>10</v>
      </c>
    </row>
    <row r="1064" spans="1:3" x14ac:dyDescent="0.25">
      <c r="A1064" t="s">
        <v>2742</v>
      </c>
      <c r="B1064" t="s">
        <v>4662</v>
      </c>
      <c r="C1064" s="179">
        <v>1</v>
      </c>
    </row>
    <row r="1065" spans="1:3" x14ac:dyDescent="0.25">
      <c r="A1065" t="s">
        <v>2742</v>
      </c>
      <c r="B1065" t="s">
        <v>5215</v>
      </c>
      <c r="C1065" s="179">
        <v>1</v>
      </c>
    </row>
    <row r="1066" spans="1:3" x14ac:dyDescent="0.25">
      <c r="A1066" t="s">
        <v>2742</v>
      </c>
      <c r="B1066" t="s">
        <v>5366</v>
      </c>
      <c r="C1066" s="179">
        <v>1</v>
      </c>
    </row>
    <row r="1067" spans="1:3" x14ac:dyDescent="0.25">
      <c r="A1067" t="s">
        <v>2742</v>
      </c>
      <c r="B1067" t="s">
        <v>5442</v>
      </c>
      <c r="C1067" s="179">
        <v>1</v>
      </c>
    </row>
    <row r="1068" spans="1:3" x14ac:dyDescent="0.25">
      <c r="A1068" t="s">
        <v>2646</v>
      </c>
      <c r="B1068" t="s">
        <v>3969</v>
      </c>
      <c r="C1068" s="179">
        <v>1</v>
      </c>
    </row>
    <row r="1069" spans="1:3" x14ac:dyDescent="0.25">
      <c r="A1069" t="s">
        <v>2646</v>
      </c>
      <c r="B1069" t="s">
        <v>2647</v>
      </c>
      <c r="C1069" s="179">
        <v>3</v>
      </c>
    </row>
    <row r="1070" spans="1:3" x14ac:dyDescent="0.25">
      <c r="A1070" t="s">
        <v>2875</v>
      </c>
      <c r="B1070" t="s">
        <v>2876</v>
      </c>
      <c r="C1070" s="179">
        <v>1</v>
      </c>
    </row>
    <row r="1071" spans="1:3" x14ac:dyDescent="0.25">
      <c r="A1071" t="s">
        <v>4306</v>
      </c>
      <c r="B1071" t="s">
        <v>570</v>
      </c>
      <c r="C1071" s="179">
        <v>2</v>
      </c>
    </row>
    <row r="1072" spans="1:3" x14ac:dyDescent="0.25">
      <c r="A1072" t="s">
        <v>4307</v>
      </c>
      <c r="B1072" t="s">
        <v>521</v>
      </c>
      <c r="C1072" s="179">
        <v>1</v>
      </c>
    </row>
    <row r="1073" spans="1:3" x14ac:dyDescent="0.25">
      <c r="A1073" t="s">
        <v>4307</v>
      </c>
      <c r="B1073" t="s">
        <v>207</v>
      </c>
      <c r="C1073" s="179">
        <v>3</v>
      </c>
    </row>
    <row r="1074" spans="1:3" x14ac:dyDescent="0.25">
      <c r="A1074" t="s">
        <v>4307</v>
      </c>
      <c r="B1074" t="s">
        <v>355</v>
      </c>
      <c r="C1074" s="179">
        <v>2</v>
      </c>
    </row>
    <row r="1075" spans="1:3" x14ac:dyDescent="0.25">
      <c r="A1075" t="s">
        <v>2222</v>
      </c>
      <c r="B1075" t="s">
        <v>2946</v>
      </c>
      <c r="C1075" s="179">
        <v>5</v>
      </c>
    </row>
    <row r="1076" spans="1:3" x14ac:dyDescent="0.25">
      <c r="A1076" t="s">
        <v>2222</v>
      </c>
      <c r="B1076" t="s">
        <v>3138</v>
      </c>
      <c r="C1076" s="179">
        <v>1</v>
      </c>
    </row>
    <row r="1077" spans="1:3" x14ac:dyDescent="0.25">
      <c r="A1077" t="s">
        <v>2222</v>
      </c>
      <c r="B1077" t="s">
        <v>2224</v>
      </c>
      <c r="C1077" s="179">
        <v>2</v>
      </c>
    </row>
    <row r="1078" spans="1:3" x14ac:dyDescent="0.25">
      <c r="A1078" t="s">
        <v>2222</v>
      </c>
      <c r="B1078" t="s">
        <v>544</v>
      </c>
      <c r="C1078" s="179">
        <v>3</v>
      </c>
    </row>
    <row r="1079" spans="1:3" x14ac:dyDescent="0.25">
      <c r="A1079" t="s">
        <v>2222</v>
      </c>
      <c r="B1079" t="s">
        <v>1014</v>
      </c>
      <c r="C1079" s="179">
        <v>1</v>
      </c>
    </row>
    <row r="1080" spans="1:3" x14ac:dyDescent="0.25">
      <c r="A1080" t="s">
        <v>2222</v>
      </c>
      <c r="B1080" t="s">
        <v>168</v>
      </c>
      <c r="C1080" s="179">
        <v>2</v>
      </c>
    </row>
    <row r="1081" spans="1:3" x14ac:dyDescent="0.25">
      <c r="A1081" t="s">
        <v>2222</v>
      </c>
      <c r="B1081" t="s">
        <v>1111</v>
      </c>
      <c r="C1081" s="179">
        <v>1</v>
      </c>
    </row>
    <row r="1082" spans="1:3" x14ac:dyDescent="0.25">
      <c r="A1082" t="s">
        <v>2222</v>
      </c>
      <c r="B1082" t="s">
        <v>87</v>
      </c>
      <c r="C1082" s="179">
        <v>1</v>
      </c>
    </row>
    <row r="1083" spans="1:3" x14ac:dyDescent="0.25">
      <c r="A1083" t="s">
        <v>2222</v>
      </c>
      <c r="B1083" t="s">
        <v>1072</v>
      </c>
      <c r="C1083" s="179">
        <v>2</v>
      </c>
    </row>
    <row r="1084" spans="1:3" x14ac:dyDescent="0.25">
      <c r="A1084" t="s">
        <v>2222</v>
      </c>
      <c r="B1084" t="s">
        <v>2948</v>
      </c>
      <c r="C1084" s="179">
        <v>3</v>
      </c>
    </row>
    <row r="1085" spans="1:3" x14ac:dyDescent="0.25">
      <c r="A1085" t="s">
        <v>2222</v>
      </c>
      <c r="B1085" t="s">
        <v>4660</v>
      </c>
      <c r="C1085" s="179">
        <v>1</v>
      </c>
    </row>
    <row r="1086" spans="1:3" x14ac:dyDescent="0.25">
      <c r="A1086" t="s">
        <v>2222</v>
      </c>
      <c r="B1086" t="s">
        <v>4714</v>
      </c>
      <c r="C1086" s="179">
        <v>1</v>
      </c>
    </row>
    <row r="1087" spans="1:3" x14ac:dyDescent="0.25">
      <c r="A1087" t="s">
        <v>2067</v>
      </c>
      <c r="B1087" t="s">
        <v>2727</v>
      </c>
      <c r="C1087" s="179">
        <v>11</v>
      </c>
    </row>
    <row r="1088" spans="1:3" x14ac:dyDescent="0.25">
      <c r="A1088" t="s">
        <v>2067</v>
      </c>
      <c r="B1088" t="s">
        <v>2489</v>
      </c>
      <c r="C1088" s="179">
        <v>6</v>
      </c>
    </row>
    <row r="1089" spans="1:3" x14ac:dyDescent="0.25">
      <c r="A1089" t="s">
        <v>2067</v>
      </c>
      <c r="B1089" t="s">
        <v>2135</v>
      </c>
      <c r="C1089" s="179">
        <v>6</v>
      </c>
    </row>
    <row r="1090" spans="1:3" x14ac:dyDescent="0.25">
      <c r="A1090" t="s">
        <v>2067</v>
      </c>
      <c r="B1090" t="s">
        <v>2085</v>
      </c>
      <c r="C1090" s="179">
        <v>7</v>
      </c>
    </row>
    <row r="1091" spans="1:3" x14ac:dyDescent="0.25">
      <c r="A1091" t="s">
        <v>2067</v>
      </c>
      <c r="B1091" t="s">
        <v>2775</v>
      </c>
      <c r="C1091" s="179">
        <v>1</v>
      </c>
    </row>
    <row r="1092" spans="1:3" x14ac:dyDescent="0.25">
      <c r="A1092" t="s">
        <v>2067</v>
      </c>
      <c r="B1092" t="s">
        <v>2652</v>
      </c>
      <c r="C1092" s="179">
        <v>2</v>
      </c>
    </row>
    <row r="1093" spans="1:3" x14ac:dyDescent="0.25">
      <c r="A1093" t="s">
        <v>2067</v>
      </c>
      <c r="B1093" t="s">
        <v>2242</v>
      </c>
      <c r="C1093" s="179">
        <v>1</v>
      </c>
    </row>
    <row r="1094" spans="1:3" x14ac:dyDescent="0.25">
      <c r="A1094" t="s">
        <v>2067</v>
      </c>
      <c r="B1094" t="s">
        <v>2182</v>
      </c>
      <c r="C1094" s="179">
        <v>23</v>
      </c>
    </row>
    <row r="1095" spans="1:3" x14ac:dyDescent="0.25">
      <c r="A1095" t="s">
        <v>2067</v>
      </c>
      <c r="B1095" t="s">
        <v>2128</v>
      </c>
      <c r="C1095" s="179">
        <v>1</v>
      </c>
    </row>
    <row r="1096" spans="1:3" x14ac:dyDescent="0.25">
      <c r="A1096" t="s">
        <v>2067</v>
      </c>
      <c r="B1096" t="s">
        <v>3186</v>
      </c>
      <c r="C1096" s="179">
        <v>1</v>
      </c>
    </row>
    <row r="1097" spans="1:3" x14ac:dyDescent="0.25">
      <c r="A1097" t="s">
        <v>2067</v>
      </c>
      <c r="B1097" t="s">
        <v>2244</v>
      </c>
      <c r="C1097" s="179">
        <v>1</v>
      </c>
    </row>
    <row r="1098" spans="1:3" x14ac:dyDescent="0.25">
      <c r="A1098" t="s">
        <v>2067</v>
      </c>
      <c r="B1098" t="s">
        <v>3805</v>
      </c>
      <c r="C1098" s="179">
        <v>11</v>
      </c>
    </row>
    <row r="1099" spans="1:3" x14ac:dyDescent="0.25">
      <c r="A1099" t="s">
        <v>2067</v>
      </c>
      <c r="B1099" t="s">
        <v>2806</v>
      </c>
      <c r="C1099" s="179">
        <v>1</v>
      </c>
    </row>
    <row r="1100" spans="1:3" x14ac:dyDescent="0.25">
      <c r="A1100" t="s">
        <v>2067</v>
      </c>
      <c r="B1100" t="s">
        <v>2184</v>
      </c>
      <c r="C1100" s="179">
        <v>9</v>
      </c>
    </row>
    <row r="1101" spans="1:3" x14ac:dyDescent="0.25">
      <c r="A1101" t="s">
        <v>2067</v>
      </c>
      <c r="B1101" t="s">
        <v>2910</v>
      </c>
      <c r="C1101" s="179">
        <v>5</v>
      </c>
    </row>
    <row r="1102" spans="1:3" x14ac:dyDescent="0.25">
      <c r="A1102" t="s">
        <v>2067</v>
      </c>
      <c r="B1102" t="s">
        <v>4131</v>
      </c>
      <c r="C1102" s="179">
        <v>1</v>
      </c>
    </row>
    <row r="1103" spans="1:3" x14ac:dyDescent="0.25">
      <c r="A1103" t="s">
        <v>2067</v>
      </c>
      <c r="B1103" t="s">
        <v>2081</v>
      </c>
      <c r="C1103" s="179">
        <v>15</v>
      </c>
    </row>
    <row r="1104" spans="1:3" x14ac:dyDescent="0.25">
      <c r="A1104" t="s">
        <v>2067</v>
      </c>
      <c r="B1104" t="s">
        <v>2705</v>
      </c>
      <c r="C1104" s="179">
        <v>2</v>
      </c>
    </row>
    <row r="1105" spans="1:3" x14ac:dyDescent="0.25">
      <c r="A1105" t="s">
        <v>2067</v>
      </c>
      <c r="B1105" t="s">
        <v>4185</v>
      </c>
      <c r="C1105" s="179">
        <v>2</v>
      </c>
    </row>
    <row r="1106" spans="1:3" x14ac:dyDescent="0.25">
      <c r="A1106" t="s">
        <v>2067</v>
      </c>
      <c r="B1106" t="s">
        <v>4138</v>
      </c>
      <c r="C1106" s="179">
        <v>2</v>
      </c>
    </row>
    <row r="1107" spans="1:3" x14ac:dyDescent="0.25">
      <c r="A1107" t="s">
        <v>2067</v>
      </c>
      <c r="B1107" t="s">
        <v>3108</v>
      </c>
      <c r="C1107" s="179">
        <v>10</v>
      </c>
    </row>
    <row r="1108" spans="1:3" x14ac:dyDescent="0.25">
      <c r="A1108" t="s">
        <v>2067</v>
      </c>
      <c r="B1108" t="s">
        <v>3796</v>
      </c>
      <c r="C1108" s="179">
        <v>8</v>
      </c>
    </row>
    <row r="1109" spans="1:3" x14ac:dyDescent="0.25">
      <c r="A1109" t="s">
        <v>2067</v>
      </c>
      <c r="B1109" t="s">
        <v>2537</v>
      </c>
      <c r="C1109" s="179">
        <v>2</v>
      </c>
    </row>
    <row r="1110" spans="1:3" x14ac:dyDescent="0.25">
      <c r="A1110" t="s">
        <v>2067</v>
      </c>
      <c r="B1110" t="s">
        <v>1213</v>
      </c>
      <c r="C1110" s="179">
        <v>1</v>
      </c>
    </row>
    <row r="1111" spans="1:3" x14ac:dyDescent="0.25">
      <c r="A1111" t="s">
        <v>2067</v>
      </c>
      <c r="B1111" t="s">
        <v>798</v>
      </c>
      <c r="C1111" s="179">
        <v>3</v>
      </c>
    </row>
    <row r="1112" spans="1:3" x14ac:dyDescent="0.25">
      <c r="A1112" t="s">
        <v>2067</v>
      </c>
      <c r="B1112" t="s">
        <v>820</v>
      </c>
      <c r="C1112" s="179">
        <v>2</v>
      </c>
    </row>
    <row r="1113" spans="1:3" x14ac:dyDescent="0.25">
      <c r="A1113" t="s">
        <v>2067</v>
      </c>
      <c r="B1113" t="s">
        <v>1744</v>
      </c>
      <c r="C1113" s="179">
        <v>5</v>
      </c>
    </row>
    <row r="1114" spans="1:3" x14ac:dyDescent="0.25">
      <c r="A1114" t="s">
        <v>2067</v>
      </c>
      <c r="B1114" t="s">
        <v>520</v>
      </c>
      <c r="C1114" s="179">
        <v>5</v>
      </c>
    </row>
    <row r="1115" spans="1:3" x14ac:dyDescent="0.25">
      <c r="A1115" t="s">
        <v>2067</v>
      </c>
      <c r="B1115" t="s">
        <v>120</v>
      </c>
      <c r="C1115" s="179">
        <v>3</v>
      </c>
    </row>
    <row r="1116" spans="1:3" x14ac:dyDescent="0.25">
      <c r="A1116" t="s">
        <v>2067</v>
      </c>
      <c r="B1116" t="s">
        <v>130</v>
      </c>
      <c r="C1116" s="179">
        <v>3</v>
      </c>
    </row>
    <row r="1117" spans="1:3" x14ac:dyDescent="0.25">
      <c r="A1117" t="s">
        <v>2067</v>
      </c>
      <c r="B1117" t="s">
        <v>673</v>
      </c>
      <c r="C1117" s="179">
        <v>3</v>
      </c>
    </row>
    <row r="1118" spans="1:3" x14ac:dyDescent="0.25">
      <c r="A1118" t="s">
        <v>2067</v>
      </c>
      <c r="B1118" t="s">
        <v>1922</v>
      </c>
      <c r="C1118" s="179">
        <v>1</v>
      </c>
    </row>
    <row r="1119" spans="1:3" x14ac:dyDescent="0.25">
      <c r="A1119" t="s">
        <v>2067</v>
      </c>
      <c r="B1119" t="s">
        <v>1921</v>
      </c>
      <c r="C1119" s="179">
        <v>6</v>
      </c>
    </row>
    <row r="1120" spans="1:3" x14ac:dyDescent="0.25">
      <c r="A1120" t="s">
        <v>2067</v>
      </c>
      <c r="B1120" t="s">
        <v>2045</v>
      </c>
      <c r="C1120" s="179">
        <v>2</v>
      </c>
    </row>
    <row r="1121" spans="1:3" x14ac:dyDescent="0.25">
      <c r="A1121" t="s">
        <v>2067</v>
      </c>
      <c r="B1121" t="s">
        <v>249</v>
      </c>
      <c r="C1121" s="179">
        <v>1</v>
      </c>
    </row>
    <row r="1122" spans="1:3" x14ac:dyDescent="0.25">
      <c r="A1122" t="s">
        <v>2067</v>
      </c>
      <c r="B1122" t="s">
        <v>1717</v>
      </c>
      <c r="C1122" s="179">
        <v>2</v>
      </c>
    </row>
    <row r="1123" spans="1:3" x14ac:dyDescent="0.25">
      <c r="A1123" t="s">
        <v>2067</v>
      </c>
      <c r="B1123" t="s">
        <v>216</v>
      </c>
      <c r="C1123" s="179">
        <v>2</v>
      </c>
    </row>
    <row r="1124" spans="1:3" x14ac:dyDescent="0.25">
      <c r="A1124" t="s">
        <v>2067</v>
      </c>
      <c r="B1124" t="s">
        <v>1643</v>
      </c>
      <c r="C1124" s="179">
        <v>2</v>
      </c>
    </row>
    <row r="1125" spans="1:3" x14ac:dyDescent="0.25">
      <c r="A1125" t="s">
        <v>2067</v>
      </c>
      <c r="B1125" t="s">
        <v>682</v>
      </c>
      <c r="C1125" s="179">
        <v>2</v>
      </c>
    </row>
    <row r="1126" spans="1:3" x14ac:dyDescent="0.25">
      <c r="A1126" t="s">
        <v>2067</v>
      </c>
      <c r="B1126" t="s">
        <v>568</v>
      </c>
      <c r="C1126" s="179">
        <v>1</v>
      </c>
    </row>
    <row r="1127" spans="1:3" x14ac:dyDescent="0.25">
      <c r="A1127" t="s">
        <v>2067</v>
      </c>
      <c r="B1127" t="s">
        <v>410</v>
      </c>
      <c r="C1127" s="179">
        <v>1</v>
      </c>
    </row>
    <row r="1128" spans="1:3" x14ac:dyDescent="0.25">
      <c r="A1128" t="s">
        <v>2067</v>
      </c>
      <c r="B1128" t="s">
        <v>662</v>
      </c>
      <c r="C1128" s="179">
        <v>2</v>
      </c>
    </row>
    <row r="1129" spans="1:3" x14ac:dyDescent="0.25">
      <c r="A1129" t="s">
        <v>2067</v>
      </c>
      <c r="B1129" t="s">
        <v>632</v>
      </c>
      <c r="C1129" s="179">
        <v>1</v>
      </c>
    </row>
    <row r="1130" spans="1:3" x14ac:dyDescent="0.25">
      <c r="A1130" t="s">
        <v>2067</v>
      </c>
      <c r="B1130" t="s">
        <v>768</v>
      </c>
      <c r="C1130" s="179">
        <v>1</v>
      </c>
    </row>
    <row r="1131" spans="1:3" x14ac:dyDescent="0.25">
      <c r="A1131" t="s">
        <v>2067</v>
      </c>
      <c r="B1131" t="s">
        <v>1151</v>
      </c>
      <c r="C1131" s="179">
        <v>1</v>
      </c>
    </row>
    <row r="1132" spans="1:3" x14ac:dyDescent="0.25">
      <c r="A1132" t="s">
        <v>2067</v>
      </c>
      <c r="B1132" t="s">
        <v>797</v>
      </c>
      <c r="C1132" s="179">
        <v>1</v>
      </c>
    </row>
    <row r="1133" spans="1:3" x14ac:dyDescent="0.25">
      <c r="A1133" t="s">
        <v>2067</v>
      </c>
      <c r="B1133" t="s">
        <v>519</v>
      </c>
      <c r="C1133" s="179">
        <v>4</v>
      </c>
    </row>
    <row r="1134" spans="1:3" x14ac:dyDescent="0.25">
      <c r="A1134" t="s">
        <v>2067</v>
      </c>
      <c r="B1134" t="s">
        <v>1136</v>
      </c>
      <c r="C1134" s="179">
        <v>1</v>
      </c>
    </row>
    <row r="1135" spans="1:3" x14ac:dyDescent="0.25">
      <c r="A1135" t="s">
        <v>2067</v>
      </c>
      <c r="B1135" t="s">
        <v>1138</v>
      </c>
      <c r="C1135" s="179">
        <v>3</v>
      </c>
    </row>
    <row r="1136" spans="1:3" x14ac:dyDescent="0.25">
      <c r="A1136" t="s">
        <v>2067</v>
      </c>
      <c r="B1136" t="s">
        <v>134</v>
      </c>
      <c r="C1136" s="179">
        <v>1</v>
      </c>
    </row>
    <row r="1137" spans="1:3" x14ac:dyDescent="0.25">
      <c r="A1137" t="s">
        <v>2067</v>
      </c>
      <c r="B1137" t="s">
        <v>1251</v>
      </c>
      <c r="C1137" s="179">
        <v>1</v>
      </c>
    </row>
    <row r="1138" spans="1:3" x14ac:dyDescent="0.25">
      <c r="A1138" t="s">
        <v>2067</v>
      </c>
      <c r="B1138" t="s">
        <v>1696</v>
      </c>
      <c r="C1138" s="179">
        <v>1</v>
      </c>
    </row>
    <row r="1139" spans="1:3" x14ac:dyDescent="0.25">
      <c r="A1139" t="s">
        <v>2067</v>
      </c>
      <c r="B1139" t="s">
        <v>705</v>
      </c>
      <c r="C1139" s="179">
        <v>1</v>
      </c>
    </row>
    <row r="1140" spans="1:3" x14ac:dyDescent="0.25">
      <c r="A1140" t="s">
        <v>2067</v>
      </c>
      <c r="B1140" t="s">
        <v>796</v>
      </c>
      <c r="C1140" s="179">
        <v>3</v>
      </c>
    </row>
    <row r="1141" spans="1:3" x14ac:dyDescent="0.25">
      <c r="A1141" t="s">
        <v>2067</v>
      </c>
      <c r="B1141" t="s">
        <v>1208</v>
      </c>
      <c r="C1141" s="179">
        <v>1</v>
      </c>
    </row>
    <row r="1142" spans="1:3" x14ac:dyDescent="0.25">
      <c r="A1142" t="s">
        <v>2067</v>
      </c>
      <c r="B1142" t="s">
        <v>704</v>
      </c>
      <c r="C1142" s="179">
        <v>3</v>
      </c>
    </row>
    <row r="1143" spans="1:3" x14ac:dyDescent="0.25">
      <c r="A1143" t="s">
        <v>2067</v>
      </c>
      <c r="B1143" t="s">
        <v>1201</v>
      </c>
      <c r="C1143" s="179">
        <v>1</v>
      </c>
    </row>
    <row r="1144" spans="1:3" x14ac:dyDescent="0.25">
      <c r="A1144" t="s">
        <v>2067</v>
      </c>
      <c r="B1144" t="s">
        <v>965</v>
      </c>
      <c r="C1144" s="179">
        <v>3</v>
      </c>
    </row>
    <row r="1145" spans="1:3" x14ac:dyDescent="0.25">
      <c r="A1145" t="s">
        <v>2067</v>
      </c>
      <c r="B1145" t="s">
        <v>1253</v>
      </c>
      <c r="C1145" s="179">
        <v>1</v>
      </c>
    </row>
    <row r="1146" spans="1:3" x14ac:dyDescent="0.25">
      <c r="A1146" t="s">
        <v>2067</v>
      </c>
      <c r="B1146" t="s">
        <v>1642</v>
      </c>
      <c r="C1146" s="179">
        <v>2</v>
      </c>
    </row>
    <row r="1147" spans="1:3" x14ac:dyDescent="0.25">
      <c r="A1147" t="s">
        <v>2067</v>
      </c>
      <c r="B1147" t="s">
        <v>714</v>
      </c>
      <c r="C1147" s="179">
        <v>2</v>
      </c>
    </row>
    <row r="1148" spans="1:3" x14ac:dyDescent="0.25">
      <c r="A1148" t="s">
        <v>2067</v>
      </c>
      <c r="B1148" t="s">
        <v>411</v>
      </c>
      <c r="C1148" s="179">
        <v>2</v>
      </c>
    </row>
    <row r="1149" spans="1:3" x14ac:dyDescent="0.25">
      <c r="A1149" t="s">
        <v>2067</v>
      </c>
      <c r="B1149" t="s">
        <v>709</v>
      </c>
      <c r="C1149" s="179">
        <v>1</v>
      </c>
    </row>
    <row r="1150" spans="1:3" x14ac:dyDescent="0.25">
      <c r="A1150" t="s">
        <v>2067</v>
      </c>
      <c r="B1150" t="s">
        <v>1179</v>
      </c>
      <c r="C1150" s="179">
        <v>1</v>
      </c>
    </row>
    <row r="1151" spans="1:3" x14ac:dyDescent="0.25">
      <c r="A1151" t="s">
        <v>2067</v>
      </c>
      <c r="B1151" t="s">
        <v>1159</v>
      </c>
      <c r="C1151" s="179">
        <v>1</v>
      </c>
    </row>
    <row r="1152" spans="1:3" x14ac:dyDescent="0.25">
      <c r="A1152" t="s">
        <v>2067</v>
      </c>
      <c r="B1152" t="s">
        <v>173</v>
      </c>
      <c r="C1152" s="179">
        <v>7</v>
      </c>
    </row>
    <row r="1153" spans="1:3" x14ac:dyDescent="0.25">
      <c r="A1153" t="s">
        <v>2067</v>
      </c>
      <c r="B1153" t="s">
        <v>1617</v>
      </c>
      <c r="C1153" s="179">
        <v>1</v>
      </c>
    </row>
    <row r="1154" spans="1:3" x14ac:dyDescent="0.25">
      <c r="A1154" t="s">
        <v>2067</v>
      </c>
      <c r="B1154" t="s">
        <v>1173</v>
      </c>
      <c r="C1154" s="179">
        <v>2</v>
      </c>
    </row>
    <row r="1155" spans="1:3" x14ac:dyDescent="0.25">
      <c r="A1155" t="s">
        <v>2067</v>
      </c>
      <c r="B1155" t="s">
        <v>146</v>
      </c>
      <c r="C1155" s="179">
        <v>3</v>
      </c>
    </row>
    <row r="1156" spans="1:3" x14ac:dyDescent="0.25">
      <c r="A1156" t="s">
        <v>2067</v>
      </c>
      <c r="B1156" t="s">
        <v>1210</v>
      </c>
      <c r="C1156" s="179">
        <v>2</v>
      </c>
    </row>
    <row r="1157" spans="1:3" x14ac:dyDescent="0.25">
      <c r="A1157" t="s">
        <v>2067</v>
      </c>
      <c r="B1157" t="s">
        <v>1196</v>
      </c>
      <c r="C1157" s="179">
        <v>1</v>
      </c>
    </row>
    <row r="1158" spans="1:3" x14ac:dyDescent="0.25">
      <c r="A1158" t="s">
        <v>2067</v>
      </c>
      <c r="B1158" t="s">
        <v>1095</v>
      </c>
      <c r="C1158" s="179">
        <v>1</v>
      </c>
    </row>
    <row r="1159" spans="1:3" x14ac:dyDescent="0.25">
      <c r="A1159" t="s">
        <v>2067</v>
      </c>
      <c r="B1159" t="s">
        <v>697</v>
      </c>
      <c r="C1159" s="179">
        <v>1</v>
      </c>
    </row>
    <row r="1160" spans="1:3" x14ac:dyDescent="0.25">
      <c r="A1160" t="s">
        <v>2067</v>
      </c>
      <c r="B1160" t="s">
        <v>115</v>
      </c>
      <c r="C1160" s="179">
        <v>2</v>
      </c>
    </row>
    <row r="1161" spans="1:3" x14ac:dyDescent="0.25">
      <c r="A1161" t="s">
        <v>2067</v>
      </c>
      <c r="B1161" t="s">
        <v>1199</v>
      </c>
      <c r="C1161" s="179">
        <v>1</v>
      </c>
    </row>
    <row r="1162" spans="1:3" x14ac:dyDescent="0.25">
      <c r="A1162" t="s">
        <v>2067</v>
      </c>
      <c r="B1162" t="s">
        <v>1699</v>
      </c>
      <c r="C1162" s="179">
        <v>1</v>
      </c>
    </row>
    <row r="1163" spans="1:3" x14ac:dyDescent="0.25">
      <c r="A1163" t="s">
        <v>2067</v>
      </c>
      <c r="B1163" t="s">
        <v>917</v>
      </c>
      <c r="C1163" s="179">
        <v>2</v>
      </c>
    </row>
    <row r="1164" spans="1:3" x14ac:dyDescent="0.25">
      <c r="A1164" t="s">
        <v>2067</v>
      </c>
      <c r="B1164" t="s">
        <v>1178</v>
      </c>
      <c r="C1164" s="179">
        <v>1</v>
      </c>
    </row>
    <row r="1165" spans="1:3" x14ac:dyDescent="0.25">
      <c r="A1165" t="s">
        <v>2067</v>
      </c>
      <c r="B1165" t="s">
        <v>1774</v>
      </c>
      <c r="C1165" s="179">
        <v>1</v>
      </c>
    </row>
    <row r="1166" spans="1:3" x14ac:dyDescent="0.25">
      <c r="A1166" t="s">
        <v>2067</v>
      </c>
      <c r="B1166" t="s">
        <v>543</v>
      </c>
      <c r="C1166" s="179">
        <v>2</v>
      </c>
    </row>
    <row r="1167" spans="1:3" x14ac:dyDescent="0.25">
      <c r="A1167" t="s">
        <v>2067</v>
      </c>
      <c r="B1167" t="s">
        <v>1729</v>
      </c>
      <c r="C1167" s="179">
        <v>2</v>
      </c>
    </row>
    <row r="1168" spans="1:3" x14ac:dyDescent="0.25">
      <c r="A1168" t="s">
        <v>2067</v>
      </c>
      <c r="B1168" t="s">
        <v>1184</v>
      </c>
      <c r="C1168" s="179">
        <v>1</v>
      </c>
    </row>
    <row r="1169" spans="1:3" x14ac:dyDescent="0.25">
      <c r="A1169" t="s">
        <v>2067</v>
      </c>
      <c r="B1169" t="s">
        <v>53</v>
      </c>
      <c r="C1169" s="179">
        <v>1</v>
      </c>
    </row>
    <row r="1170" spans="1:3" x14ac:dyDescent="0.25">
      <c r="A1170" t="s">
        <v>2067</v>
      </c>
      <c r="B1170" t="s">
        <v>142</v>
      </c>
      <c r="C1170" s="179">
        <v>1</v>
      </c>
    </row>
    <row r="1171" spans="1:3" x14ac:dyDescent="0.25">
      <c r="A1171" t="s">
        <v>2067</v>
      </c>
      <c r="B1171" t="s">
        <v>55</v>
      </c>
      <c r="C1171" s="179">
        <v>1</v>
      </c>
    </row>
    <row r="1172" spans="1:3" x14ac:dyDescent="0.25">
      <c r="A1172" t="s">
        <v>2067</v>
      </c>
      <c r="B1172" t="s">
        <v>68</v>
      </c>
      <c r="C1172" s="179">
        <v>12</v>
      </c>
    </row>
    <row r="1173" spans="1:3" x14ac:dyDescent="0.25">
      <c r="A1173" t="s">
        <v>2067</v>
      </c>
      <c r="B1173" t="s">
        <v>599</v>
      </c>
      <c r="C1173" s="179">
        <v>2</v>
      </c>
    </row>
    <row r="1174" spans="1:3" x14ac:dyDescent="0.25">
      <c r="A1174" t="s">
        <v>2067</v>
      </c>
      <c r="B1174" t="s">
        <v>169</v>
      </c>
      <c r="C1174" s="179">
        <v>3</v>
      </c>
    </row>
    <row r="1175" spans="1:3" x14ac:dyDescent="0.25">
      <c r="A1175" t="s">
        <v>2067</v>
      </c>
      <c r="B1175" t="s">
        <v>905</v>
      </c>
      <c r="C1175" s="179">
        <v>2</v>
      </c>
    </row>
    <row r="1176" spans="1:3" x14ac:dyDescent="0.25">
      <c r="A1176" t="s">
        <v>2067</v>
      </c>
      <c r="B1176" t="s">
        <v>622</v>
      </c>
      <c r="C1176" s="179">
        <v>1</v>
      </c>
    </row>
    <row r="1177" spans="1:3" x14ac:dyDescent="0.25">
      <c r="A1177" t="s">
        <v>2067</v>
      </c>
      <c r="B1177" t="s">
        <v>161</v>
      </c>
      <c r="C1177" s="179">
        <v>1</v>
      </c>
    </row>
    <row r="1178" spans="1:3" x14ac:dyDescent="0.25">
      <c r="A1178" t="s">
        <v>2067</v>
      </c>
      <c r="B1178" t="s">
        <v>848</v>
      </c>
      <c r="C1178" s="179">
        <v>1</v>
      </c>
    </row>
    <row r="1179" spans="1:3" x14ac:dyDescent="0.25">
      <c r="A1179" t="s">
        <v>2067</v>
      </c>
      <c r="B1179" t="s">
        <v>434</v>
      </c>
      <c r="C1179" s="179">
        <v>1</v>
      </c>
    </row>
    <row r="1180" spans="1:3" x14ac:dyDescent="0.25">
      <c r="A1180" t="s">
        <v>2067</v>
      </c>
      <c r="B1180" t="s">
        <v>387</v>
      </c>
      <c r="C1180" s="179">
        <v>1</v>
      </c>
    </row>
    <row r="1181" spans="1:3" x14ac:dyDescent="0.25">
      <c r="A1181" t="s">
        <v>2067</v>
      </c>
      <c r="B1181" t="s">
        <v>297</v>
      </c>
      <c r="C1181" s="179">
        <v>10</v>
      </c>
    </row>
    <row r="1182" spans="1:3" x14ac:dyDescent="0.25">
      <c r="A1182" t="s">
        <v>2067</v>
      </c>
      <c r="B1182" t="s">
        <v>1188</v>
      </c>
      <c r="C1182" s="179">
        <v>2</v>
      </c>
    </row>
    <row r="1183" spans="1:3" x14ac:dyDescent="0.25">
      <c r="A1183" t="s">
        <v>2067</v>
      </c>
      <c r="B1183" t="s">
        <v>361</v>
      </c>
      <c r="C1183" s="179">
        <v>3</v>
      </c>
    </row>
    <row r="1184" spans="1:3" x14ac:dyDescent="0.25">
      <c r="A1184" t="s">
        <v>2067</v>
      </c>
      <c r="B1184" t="s">
        <v>71</v>
      </c>
      <c r="C1184" s="179">
        <v>8</v>
      </c>
    </row>
    <row r="1185" spans="1:3" x14ac:dyDescent="0.25">
      <c r="A1185" t="s">
        <v>2067</v>
      </c>
      <c r="B1185" t="s">
        <v>901</v>
      </c>
      <c r="C1185" s="179">
        <v>1</v>
      </c>
    </row>
    <row r="1186" spans="1:3" x14ac:dyDescent="0.25">
      <c r="A1186" t="s">
        <v>2067</v>
      </c>
      <c r="B1186" t="s">
        <v>1255</v>
      </c>
      <c r="C1186" s="179">
        <v>2</v>
      </c>
    </row>
    <row r="1187" spans="1:3" x14ac:dyDescent="0.25">
      <c r="A1187" t="s">
        <v>2067</v>
      </c>
      <c r="B1187" t="s">
        <v>289</v>
      </c>
      <c r="C1187" s="179">
        <v>1</v>
      </c>
    </row>
    <row r="1188" spans="1:3" x14ac:dyDescent="0.25">
      <c r="A1188" t="s">
        <v>2067</v>
      </c>
      <c r="B1188" t="s">
        <v>523</v>
      </c>
      <c r="C1188" s="179">
        <v>1</v>
      </c>
    </row>
    <row r="1189" spans="1:3" x14ac:dyDescent="0.25">
      <c r="A1189" t="s">
        <v>2067</v>
      </c>
      <c r="B1189" t="s">
        <v>65</v>
      </c>
      <c r="C1189" s="179">
        <v>4</v>
      </c>
    </row>
    <row r="1190" spans="1:3" x14ac:dyDescent="0.25">
      <c r="A1190" t="s">
        <v>2067</v>
      </c>
      <c r="B1190" t="s">
        <v>227</v>
      </c>
      <c r="C1190" s="179">
        <v>1</v>
      </c>
    </row>
    <row r="1191" spans="1:3" x14ac:dyDescent="0.25">
      <c r="A1191" t="s">
        <v>2067</v>
      </c>
      <c r="B1191" t="s">
        <v>334</v>
      </c>
      <c r="C1191" s="179">
        <v>1</v>
      </c>
    </row>
    <row r="1192" spans="1:3" x14ac:dyDescent="0.25">
      <c r="A1192" t="s">
        <v>2067</v>
      </c>
      <c r="B1192" t="s">
        <v>1834</v>
      </c>
      <c r="C1192" s="179">
        <v>1</v>
      </c>
    </row>
    <row r="1193" spans="1:3" x14ac:dyDescent="0.25">
      <c r="A1193" t="s">
        <v>2067</v>
      </c>
      <c r="B1193" t="s">
        <v>435</v>
      </c>
      <c r="C1193" s="179">
        <v>1</v>
      </c>
    </row>
    <row r="1194" spans="1:3" x14ac:dyDescent="0.25">
      <c r="A1194" t="s">
        <v>2067</v>
      </c>
      <c r="B1194" t="s">
        <v>1956</v>
      </c>
      <c r="C1194" s="179">
        <v>1</v>
      </c>
    </row>
    <row r="1195" spans="1:3" x14ac:dyDescent="0.25">
      <c r="A1195" t="s">
        <v>2067</v>
      </c>
      <c r="B1195" t="s">
        <v>129</v>
      </c>
      <c r="C1195" s="179">
        <v>2</v>
      </c>
    </row>
    <row r="1196" spans="1:3" x14ac:dyDescent="0.25">
      <c r="A1196" t="s">
        <v>2067</v>
      </c>
      <c r="B1196" t="s">
        <v>287</v>
      </c>
      <c r="C1196" s="179">
        <v>1</v>
      </c>
    </row>
    <row r="1197" spans="1:3" x14ac:dyDescent="0.25">
      <c r="A1197" t="s">
        <v>2067</v>
      </c>
      <c r="B1197" t="s">
        <v>1170</v>
      </c>
      <c r="C1197" s="179">
        <v>1</v>
      </c>
    </row>
    <row r="1198" spans="1:3" x14ac:dyDescent="0.25">
      <c r="A1198" t="s">
        <v>2067</v>
      </c>
      <c r="B1198" t="s">
        <v>569</v>
      </c>
      <c r="C1198" s="179">
        <v>2</v>
      </c>
    </row>
    <row r="1199" spans="1:3" x14ac:dyDescent="0.25">
      <c r="A1199" t="s">
        <v>2067</v>
      </c>
      <c r="B1199" t="s">
        <v>131</v>
      </c>
      <c r="C1199" s="179">
        <v>1</v>
      </c>
    </row>
    <row r="1200" spans="1:3" x14ac:dyDescent="0.25">
      <c r="A1200" t="s">
        <v>2067</v>
      </c>
      <c r="B1200" t="s">
        <v>850</v>
      </c>
      <c r="C1200" s="179">
        <v>2</v>
      </c>
    </row>
    <row r="1201" spans="1:3" x14ac:dyDescent="0.25">
      <c r="A1201" t="s">
        <v>2067</v>
      </c>
      <c r="B1201" t="s">
        <v>73</v>
      </c>
      <c r="C1201" s="179">
        <v>1</v>
      </c>
    </row>
    <row r="1202" spans="1:3" x14ac:dyDescent="0.25">
      <c r="A1202" t="s">
        <v>2067</v>
      </c>
      <c r="B1202" t="s">
        <v>301</v>
      </c>
      <c r="C1202" s="179">
        <v>4</v>
      </c>
    </row>
    <row r="1203" spans="1:3" x14ac:dyDescent="0.25">
      <c r="A1203" t="s">
        <v>2067</v>
      </c>
      <c r="B1203" t="s">
        <v>1234</v>
      </c>
      <c r="C1203" s="179">
        <v>4</v>
      </c>
    </row>
    <row r="1204" spans="1:3" x14ac:dyDescent="0.25">
      <c r="A1204" t="s">
        <v>2067</v>
      </c>
      <c r="B1204" t="s">
        <v>1172</v>
      </c>
      <c r="C1204" s="179">
        <v>2</v>
      </c>
    </row>
    <row r="1205" spans="1:3" x14ac:dyDescent="0.25">
      <c r="A1205" t="s">
        <v>2067</v>
      </c>
      <c r="B1205" t="s">
        <v>1259</v>
      </c>
      <c r="C1205" s="179">
        <v>1</v>
      </c>
    </row>
    <row r="1206" spans="1:3" x14ac:dyDescent="0.25">
      <c r="A1206" t="s">
        <v>2067</v>
      </c>
      <c r="B1206" t="s">
        <v>1010</v>
      </c>
      <c r="C1206" s="179">
        <v>2</v>
      </c>
    </row>
    <row r="1207" spans="1:3" x14ac:dyDescent="0.25">
      <c r="A1207" t="s">
        <v>2067</v>
      </c>
      <c r="B1207" t="s">
        <v>250</v>
      </c>
      <c r="C1207" s="179">
        <v>1</v>
      </c>
    </row>
    <row r="1208" spans="1:3" x14ac:dyDescent="0.25">
      <c r="A1208" t="s">
        <v>2067</v>
      </c>
      <c r="B1208" t="s">
        <v>1957</v>
      </c>
      <c r="C1208" s="179">
        <v>1</v>
      </c>
    </row>
    <row r="1209" spans="1:3" x14ac:dyDescent="0.25">
      <c r="A1209" t="s">
        <v>2067</v>
      </c>
      <c r="B1209" t="s">
        <v>78</v>
      </c>
      <c r="C1209" s="179">
        <v>6</v>
      </c>
    </row>
    <row r="1210" spans="1:3" x14ac:dyDescent="0.25">
      <c r="A1210" t="s">
        <v>2067</v>
      </c>
      <c r="B1210" t="s">
        <v>1175</v>
      </c>
      <c r="C1210" s="179">
        <v>1</v>
      </c>
    </row>
    <row r="1211" spans="1:3" x14ac:dyDescent="0.25">
      <c r="A1211" t="s">
        <v>2067</v>
      </c>
      <c r="B1211" t="s">
        <v>474</v>
      </c>
      <c r="C1211" s="179">
        <v>21</v>
      </c>
    </row>
    <row r="1212" spans="1:3" x14ac:dyDescent="0.25">
      <c r="A1212" t="s">
        <v>2067</v>
      </c>
      <c r="B1212" t="s">
        <v>1176</v>
      </c>
      <c r="C1212" s="179">
        <v>1</v>
      </c>
    </row>
    <row r="1213" spans="1:3" x14ac:dyDescent="0.25">
      <c r="A1213" t="s">
        <v>2067</v>
      </c>
      <c r="B1213" t="s">
        <v>1241</v>
      </c>
      <c r="C1213" s="179">
        <v>2</v>
      </c>
    </row>
    <row r="1214" spans="1:3" x14ac:dyDescent="0.25">
      <c r="A1214" t="s">
        <v>2067</v>
      </c>
      <c r="B1214" t="s">
        <v>1867</v>
      </c>
      <c r="C1214" s="179">
        <v>2</v>
      </c>
    </row>
    <row r="1215" spans="1:3" x14ac:dyDescent="0.25">
      <c r="A1215" t="s">
        <v>2067</v>
      </c>
      <c r="B1215" t="s">
        <v>1724</v>
      </c>
      <c r="C1215" s="179">
        <v>1</v>
      </c>
    </row>
    <row r="1216" spans="1:3" x14ac:dyDescent="0.25">
      <c r="A1216" t="s">
        <v>2067</v>
      </c>
      <c r="B1216" t="s">
        <v>389</v>
      </c>
      <c r="C1216" s="179">
        <v>1</v>
      </c>
    </row>
    <row r="1217" spans="1:3" x14ac:dyDescent="0.25">
      <c r="A1217" t="s">
        <v>2067</v>
      </c>
      <c r="B1217" t="s">
        <v>1875</v>
      </c>
      <c r="C1217" s="179">
        <v>1</v>
      </c>
    </row>
    <row r="1218" spans="1:3" x14ac:dyDescent="0.25">
      <c r="A1218" t="s">
        <v>2067</v>
      </c>
      <c r="B1218" t="s">
        <v>2808</v>
      </c>
      <c r="C1218" s="179">
        <v>2</v>
      </c>
    </row>
    <row r="1219" spans="1:3" x14ac:dyDescent="0.25">
      <c r="A1219" t="s">
        <v>2067</v>
      </c>
      <c r="B1219" t="s">
        <v>3806</v>
      </c>
      <c r="C1219" s="179">
        <v>2</v>
      </c>
    </row>
    <row r="1220" spans="1:3" x14ac:dyDescent="0.25">
      <c r="A1220" t="s">
        <v>2067</v>
      </c>
      <c r="B1220" t="s">
        <v>2142</v>
      </c>
      <c r="C1220" s="179">
        <v>1</v>
      </c>
    </row>
    <row r="1221" spans="1:3" x14ac:dyDescent="0.25">
      <c r="A1221" t="s">
        <v>2067</v>
      </c>
      <c r="B1221" t="s">
        <v>4113</v>
      </c>
      <c r="C1221" s="179">
        <v>1</v>
      </c>
    </row>
    <row r="1222" spans="1:3" x14ac:dyDescent="0.25">
      <c r="A1222" t="s">
        <v>2067</v>
      </c>
      <c r="B1222" t="s">
        <v>3200</v>
      </c>
      <c r="C1222" s="179">
        <v>4</v>
      </c>
    </row>
    <row r="1223" spans="1:3" x14ac:dyDescent="0.25">
      <c r="A1223" t="s">
        <v>2067</v>
      </c>
      <c r="B1223" t="s">
        <v>3045</v>
      </c>
      <c r="C1223" s="179">
        <v>3</v>
      </c>
    </row>
    <row r="1224" spans="1:3" x14ac:dyDescent="0.25">
      <c r="A1224" t="s">
        <v>2067</v>
      </c>
      <c r="B1224" t="s">
        <v>2079</v>
      </c>
      <c r="C1224" s="179">
        <v>55</v>
      </c>
    </row>
    <row r="1225" spans="1:3" x14ac:dyDescent="0.25">
      <c r="A1225" t="s">
        <v>2067</v>
      </c>
      <c r="B1225" t="s">
        <v>2344</v>
      </c>
      <c r="C1225" s="179">
        <v>1</v>
      </c>
    </row>
    <row r="1226" spans="1:3" x14ac:dyDescent="0.25">
      <c r="A1226" t="s">
        <v>2067</v>
      </c>
      <c r="B1226" t="s">
        <v>2151</v>
      </c>
      <c r="C1226" s="179">
        <v>5</v>
      </c>
    </row>
    <row r="1227" spans="1:3" x14ac:dyDescent="0.25">
      <c r="A1227" t="s">
        <v>2067</v>
      </c>
      <c r="B1227" t="s">
        <v>3807</v>
      </c>
      <c r="C1227" s="179">
        <v>20</v>
      </c>
    </row>
    <row r="1228" spans="1:3" x14ac:dyDescent="0.25">
      <c r="A1228" t="s">
        <v>2067</v>
      </c>
      <c r="B1228" t="s">
        <v>3808</v>
      </c>
      <c r="C1228" s="179">
        <v>10</v>
      </c>
    </row>
    <row r="1229" spans="1:3" x14ac:dyDescent="0.25">
      <c r="A1229" t="s">
        <v>2067</v>
      </c>
      <c r="B1229" t="s">
        <v>3083</v>
      </c>
      <c r="C1229" s="179">
        <v>7</v>
      </c>
    </row>
    <row r="1230" spans="1:3" x14ac:dyDescent="0.25">
      <c r="A1230" t="s">
        <v>2067</v>
      </c>
      <c r="B1230" t="s">
        <v>2867</v>
      </c>
      <c r="C1230" s="179">
        <v>21</v>
      </c>
    </row>
    <row r="1231" spans="1:3" x14ac:dyDescent="0.25">
      <c r="A1231" t="s">
        <v>2067</v>
      </c>
      <c r="B1231" t="s">
        <v>2740</v>
      </c>
      <c r="C1231" s="179">
        <v>7</v>
      </c>
    </row>
    <row r="1232" spans="1:3" x14ac:dyDescent="0.25">
      <c r="A1232" t="s">
        <v>2067</v>
      </c>
      <c r="B1232" t="s">
        <v>2899</v>
      </c>
      <c r="C1232" s="179">
        <v>10</v>
      </c>
    </row>
    <row r="1233" spans="1:3" x14ac:dyDescent="0.25">
      <c r="A1233" t="s">
        <v>2067</v>
      </c>
      <c r="B1233" t="s">
        <v>2717</v>
      </c>
      <c r="C1233" s="179">
        <v>22</v>
      </c>
    </row>
    <row r="1234" spans="1:3" x14ac:dyDescent="0.25">
      <c r="A1234" t="s">
        <v>2067</v>
      </c>
      <c r="B1234" t="s">
        <v>2549</v>
      </c>
      <c r="C1234" s="179">
        <v>5</v>
      </c>
    </row>
    <row r="1235" spans="1:3" x14ac:dyDescent="0.25">
      <c r="A1235" t="s">
        <v>2067</v>
      </c>
      <c r="B1235" t="s">
        <v>2716</v>
      </c>
      <c r="C1235" s="179">
        <v>5</v>
      </c>
    </row>
    <row r="1236" spans="1:3" x14ac:dyDescent="0.25">
      <c r="A1236" t="s">
        <v>2067</v>
      </c>
      <c r="B1236" t="s">
        <v>2500</v>
      </c>
      <c r="C1236" s="179">
        <v>2</v>
      </c>
    </row>
    <row r="1237" spans="1:3" x14ac:dyDescent="0.25">
      <c r="A1237" t="s">
        <v>2067</v>
      </c>
      <c r="B1237" t="s">
        <v>2149</v>
      </c>
      <c r="C1237" s="179">
        <v>5</v>
      </c>
    </row>
    <row r="1238" spans="1:3" x14ac:dyDescent="0.25">
      <c r="A1238" t="s">
        <v>2067</v>
      </c>
      <c r="B1238" t="s">
        <v>3859</v>
      </c>
      <c r="C1238" s="179">
        <v>8</v>
      </c>
    </row>
    <row r="1239" spans="1:3" x14ac:dyDescent="0.25">
      <c r="A1239" t="s">
        <v>2067</v>
      </c>
      <c r="B1239" t="s">
        <v>3889</v>
      </c>
      <c r="C1239" s="179">
        <v>1</v>
      </c>
    </row>
    <row r="1240" spans="1:3" x14ac:dyDescent="0.25">
      <c r="A1240" t="s">
        <v>2067</v>
      </c>
      <c r="B1240" t="s">
        <v>2133</v>
      </c>
      <c r="C1240" s="179">
        <v>2</v>
      </c>
    </row>
    <row r="1241" spans="1:3" x14ac:dyDescent="0.25">
      <c r="A1241" t="s">
        <v>2067</v>
      </c>
      <c r="B1241" t="s">
        <v>2137</v>
      </c>
      <c r="C1241" s="179">
        <v>27</v>
      </c>
    </row>
    <row r="1242" spans="1:3" x14ac:dyDescent="0.25">
      <c r="A1242" t="s">
        <v>2067</v>
      </c>
      <c r="B1242" t="s">
        <v>2073</v>
      </c>
      <c r="C1242" s="179">
        <v>1</v>
      </c>
    </row>
    <row r="1243" spans="1:3" x14ac:dyDescent="0.25">
      <c r="A1243" t="s">
        <v>2067</v>
      </c>
      <c r="B1243" t="s">
        <v>2147</v>
      </c>
      <c r="C1243" s="179">
        <v>3</v>
      </c>
    </row>
    <row r="1244" spans="1:3" x14ac:dyDescent="0.25">
      <c r="A1244" t="s">
        <v>2067</v>
      </c>
      <c r="B1244" t="s">
        <v>2903</v>
      </c>
      <c r="C1244" s="179">
        <v>3</v>
      </c>
    </row>
    <row r="1245" spans="1:3" x14ac:dyDescent="0.25">
      <c r="A1245" t="s">
        <v>2067</v>
      </c>
      <c r="B1245" t="s">
        <v>2738</v>
      </c>
      <c r="C1245" s="179">
        <v>3</v>
      </c>
    </row>
    <row r="1246" spans="1:3" x14ac:dyDescent="0.25">
      <c r="A1246" t="s">
        <v>2067</v>
      </c>
      <c r="B1246" t="s">
        <v>3647</v>
      </c>
      <c r="C1246" s="179">
        <v>1</v>
      </c>
    </row>
    <row r="1247" spans="1:3" x14ac:dyDescent="0.25">
      <c r="A1247" t="s">
        <v>2067</v>
      </c>
      <c r="B1247" t="s">
        <v>3858</v>
      </c>
      <c r="C1247" s="179">
        <v>5</v>
      </c>
    </row>
    <row r="1248" spans="1:3" x14ac:dyDescent="0.25">
      <c r="A1248" t="s">
        <v>2067</v>
      </c>
      <c r="B1248" t="s">
        <v>2931</v>
      </c>
      <c r="C1248" s="179">
        <v>4</v>
      </c>
    </row>
    <row r="1249" spans="1:3" x14ac:dyDescent="0.25">
      <c r="A1249" t="s">
        <v>2067</v>
      </c>
      <c r="B1249" t="s">
        <v>3886</v>
      </c>
      <c r="C1249" s="179">
        <v>45</v>
      </c>
    </row>
    <row r="1250" spans="1:3" x14ac:dyDescent="0.25">
      <c r="A1250" t="s">
        <v>2067</v>
      </c>
      <c r="B1250" t="s">
        <v>3809</v>
      </c>
      <c r="C1250" s="179">
        <v>7</v>
      </c>
    </row>
    <row r="1251" spans="1:3" x14ac:dyDescent="0.25">
      <c r="A1251" t="s">
        <v>2067</v>
      </c>
      <c r="B1251" t="s">
        <v>2145</v>
      </c>
      <c r="C1251" s="179">
        <v>4</v>
      </c>
    </row>
    <row r="1252" spans="1:3" x14ac:dyDescent="0.25">
      <c r="A1252" t="s">
        <v>2067</v>
      </c>
      <c r="B1252" t="s">
        <v>2248</v>
      </c>
      <c r="C1252" s="179">
        <v>8</v>
      </c>
    </row>
    <row r="1253" spans="1:3" x14ac:dyDescent="0.25">
      <c r="A1253" t="s">
        <v>2067</v>
      </c>
      <c r="B1253" t="s">
        <v>2974</v>
      </c>
      <c r="C1253" s="179">
        <v>2</v>
      </c>
    </row>
    <row r="1254" spans="1:3" x14ac:dyDescent="0.25">
      <c r="A1254" t="s">
        <v>2067</v>
      </c>
      <c r="B1254" t="s">
        <v>2608</v>
      </c>
      <c r="C1254" s="179">
        <v>1</v>
      </c>
    </row>
    <row r="1255" spans="1:3" x14ac:dyDescent="0.25">
      <c r="A1255" t="s">
        <v>2067</v>
      </c>
      <c r="B1255" t="s">
        <v>2270</v>
      </c>
      <c r="C1255" s="179">
        <v>1</v>
      </c>
    </row>
    <row r="1256" spans="1:3" x14ac:dyDescent="0.25">
      <c r="A1256" t="s">
        <v>2067</v>
      </c>
      <c r="B1256" t="s">
        <v>2832</v>
      </c>
      <c r="C1256" s="179">
        <v>25</v>
      </c>
    </row>
    <row r="1257" spans="1:3" x14ac:dyDescent="0.25">
      <c r="A1257" t="s">
        <v>2067</v>
      </c>
      <c r="B1257" t="s">
        <v>2657</v>
      </c>
      <c r="C1257" s="179">
        <v>4</v>
      </c>
    </row>
    <row r="1258" spans="1:3" x14ac:dyDescent="0.25">
      <c r="A1258" t="s">
        <v>2067</v>
      </c>
      <c r="B1258" t="s">
        <v>3136</v>
      </c>
      <c r="C1258" s="179">
        <v>1</v>
      </c>
    </row>
    <row r="1259" spans="1:3" x14ac:dyDescent="0.25">
      <c r="A1259" t="s">
        <v>2067</v>
      </c>
      <c r="B1259" t="s">
        <v>4019</v>
      </c>
      <c r="C1259" s="179">
        <v>13</v>
      </c>
    </row>
    <row r="1260" spans="1:3" x14ac:dyDescent="0.25">
      <c r="A1260" t="s">
        <v>2067</v>
      </c>
      <c r="B1260" t="s">
        <v>2786</v>
      </c>
      <c r="C1260" s="179">
        <v>1</v>
      </c>
    </row>
    <row r="1261" spans="1:3" x14ac:dyDescent="0.25">
      <c r="A1261" t="s">
        <v>2067</v>
      </c>
      <c r="B1261" t="s">
        <v>2701</v>
      </c>
      <c r="C1261" s="179">
        <v>54</v>
      </c>
    </row>
    <row r="1262" spans="1:3" x14ac:dyDescent="0.25">
      <c r="A1262" t="s">
        <v>2067</v>
      </c>
      <c r="B1262" t="s">
        <v>2541</v>
      </c>
      <c r="C1262" s="179">
        <v>8</v>
      </c>
    </row>
    <row r="1263" spans="1:3" x14ac:dyDescent="0.25">
      <c r="A1263" t="s">
        <v>2067</v>
      </c>
      <c r="B1263" t="s">
        <v>3047</v>
      </c>
      <c r="C1263" s="179">
        <v>1</v>
      </c>
    </row>
    <row r="1264" spans="1:3" x14ac:dyDescent="0.25">
      <c r="A1264" t="s">
        <v>2067</v>
      </c>
      <c r="B1264" t="s">
        <v>3204</v>
      </c>
      <c r="C1264" s="179">
        <v>1</v>
      </c>
    </row>
    <row r="1265" spans="1:3" x14ac:dyDescent="0.25">
      <c r="A1265" t="s">
        <v>2067</v>
      </c>
      <c r="B1265" t="s">
        <v>2703</v>
      </c>
      <c r="C1265" s="179">
        <v>3</v>
      </c>
    </row>
    <row r="1266" spans="1:3" x14ac:dyDescent="0.25">
      <c r="A1266" t="s">
        <v>2067</v>
      </c>
      <c r="B1266" t="s">
        <v>2927</v>
      </c>
      <c r="C1266" s="179">
        <v>24</v>
      </c>
    </row>
    <row r="1267" spans="1:3" x14ac:dyDescent="0.25">
      <c r="A1267" t="s">
        <v>2067</v>
      </c>
      <c r="B1267" t="s">
        <v>3895</v>
      </c>
      <c r="C1267" s="179">
        <v>2</v>
      </c>
    </row>
    <row r="1268" spans="1:3" x14ac:dyDescent="0.25">
      <c r="A1268" t="s">
        <v>2067</v>
      </c>
      <c r="B1268" t="s">
        <v>2238</v>
      </c>
      <c r="C1268" s="179">
        <v>35</v>
      </c>
    </row>
    <row r="1269" spans="1:3" x14ac:dyDescent="0.25">
      <c r="A1269" t="s">
        <v>2067</v>
      </c>
      <c r="B1269" t="s">
        <v>2617</v>
      </c>
      <c r="C1269" s="179">
        <v>5</v>
      </c>
    </row>
    <row r="1270" spans="1:3" x14ac:dyDescent="0.25">
      <c r="A1270" t="s">
        <v>2067</v>
      </c>
      <c r="B1270" t="s">
        <v>2240</v>
      </c>
      <c r="C1270" s="179">
        <v>12</v>
      </c>
    </row>
    <row r="1271" spans="1:3" x14ac:dyDescent="0.25">
      <c r="A1271" t="s">
        <v>2067</v>
      </c>
      <c r="B1271" t="s">
        <v>3810</v>
      </c>
      <c r="C1271" s="179">
        <v>7</v>
      </c>
    </row>
    <row r="1272" spans="1:3" x14ac:dyDescent="0.25">
      <c r="A1272" t="s">
        <v>2067</v>
      </c>
      <c r="B1272" t="s">
        <v>3673</v>
      </c>
      <c r="C1272" s="179">
        <v>1</v>
      </c>
    </row>
    <row r="1273" spans="1:3" x14ac:dyDescent="0.25">
      <c r="A1273" t="s">
        <v>2067</v>
      </c>
      <c r="B1273" t="s">
        <v>2140</v>
      </c>
      <c r="C1273" s="179">
        <v>12</v>
      </c>
    </row>
    <row r="1274" spans="1:3" x14ac:dyDescent="0.25">
      <c r="A1274" t="s">
        <v>2067</v>
      </c>
      <c r="B1274" t="s">
        <v>2755</v>
      </c>
      <c r="C1274" s="179">
        <v>6</v>
      </c>
    </row>
    <row r="1275" spans="1:3" x14ac:dyDescent="0.25">
      <c r="A1275" t="s">
        <v>2067</v>
      </c>
      <c r="B1275" t="s">
        <v>3003</v>
      </c>
      <c r="C1275" s="179">
        <v>1</v>
      </c>
    </row>
    <row r="1276" spans="1:3" x14ac:dyDescent="0.25">
      <c r="A1276" t="s">
        <v>2067</v>
      </c>
      <c r="B1276" t="s">
        <v>2491</v>
      </c>
      <c r="C1276" s="179">
        <v>4</v>
      </c>
    </row>
    <row r="1277" spans="1:3" x14ac:dyDescent="0.25">
      <c r="A1277" t="s">
        <v>2067</v>
      </c>
      <c r="B1277" t="s">
        <v>4111</v>
      </c>
      <c r="C1277" s="179">
        <v>2</v>
      </c>
    </row>
    <row r="1278" spans="1:3" x14ac:dyDescent="0.25">
      <c r="A1278" t="s">
        <v>2067</v>
      </c>
      <c r="B1278" t="s">
        <v>2530</v>
      </c>
      <c r="C1278" s="179">
        <v>10</v>
      </c>
    </row>
    <row r="1279" spans="1:3" x14ac:dyDescent="0.25">
      <c r="A1279" t="s">
        <v>2067</v>
      </c>
      <c r="B1279" t="s">
        <v>2265</v>
      </c>
      <c r="C1279" s="179">
        <v>5</v>
      </c>
    </row>
    <row r="1280" spans="1:3" x14ac:dyDescent="0.25">
      <c r="A1280" t="s">
        <v>2067</v>
      </c>
      <c r="B1280" t="s">
        <v>3851</v>
      </c>
      <c r="C1280" s="179">
        <v>1</v>
      </c>
    </row>
    <row r="1281" spans="1:3" x14ac:dyDescent="0.25">
      <c r="A1281" t="s">
        <v>2067</v>
      </c>
      <c r="B1281" t="s">
        <v>2556</v>
      </c>
      <c r="C1281" s="179">
        <v>16</v>
      </c>
    </row>
    <row r="1282" spans="1:3" x14ac:dyDescent="0.25">
      <c r="A1282" t="s">
        <v>2067</v>
      </c>
      <c r="B1282" t="s">
        <v>2570</v>
      </c>
      <c r="C1282" s="179">
        <v>5</v>
      </c>
    </row>
    <row r="1283" spans="1:3" x14ac:dyDescent="0.25">
      <c r="A1283" t="s">
        <v>2067</v>
      </c>
      <c r="B1283" t="s">
        <v>2246</v>
      </c>
      <c r="C1283" s="179">
        <v>3</v>
      </c>
    </row>
    <row r="1284" spans="1:3" x14ac:dyDescent="0.25">
      <c r="A1284" t="s">
        <v>2067</v>
      </c>
      <c r="B1284" t="s">
        <v>2255</v>
      </c>
      <c r="C1284" s="179">
        <v>2</v>
      </c>
    </row>
    <row r="1285" spans="1:3" x14ac:dyDescent="0.25">
      <c r="A1285" t="s">
        <v>2067</v>
      </c>
      <c r="B1285" t="s">
        <v>4442</v>
      </c>
      <c r="C1285" s="179">
        <v>25</v>
      </c>
    </row>
    <row r="1286" spans="1:3" x14ac:dyDescent="0.25">
      <c r="A1286" t="s">
        <v>2067</v>
      </c>
      <c r="B1286" t="s">
        <v>3074</v>
      </c>
      <c r="C1286" s="179">
        <v>1</v>
      </c>
    </row>
    <row r="1287" spans="1:3" x14ac:dyDescent="0.25">
      <c r="A1287" t="s">
        <v>2067</v>
      </c>
      <c r="B1287" t="s">
        <v>3986</v>
      </c>
      <c r="C1287" s="179">
        <v>5</v>
      </c>
    </row>
    <row r="1288" spans="1:3" x14ac:dyDescent="0.25">
      <c r="A1288" t="s">
        <v>2067</v>
      </c>
      <c r="B1288" t="s">
        <v>3882</v>
      </c>
      <c r="C1288" s="179">
        <v>1</v>
      </c>
    </row>
    <row r="1289" spans="1:3" x14ac:dyDescent="0.25">
      <c r="A1289" t="s">
        <v>2067</v>
      </c>
      <c r="B1289" t="s">
        <v>4380</v>
      </c>
      <c r="C1289" s="179">
        <v>2</v>
      </c>
    </row>
    <row r="1290" spans="1:3" x14ac:dyDescent="0.25">
      <c r="A1290" t="s">
        <v>2067</v>
      </c>
      <c r="B1290" t="s">
        <v>4387</v>
      </c>
      <c r="C1290" s="179">
        <v>1</v>
      </c>
    </row>
    <row r="1291" spans="1:3" x14ac:dyDescent="0.25">
      <c r="A1291" t="s">
        <v>2067</v>
      </c>
      <c r="B1291" t="s">
        <v>4397</v>
      </c>
      <c r="C1291" s="179">
        <v>12</v>
      </c>
    </row>
    <row r="1292" spans="1:3" x14ac:dyDescent="0.25">
      <c r="A1292" t="s">
        <v>2067</v>
      </c>
      <c r="B1292" t="s">
        <v>4398</v>
      </c>
      <c r="C1292" s="179">
        <v>50</v>
      </c>
    </row>
    <row r="1293" spans="1:3" x14ac:dyDescent="0.25">
      <c r="A1293" t="s">
        <v>2067</v>
      </c>
      <c r="B1293" t="s">
        <v>4428</v>
      </c>
      <c r="C1293" s="179">
        <v>23</v>
      </c>
    </row>
    <row r="1294" spans="1:3" x14ac:dyDescent="0.25">
      <c r="A1294" t="s">
        <v>2067</v>
      </c>
      <c r="B1294" t="s">
        <v>4421</v>
      </c>
      <c r="C1294" s="179">
        <v>3</v>
      </c>
    </row>
    <row r="1295" spans="1:3" x14ac:dyDescent="0.25">
      <c r="A1295" t="s">
        <v>2067</v>
      </c>
      <c r="B1295" t="s">
        <v>4447</v>
      </c>
      <c r="C1295" s="179">
        <v>3</v>
      </c>
    </row>
    <row r="1296" spans="1:3" x14ac:dyDescent="0.25">
      <c r="A1296" t="s">
        <v>2067</v>
      </c>
      <c r="B1296" t="s">
        <v>4470</v>
      </c>
      <c r="C1296" s="179">
        <v>1</v>
      </c>
    </row>
    <row r="1297" spans="1:3" x14ac:dyDescent="0.25">
      <c r="A1297" t="s">
        <v>2067</v>
      </c>
      <c r="B1297" t="s">
        <v>4647</v>
      </c>
      <c r="C1297" s="179">
        <v>1</v>
      </c>
    </row>
    <row r="1298" spans="1:3" x14ac:dyDescent="0.25">
      <c r="A1298" t="s">
        <v>2067</v>
      </c>
      <c r="B1298" t="s">
        <v>4648</v>
      </c>
      <c r="C1298" s="179">
        <v>1</v>
      </c>
    </row>
    <row r="1299" spans="1:3" x14ac:dyDescent="0.25">
      <c r="A1299" t="s">
        <v>2067</v>
      </c>
      <c r="B1299" t="s">
        <v>4649</v>
      </c>
      <c r="C1299" s="179">
        <v>1</v>
      </c>
    </row>
    <row r="1300" spans="1:3" x14ac:dyDescent="0.25">
      <c r="A1300" t="s">
        <v>2067</v>
      </c>
      <c r="B1300" t="s">
        <v>4651</v>
      </c>
      <c r="C1300" s="179">
        <v>1</v>
      </c>
    </row>
    <row r="1301" spans="1:3" x14ac:dyDescent="0.25">
      <c r="A1301" t="s">
        <v>2067</v>
      </c>
      <c r="B1301" t="s">
        <v>4652</v>
      </c>
      <c r="C1301" s="179">
        <v>1</v>
      </c>
    </row>
    <row r="1302" spans="1:3" x14ac:dyDescent="0.25">
      <c r="A1302" t="s">
        <v>2067</v>
      </c>
      <c r="B1302" t="s">
        <v>4632</v>
      </c>
      <c r="C1302" s="179">
        <v>2</v>
      </c>
    </row>
    <row r="1303" spans="1:3" x14ac:dyDescent="0.25">
      <c r="A1303" t="s">
        <v>2067</v>
      </c>
      <c r="B1303" t="s">
        <v>4663</v>
      </c>
      <c r="C1303" s="179">
        <v>1</v>
      </c>
    </row>
    <row r="1304" spans="1:3" x14ac:dyDescent="0.25">
      <c r="A1304" t="s">
        <v>2067</v>
      </c>
      <c r="B1304" t="s">
        <v>4671</v>
      </c>
      <c r="C1304" s="179">
        <v>1</v>
      </c>
    </row>
    <row r="1305" spans="1:3" x14ac:dyDescent="0.25">
      <c r="A1305" t="s">
        <v>2067</v>
      </c>
      <c r="B1305" t="s">
        <v>4681</v>
      </c>
      <c r="C1305" s="179">
        <v>3</v>
      </c>
    </row>
    <row r="1306" spans="1:3" x14ac:dyDescent="0.25">
      <c r="A1306" t="s">
        <v>2067</v>
      </c>
      <c r="B1306" t="s">
        <v>4879</v>
      </c>
      <c r="C1306" s="179">
        <v>2</v>
      </c>
    </row>
    <row r="1307" spans="1:3" x14ac:dyDescent="0.25">
      <c r="A1307" t="s">
        <v>2067</v>
      </c>
      <c r="B1307" t="s">
        <v>5170</v>
      </c>
      <c r="C1307" s="179">
        <v>1</v>
      </c>
    </row>
    <row r="1308" spans="1:3" x14ac:dyDescent="0.25">
      <c r="A1308" t="s">
        <v>2067</v>
      </c>
      <c r="B1308" t="s">
        <v>5230</v>
      </c>
      <c r="C1308" s="179">
        <v>1</v>
      </c>
    </row>
    <row r="1309" spans="1:3" x14ac:dyDescent="0.25">
      <c r="A1309" t="s">
        <v>2067</v>
      </c>
      <c r="B1309" t="s">
        <v>5231</v>
      </c>
      <c r="C1309" s="179">
        <v>1</v>
      </c>
    </row>
    <row r="1310" spans="1:3" x14ac:dyDescent="0.25">
      <c r="A1310" t="s">
        <v>2067</v>
      </c>
      <c r="B1310" t="s">
        <v>5232</v>
      </c>
      <c r="C1310" s="179">
        <v>3</v>
      </c>
    </row>
    <row r="1311" spans="1:3" x14ac:dyDescent="0.25">
      <c r="A1311" t="s">
        <v>2067</v>
      </c>
      <c r="B1311" t="s">
        <v>5248</v>
      </c>
      <c r="C1311" s="179">
        <v>1</v>
      </c>
    </row>
    <row r="1312" spans="1:3" x14ac:dyDescent="0.25">
      <c r="A1312" t="s">
        <v>2067</v>
      </c>
      <c r="B1312" t="s">
        <v>5335</v>
      </c>
      <c r="C1312" s="179">
        <v>1</v>
      </c>
    </row>
    <row r="1313" spans="1:3" x14ac:dyDescent="0.25">
      <c r="A1313" t="s">
        <v>2067</v>
      </c>
      <c r="B1313" t="s">
        <v>5363</v>
      </c>
      <c r="C1313" s="179">
        <v>1</v>
      </c>
    </row>
    <row r="1314" spans="1:3" x14ac:dyDescent="0.25">
      <c r="A1314" t="s">
        <v>2067</v>
      </c>
      <c r="B1314" t="s">
        <v>5371</v>
      </c>
      <c r="C1314" s="179">
        <v>1</v>
      </c>
    </row>
    <row r="1315" spans="1:3" x14ac:dyDescent="0.25">
      <c r="A1315" t="s">
        <v>2067</v>
      </c>
      <c r="B1315" t="s">
        <v>5373</v>
      </c>
      <c r="C1315" s="179">
        <v>1</v>
      </c>
    </row>
    <row r="1316" spans="1:3" x14ac:dyDescent="0.25">
      <c r="A1316" t="s">
        <v>2067</v>
      </c>
      <c r="B1316" t="s">
        <v>5444</v>
      </c>
      <c r="C1316" s="179">
        <v>1</v>
      </c>
    </row>
    <row r="1317" spans="1:3" x14ac:dyDescent="0.25">
      <c r="A1317" t="s">
        <v>2067</v>
      </c>
      <c r="B1317" t="s">
        <v>5450</v>
      </c>
      <c r="C1317" s="179">
        <v>1</v>
      </c>
    </row>
    <row r="1318" spans="1:3" x14ac:dyDescent="0.25">
      <c r="A1318" t="s">
        <v>1431</v>
      </c>
      <c r="B1318" t="s">
        <v>788</v>
      </c>
      <c r="C1318" s="179">
        <v>1</v>
      </c>
    </row>
    <row r="1319" spans="1:3" x14ac:dyDescent="0.25">
      <c r="A1319" t="s">
        <v>1431</v>
      </c>
      <c r="B1319" t="s">
        <v>787</v>
      </c>
      <c r="C1319" s="179">
        <v>1</v>
      </c>
    </row>
    <row r="1320" spans="1:3" x14ac:dyDescent="0.25">
      <c r="A1320" t="s">
        <v>1431</v>
      </c>
      <c r="B1320" t="s">
        <v>731</v>
      </c>
      <c r="C1320" s="179">
        <v>1</v>
      </c>
    </row>
    <row r="1321" spans="1:3" x14ac:dyDescent="0.25">
      <c r="A1321" t="s">
        <v>1431</v>
      </c>
      <c r="B1321" t="s">
        <v>937</v>
      </c>
      <c r="C1321" s="179">
        <v>1</v>
      </c>
    </row>
    <row r="1322" spans="1:3" x14ac:dyDescent="0.25">
      <c r="A1322" t="s">
        <v>1431</v>
      </c>
      <c r="B1322" t="s">
        <v>936</v>
      </c>
      <c r="C1322" s="179">
        <v>1</v>
      </c>
    </row>
    <row r="1323" spans="1:3" x14ac:dyDescent="0.25">
      <c r="A1323" t="s">
        <v>1431</v>
      </c>
      <c r="B1323" t="s">
        <v>733</v>
      </c>
      <c r="C1323" s="179">
        <v>3</v>
      </c>
    </row>
    <row r="1324" spans="1:3" x14ac:dyDescent="0.25">
      <c r="A1324" t="s">
        <v>1431</v>
      </c>
      <c r="B1324" t="s">
        <v>735</v>
      </c>
      <c r="C1324" s="179">
        <v>1</v>
      </c>
    </row>
    <row r="1325" spans="1:3" x14ac:dyDescent="0.25">
      <c r="A1325" t="s">
        <v>1431</v>
      </c>
      <c r="B1325" t="s">
        <v>732</v>
      </c>
      <c r="C1325" s="179">
        <v>3</v>
      </c>
    </row>
    <row r="1326" spans="1:3" x14ac:dyDescent="0.25">
      <c r="A1326" t="s">
        <v>1431</v>
      </c>
      <c r="B1326" t="s">
        <v>781</v>
      </c>
      <c r="C1326" s="179">
        <v>1</v>
      </c>
    </row>
    <row r="1327" spans="1:3" x14ac:dyDescent="0.25">
      <c r="A1327" t="s">
        <v>1431</v>
      </c>
      <c r="B1327" t="s">
        <v>931</v>
      </c>
      <c r="C1327" s="179">
        <v>2</v>
      </c>
    </row>
    <row r="1328" spans="1:3" x14ac:dyDescent="0.25">
      <c r="A1328" t="s">
        <v>1431</v>
      </c>
      <c r="B1328" t="s">
        <v>934</v>
      </c>
      <c r="C1328" s="179">
        <v>3</v>
      </c>
    </row>
    <row r="1329" spans="1:3" x14ac:dyDescent="0.25">
      <c r="A1329" t="s">
        <v>1431</v>
      </c>
      <c r="B1329" t="s">
        <v>552</v>
      </c>
      <c r="C1329" s="179">
        <v>2</v>
      </c>
    </row>
    <row r="1330" spans="1:3" x14ac:dyDescent="0.25">
      <c r="A1330" t="s">
        <v>1431</v>
      </c>
      <c r="B1330" t="s">
        <v>550</v>
      </c>
      <c r="C1330" s="179">
        <v>1</v>
      </c>
    </row>
    <row r="1331" spans="1:3" x14ac:dyDescent="0.25">
      <c r="A1331" t="s">
        <v>1431</v>
      </c>
      <c r="B1331" t="s">
        <v>789</v>
      </c>
      <c r="C1331" s="179">
        <v>1</v>
      </c>
    </row>
    <row r="1332" spans="1:3" x14ac:dyDescent="0.25">
      <c r="A1332" t="s">
        <v>1431</v>
      </c>
      <c r="B1332" t="s">
        <v>935</v>
      </c>
      <c r="C1332" s="179">
        <v>1</v>
      </c>
    </row>
    <row r="1333" spans="1:3" x14ac:dyDescent="0.25">
      <c r="A1333" t="s">
        <v>1431</v>
      </c>
      <c r="B1333" t="s">
        <v>785</v>
      </c>
      <c r="C1333" s="179">
        <v>1</v>
      </c>
    </row>
    <row r="1334" spans="1:3" x14ac:dyDescent="0.25">
      <c r="A1334" t="s">
        <v>1431</v>
      </c>
      <c r="B1334" t="s">
        <v>932</v>
      </c>
      <c r="C1334" s="179">
        <v>1</v>
      </c>
    </row>
    <row r="1335" spans="1:3" x14ac:dyDescent="0.25">
      <c r="A1335" t="s">
        <v>1431</v>
      </c>
      <c r="B1335" t="s">
        <v>734</v>
      </c>
      <c r="C1335" s="179">
        <v>2</v>
      </c>
    </row>
    <row r="1336" spans="1:3" x14ac:dyDescent="0.25">
      <c r="A1336" t="s">
        <v>1431</v>
      </c>
      <c r="B1336" t="s">
        <v>786</v>
      </c>
      <c r="C1336" s="179">
        <v>1</v>
      </c>
    </row>
    <row r="1337" spans="1:3" x14ac:dyDescent="0.25">
      <c r="A1337" t="s">
        <v>1431</v>
      </c>
      <c r="B1337" t="s">
        <v>780</v>
      </c>
      <c r="C1337" s="179">
        <v>5</v>
      </c>
    </row>
    <row r="1338" spans="1:3" x14ac:dyDescent="0.25">
      <c r="A1338" t="s">
        <v>1431</v>
      </c>
      <c r="B1338" t="s">
        <v>551</v>
      </c>
      <c r="C1338" s="179">
        <v>4</v>
      </c>
    </row>
    <row r="1339" spans="1:3" x14ac:dyDescent="0.25">
      <c r="A1339" t="s">
        <v>3855</v>
      </c>
      <c r="B1339" t="s">
        <v>3856</v>
      </c>
      <c r="C1339" s="179">
        <v>1</v>
      </c>
    </row>
    <row r="1340" spans="1:3" x14ac:dyDescent="0.25">
      <c r="A1340" t="s">
        <v>4308</v>
      </c>
      <c r="B1340" t="s">
        <v>1863</v>
      </c>
      <c r="C1340" s="179">
        <v>1</v>
      </c>
    </row>
    <row r="1341" spans="1:3" x14ac:dyDescent="0.25">
      <c r="A1341" t="s">
        <v>4121</v>
      </c>
      <c r="B1341" t="s">
        <v>4122</v>
      </c>
      <c r="C1341" s="179">
        <v>1</v>
      </c>
    </row>
    <row r="1342" spans="1:3" x14ac:dyDescent="0.25">
      <c r="A1342" t="s">
        <v>4309</v>
      </c>
      <c r="B1342" t="s">
        <v>456</v>
      </c>
      <c r="C1342" s="179">
        <v>1</v>
      </c>
    </row>
    <row r="1343" spans="1:3" x14ac:dyDescent="0.25">
      <c r="A1343" t="s">
        <v>4309</v>
      </c>
      <c r="B1343" t="s">
        <v>497</v>
      </c>
      <c r="C1343" s="179">
        <v>2</v>
      </c>
    </row>
    <row r="1344" spans="1:3" x14ac:dyDescent="0.25">
      <c r="A1344" t="s">
        <v>4309</v>
      </c>
      <c r="B1344" t="s">
        <v>206</v>
      </c>
      <c r="C1344" s="179">
        <v>2</v>
      </c>
    </row>
    <row r="1345" spans="1:3" x14ac:dyDescent="0.25">
      <c r="A1345" t="s">
        <v>4309</v>
      </c>
      <c r="B1345" t="s">
        <v>205</v>
      </c>
      <c r="C1345" s="179">
        <v>1</v>
      </c>
    </row>
    <row r="1346" spans="1:3" x14ac:dyDescent="0.25">
      <c r="A1346" t="s">
        <v>4309</v>
      </c>
      <c r="B1346" t="s">
        <v>356</v>
      </c>
      <c r="C1346" s="179">
        <v>2</v>
      </c>
    </row>
    <row r="1347" spans="1:3" x14ac:dyDescent="0.25">
      <c r="A1347" t="s">
        <v>4309</v>
      </c>
      <c r="B1347" t="s">
        <v>188</v>
      </c>
      <c r="C1347" s="179">
        <v>7</v>
      </c>
    </row>
    <row r="1348" spans="1:3" x14ac:dyDescent="0.25">
      <c r="A1348" t="s">
        <v>4309</v>
      </c>
      <c r="B1348" t="s">
        <v>296</v>
      </c>
      <c r="C1348" s="179">
        <v>1</v>
      </c>
    </row>
    <row r="1349" spans="1:3" x14ac:dyDescent="0.25">
      <c r="A1349" t="s">
        <v>4309</v>
      </c>
      <c r="B1349" t="s">
        <v>3711</v>
      </c>
      <c r="C1349" s="179">
        <v>1</v>
      </c>
    </row>
    <row r="1350" spans="1:3" x14ac:dyDescent="0.25">
      <c r="A1350" t="s">
        <v>2188</v>
      </c>
      <c r="B1350" t="s">
        <v>2199</v>
      </c>
      <c r="C1350" s="179">
        <v>1</v>
      </c>
    </row>
    <row r="1351" spans="1:3" x14ac:dyDescent="0.25">
      <c r="A1351" t="s">
        <v>2188</v>
      </c>
      <c r="B1351" t="s">
        <v>2495</v>
      </c>
      <c r="C1351" s="179">
        <v>1</v>
      </c>
    </row>
    <row r="1352" spans="1:3" x14ac:dyDescent="0.25">
      <c r="A1352" t="s">
        <v>2188</v>
      </c>
      <c r="B1352" t="s">
        <v>2493</v>
      </c>
      <c r="C1352" s="179">
        <v>13</v>
      </c>
    </row>
    <row r="1353" spans="1:3" x14ac:dyDescent="0.25">
      <c r="A1353" t="s">
        <v>2188</v>
      </c>
      <c r="B1353" t="s">
        <v>3811</v>
      </c>
      <c r="C1353" s="179">
        <v>2</v>
      </c>
    </row>
    <row r="1354" spans="1:3" x14ac:dyDescent="0.25">
      <c r="A1354" t="s">
        <v>2188</v>
      </c>
      <c r="B1354" t="s">
        <v>2203</v>
      </c>
      <c r="C1354" s="179">
        <v>1</v>
      </c>
    </row>
    <row r="1355" spans="1:3" x14ac:dyDescent="0.25">
      <c r="A1355" t="s">
        <v>2188</v>
      </c>
      <c r="B1355" t="s">
        <v>2193</v>
      </c>
      <c r="C1355" s="179">
        <v>10</v>
      </c>
    </row>
    <row r="1356" spans="1:3" x14ac:dyDescent="0.25">
      <c r="A1356" t="s">
        <v>2188</v>
      </c>
      <c r="B1356" t="s">
        <v>1145</v>
      </c>
      <c r="C1356" s="179">
        <v>1</v>
      </c>
    </row>
    <row r="1357" spans="1:3" x14ac:dyDescent="0.25">
      <c r="A1357" t="s">
        <v>2188</v>
      </c>
      <c r="B1357" t="s">
        <v>2034</v>
      </c>
      <c r="C1357" s="179">
        <v>1</v>
      </c>
    </row>
    <row r="1358" spans="1:3" x14ac:dyDescent="0.25">
      <c r="A1358" t="s">
        <v>2188</v>
      </c>
      <c r="B1358" t="s">
        <v>809</v>
      </c>
      <c r="C1358" s="179">
        <v>1</v>
      </c>
    </row>
    <row r="1359" spans="1:3" x14ac:dyDescent="0.25">
      <c r="A1359" t="s">
        <v>2188</v>
      </c>
      <c r="B1359" t="s">
        <v>1013</v>
      </c>
      <c r="C1359" s="179">
        <v>2</v>
      </c>
    </row>
    <row r="1360" spans="1:3" x14ac:dyDescent="0.25">
      <c r="A1360" t="s">
        <v>2188</v>
      </c>
      <c r="B1360" t="s">
        <v>106</v>
      </c>
      <c r="C1360" s="179">
        <v>1</v>
      </c>
    </row>
    <row r="1361" spans="1:3" x14ac:dyDescent="0.25">
      <c r="A1361" t="s">
        <v>2188</v>
      </c>
      <c r="B1361" t="s">
        <v>1073</v>
      </c>
      <c r="C1361" s="179">
        <v>8</v>
      </c>
    </row>
    <row r="1362" spans="1:3" x14ac:dyDescent="0.25">
      <c r="A1362" t="s">
        <v>2188</v>
      </c>
      <c r="B1362" t="s">
        <v>668</v>
      </c>
      <c r="C1362" s="179">
        <v>1</v>
      </c>
    </row>
    <row r="1363" spans="1:3" x14ac:dyDescent="0.25">
      <c r="A1363" t="s">
        <v>2188</v>
      </c>
      <c r="B1363" t="s">
        <v>1012</v>
      </c>
      <c r="C1363" s="179">
        <v>1</v>
      </c>
    </row>
    <row r="1364" spans="1:3" x14ac:dyDescent="0.25">
      <c r="A1364" t="s">
        <v>2188</v>
      </c>
      <c r="B1364" t="s">
        <v>2201</v>
      </c>
      <c r="C1364" s="179">
        <v>1</v>
      </c>
    </row>
    <row r="1365" spans="1:3" x14ac:dyDescent="0.25">
      <c r="A1365" t="s">
        <v>2188</v>
      </c>
      <c r="B1365" t="s">
        <v>2189</v>
      </c>
      <c r="C1365" s="179">
        <v>14</v>
      </c>
    </row>
    <row r="1366" spans="1:3" x14ac:dyDescent="0.25">
      <c r="A1366" t="s">
        <v>2188</v>
      </c>
      <c r="B1366" t="s">
        <v>2195</v>
      </c>
      <c r="C1366" s="179">
        <v>1</v>
      </c>
    </row>
    <row r="1367" spans="1:3" x14ac:dyDescent="0.25">
      <c r="A1367" t="s">
        <v>2188</v>
      </c>
      <c r="B1367" t="s">
        <v>2197</v>
      </c>
      <c r="C1367" s="179">
        <v>1</v>
      </c>
    </row>
    <row r="1368" spans="1:3" x14ac:dyDescent="0.25">
      <c r="A1368" t="s">
        <v>2188</v>
      </c>
      <c r="B1368" t="s">
        <v>2191</v>
      </c>
      <c r="C1368" s="179">
        <v>24</v>
      </c>
    </row>
    <row r="1369" spans="1:3" x14ac:dyDescent="0.25">
      <c r="A1369" t="s">
        <v>2188</v>
      </c>
      <c r="B1369" t="s">
        <v>4670</v>
      </c>
      <c r="C1369" s="179">
        <v>1</v>
      </c>
    </row>
    <row r="1370" spans="1:3" x14ac:dyDescent="0.25">
      <c r="A1370" t="s">
        <v>2188</v>
      </c>
      <c r="B1370" t="s">
        <v>4700</v>
      </c>
      <c r="C1370" s="179">
        <v>1</v>
      </c>
    </row>
    <row r="1371" spans="1:3" x14ac:dyDescent="0.25">
      <c r="A1371" t="s">
        <v>2188</v>
      </c>
      <c r="B1371" t="s">
        <v>4702</v>
      </c>
      <c r="C1371" s="179">
        <v>1</v>
      </c>
    </row>
    <row r="1372" spans="1:3" x14ac:dyDescent="0.25">
      <c r="A1372" t="s">
        <v>2188</v>
      </c>
      <c r="B1372" t="s">
        <v>4704</v>
      </c>
      <c r="C1372" s="179">
        <v>1</v>
      </c>
    </row>
    <row r="1373" spans="1:3" x14ac:dyDescent="0.25">
      <c r="A1373" t="s">
        <v>4310</v>
      </c>
      <c r="B1373" t="s">
        <v>1285</v>
      </c>
      <c r="C1373" s="179">
        <v>2</v>
      </c>
    </row>
    <row r="1374" spans="1:3" x14ac:dyDescent="0.25">
      <c r="A1374" t="s">
        <v>3053</v>
      </c>
      <c r="B1374" t="s">
        <v>3054</v>
      </c>
      <c r="C1374" s="179">
        <v>2</v>
      </c>
    </row>
    <row r="1375" spans="1:3" x14ac:dyDescent="0.25">
      <c r="A1375" t="s">
        <v>2826</v>
      </c>
      <c r="B1375" t="s">
        <v>1971</v>
      </c>
      <c r="C1375" s="179">
        <v>1</v>
      </c>
    </row>
    <row r="1376" spans="1:3" x14ac:dyDescent="0.25">
      <c r="A1376" t="s">
        <v>2826</v>
      </c>
      <c r="B1376" t="s">
        <v>1137</v>
      </c>
      <c r="C1376" s="179">
        <v>2</v>
      </c>
    </row>
    <row r="1377" spans="1:3" x14ac:dyDescent="0.25">
      <c r="A1377" t="s">
        <v>2826</v>
      </c>
      <c r="B1377" t="s">
        <v>1694</v>
      </c>
      <c r="C1377" s="179">
        <v>2</v>
      </c>
    </row>
    <row r="1378" spans="1:3" x14ac:dyDescent="0.25">
      <c r="A1378" t="s">
        <v>2826</v>
      </c>
      <c r="B1378" t="s">
        <v>2001</v>
      </c>
      <c r="C1378" s="179">
        <v>1</v>
      </c>
    </row>
    <row r="1379" spans="1:3" x14ac:dyDescent="0.25">
      <c r="A1379" t="s">
        <v>2826</v>
      </c>
      <c r="B1379" t="s">
        <v>1329</v>
      </c>
      <c r="C1379" s="179">
        <v>3</v>
      </c>
    </row>
    <row r="1380" spans="1:3" x14ac:dyDescent="0.25">
      <c r="A1380" t="s">
        <v>2826</v>
      </c>
      <c r="B1380" t="s">
        <v>1687</v>
      </c>
      <c r="C1380" s="179">
        <v>1</v>
      </c>
    </row>
    <row r="1381" spans="1:3" x14ac:dyDescent="0.25">
      <c r="A1381" t="s">
        <v>2826</v>
      </c>
      <c r="B1381" t="s">
        <v>2566</v>
      </c>
      <c r="C1381" s="179">
        <v>1</v>
      </c>
    </row>
    <row r="1382" spans="1:3" x14ac:dyDescent="0.25">
      <c r="A1382" t="s">
        <v>2826</v>
      </c>
      <c r="B1382" t="s">
        <v>4047</v>
      </c>
      <c r="C1382" s="179">
        <v>1</v>
      </c>
    </row>
    <row r="1383" spans="1:3" x14ac:dyDescent="0.25">
      <c r="A1383" t="s">
        <v>2826</v>
      </c>
      <c r="B1383" t="s">
        <v>3142</v>
      </c>
      <c r="C1383" s="179">
        <v>4</v>
      </c>
    </row>
    <row r="1384" spans="1:3" x14ac:dyDescent="0.25">
      <c r="A1384" t="s">
        <v>2826</v>
      </c>
      <c r="B1384" t="s">
        <v>4036</v>
      </c>
      <c r="C1384" s="179">
        <v>2</v>
      </c>
    </row>
    <row r="1385" spans="1:3" x14ac:dyDescent="0.25">
      <c r="A1385" t="s">
        <v>2826</v>
      </c>
      <c r="B1385" t="s">
        <v>3681</v>
      </c>
      <c r="C1385" s="179">
        <v>1</v>
      </c>
    </row>
    <row r="1386" spans="1:3" x14ac:dyDescent="0.25">
      <c r="A1386" t="s">
        <v>2826</v>
      </c>
      <c r="B1386" t="s">
        <v>3140</v>
      </c>
      <c r="C1386" s="179">
        <v>2</v>
      </c>
    </row>
    <row r="1387" spans="1:3" x14ac:dyDescent="0.25">
      <c r="A1387" t="s">
        <v>2826</v>
      </c>
      <c r="B1387" t="s">
        <v>3085</v>
      </c>
      <c r="C1387" s="179">
        <v>6</v>
      </c>
    </row>
    <row r="1388" spans="1:3" x14ac:dyDescent="0.25">
      <c r="A1388" t="s">
        <v>2826</v>
      </c>
      <c r="B1388" t="s">
        <v>2827</v>
      </c>
      <c r="C1388" s="179">
        <v>1</v>
      </c>
    </row>
    <row r="1389" spans="1:3" x14ac:dyDescent="0.25">
      <c r="A1389" t="s">
        <v>2826</v>
      </c>
      <c r="B1389" t="s">
        <v>4396</v>
      </c>
      <c r="C1389" s="179">
        <v>1</v>
      </c>
    </row>
    <row r="1390" spans="1:3" x14ac:dyDescent="0.25">
      <c r="A1390" t="s">
        <v>2826</v>
      </c>
      <c r="B1390" t="s">
        <v>4411</v>
      </c>
      <c r="C1390" s="179">
        <v>1</v>
      </c>
    </row>
    <row r="1391" spans="1:3" x14ac:dyDescent="0.25">
      <c r="A1391" t="s">
        <v>2826</v>
      </c>
      <c r="B1391" t="s">
        <v>4472</v>
      </c>
      <c r="C1391" s="179">
        <v>1</v>
      </c>
    </row>
    <row r="1392" spans="1:3" x14ac:dyDescent="0.25">
      <c r="A1392" t="s">
        <v>2826</v>
      </c>
      <c r="B1392" t="s">
        <v>4695</v>
      </c>
      <c r="C1392" s="179">
        <v>1</v>
      </c>
    </row>
    <row r="1393" spans="1:3" x14ac:dyDescent="0.25">
      <c r="A1393" t="s">
        <v>2826</v>
      </c>
      <c r="B1393" t="s">
        <v>4876</v>
      </c>
      <c r="C1393" s="179">
        <v>1</v>
      </c>
    </row>
    <row r="1394" spans="1:3" x14ac:dyDescent="0.25">
      <c r="A1394" t="s">
        <v>2826</v>
      </c>
      <c r="B1394" t="s">
        <v>5185</v>
      </c>
      <c r="C1394" s="179">
        <v>3</v>
      </c>
    </row>
    <row r="1395" spans="1:3" x14ac:dyDescent="0.25">
      <c r="A1395" t="s">
        <v>2826</v>
      </c>
      <c r="B1395" t="s">
        <v>5217</v>
      </c>
      <c r="C1395" s="179">
        <v>1</v>
      </c>
    </row>
    <row r="1396" spans="1:3" x14ac:dyDescent="0.25">
      <c r="A1396" t="s">
        <v>2826</v>
      </c>
      <c r="B1396" t="s">
        <v>5219</v>
      </c>
      <c r="C1396" s="179">
        <v>1</v>
      </c>
    </row>
    <row r="1397" spans="1:3" x14ac:dyDescent="0.25">
      <c r="A1397" t="s">
        <v>2826</v>
      </c>
      <c r="B1397" t="s">
        <v>5221</v>
      </c>
      <c r="C1397" s="179">
        <v>1</v>
      </c>
    </row>
    <row r="1398" spans="1:3" x14ac:dyDescent="0.25">
      <c r="A1398" t="s">
        <v>2826</v>
      </c>
      <c r="B1398" t="s">
        <v>5431</v>
      </c>
      <c r="C1398" s="179">
        <v>1</v>
      </c>
    </row>
    <row r="1399" spans="1:3" x14ac:dyDescent="0.25">
      <c r="A1399" t="s">
        <v>4311</v>
      </c>
      <c r="B1399" t="s">
        <v>234</v>
      </c>
      <c r="C1399" s="179">
        <v>2</v>
      </c>
    </row>
    <row r="1400" spans="1:3" x14ac:dyDescent="0.25">
      <c r="A1400" t="s">
        <v>4311</v>
      </c>
      <c r="B1400" t="s">
        <v>446</v>
      </c>
      <c r="C1400" s="179">
        <v>2</v>
      </c>
    </row>
    <row r="1401" spans="1:3" x14ac:dyDescent="0.25">
      <c r="A1401" t="s">
        <v>2291</v>
      </c>
      <c r="B1401" t="s">
        <v>121</v>
      </c>
      <c r="C1401" s="179">
        <v>2</v>
      </c>
    </row>
    <row r="1402" spans="1:3" x14ac:dyDescent="0.25">
      <c r="A1402" t="s">
        <v>2291</v>
      </c>
      <c r="B1402" t="s">
        <v>332</v>
      </c>
      <c r="C1402" s="179">
        <v>1</v>
      </c>
    </row>
    <row r="1403" spans="1:3" x14ac:dyDescent="0.25">
      <c r="A1403" t="s">
        <v>2291</v>
      </c>
      <c r="B1403" t="s">
        <v>75</v>
      </c>
      <c r="C1403" s="179">
        <v>3</v>
      </c>
    </row>
    <row r="1404" spans="1:3" x14ac:dyDescent="0.25">
      <c r="A1404" t="s">
        <v>2291</v>
      </c>
      <c r="B1404" t="s">
        <v>475</v>
      </c>
      <c r="C1404" s="179">
        <v>2</v>
      </c>
    </row>
    <row r="1405" spans="1:3" x14ac:dyDescent="0.25">
      <c r="A1405" t="s">
        <v>2291</v>
      </c>
      <c r="B1405" t="s">
        <v>482</v>
      </c>
      <c r="C1405" s="179">
        <v>2</v>
      </c>
    </row>
    <row r="1406" spans="1:3" x14ac:dyDescent="0.25">
      <c r="A1406" t="s">
        <v>2291</v>
      </c>
      <c r="B1406" t="s">
        <v>2292</v>
      </c>
      <c r="C1406" s="179">
        <v>5</v>
      </c>
    </row>
    <row r="1407" spans="1:3" x14ac:dyDescent="0.25">
      <c r="A1407" t="s">
        <v>2350</v>
      </c>
      <c r="B1407" t="s">
        <v>2351</v>
      </c>
      <c r="C1407" s="179">
        <v>1</v>
      </c>
    </row>
    <row r="1408" spans="1:3" x14ac:dyDescent="0.25">
      <c r="A1408" t="s">
        <v>2350</v>
      </c>
      <c r="B1408" t="s">
        <v>2352</v>
      </c>
      <c r="C1408" s="179">
        <v>1</v>
      </c>
    </row>
    <row r="1409" spans="1:3" x14ac:dyDescent="0.25">
      <c r="A1409" t="s">
        <v>2350</v>
      </c>
      <c r="B1409" t="s">
        <v>997</v>
      </c>
      <c r="C1409" s="179">
        <v>1</v>
      </c>
    </row>
    <row r="1410" spans="1:3" x14ac:dyDescent="0.25">
      <c r="A1410" t="s">
        <v>2350</v>
      </c>
      <c r="B1410" t="s">
        <v>998</v>
      </c>
      <c r="C1410" s="179">
        <v>1</v>
      </c>
    </row>
    <row r="1411" spans="1:3" x14ac:dyDescent="0.25">
      <c r="A1411" t="s">
        <v>2350</v>
      </c>
      <c r="B1411" t="s">
        <v>861</v>
      </c>
      <c r="C1411" s="179">
        <v>12</v>
      </c>
    </row>
    <row r="1412" spans="1:3" x14ac:dyDescent="0.25">
      <c r="A1412" t="s">
        <v>2350</v>
      </c>
      <c r="B1412" t="s">
        <v>1271</v>
      </c>
      <c r="C1412" s="179">
        <v>1</v>
      </c>
    </row>
    <row r="1413" spans="1:3" x14ac:dyDescent="0.25">
      <c r="A1413" t="s">
        <v>4312</v>
      </c>
      <c r="B1413" t="s">
        <v>1640</v>
      </c>
      <c r="C1413" s="179">
        <v>1</v>
      </c>
    </row>
    <row r="1414" spans="1:3" x14ac:dyDescent="0.25">
      <c r="A1414" t="s">
        <v>4312</v>
      </c>
      <c r="B1414" t="s">
        <v>1641</v>
      </c>
      <c r="C1414" s="179">
        <v>1</v>
      </c>
    </row>
    <row r="1415" spans="1:3" x14ac:dyDescent="0.25">
      <c r="A1415" t="s">
        <v>3908</v>
      </c>
      <c r="B1415" t="s">
        <v>3909</v>
      </c>
      <c r="C1415" s="179">
        <v>2</v>
      </c>
    </row>
    <row r="1416" spans="1:3" x14ac:dyDescent="0.25">
      <c r="A1416" t="s">
        <v>4313</v>
      </c>
      <c r="B1416" t="s">
        <v>215</v>
      </c>
      <c r="C1416" s="179">
        <v>1</v>
      </c>
    </row>
    <row r="1417" spans="1:3" x14ac:dyDescent="0.25">
      <c r="A1417" t="s">
        <v>4313</v>
      </c>
      <c r="B1417" t="s">
        <v>293</v>
      </c>
      <c r="C1417" s="179">
        <v>1</v>
      </c>
    </row>
    <row r="1418" spans="1:3" x14ac:dyDescent="0.25">
      <c r="A1418" t="s">
        <v>4313</v>
      </c>
      <c r="B1418" t="s">
        <v>214</v>
      </c>
      <c r="C1418" s="179">
        <v>5</v>
      </c>
    </row>
    <row r="1419" spans="1:3" x14ac:dyDescent="0.25">
      <c r="A1419" t="s">
        <v>4314</v>
      </c>
      <c r="B1419" t="s">
        <v>382</v>
      </c>
      <c r="C1419" s="179">
        <v>1</v>
      </c>
    </row>
    <row r="1420" spans="1:3" x14ac:dyDescent="0.25">
      <c r="A1420" t="s">
        <v>4314</v>
      </c>
      <c r="B1420" t="s">
        <v>467</v>
      </c>
      <c r="C1420" s="179">
        <v>1</v>
      </c>
    </row>
    <row r="1421" spans="1:3" x14ac:dyDescent="0.25">
      <c r="A1421" t="s">
        <v>4314</v>
      </c>
      <c r="B1421" t="s">
        <v>263</v>
      </c>
      <c r="C1421" s="179">
        <v>2</v>
      </c>
    </row>
    <row r="1422" spans="1:3" x14ac:dyDescent="0.25">
      <c r="A1422" t="s">
        <v>4314</v>
      </c>
      <c r="B1422" t="s">
        <v>245</v>
      </c>
      <c r="C1422" s="179">
        <v>1</v>
      </c>
    </row>
    <row r="1423" spans="1:3" x14ac:dyDescent="0.25">
      <c r="A1423" t="s">
        <v>4314</v>
      </c>
      <c r="B1423" t="s">
        <v>244</v>
      </c>
      <c r="C1423" s="179">
        <v>1</v>
      </c>
    </row>
    <row r="1424" spans="1:3" x14ac:dyDescent="0.25">
      <c r="A1424" t="s">
        <v>4314</v>
      </c>
      <c r="B1424" t="s">
        <v>987</v>
      </c>
      <c r="C1424" s="179">
        <v>1</v>
      </c>
    </row>
    <row r="1425" spans="1:3" x14ac:dyDescent="0.25">
      <c r="A1425" t="s">
        <v>4315</v>
      </c>
      <c r="B1425" t="s">
        <v>1202</v>
      </c>
      <c r="C1425" s="179">
        <v>1</v>
      </c>
    </row>
    <row r="1426" spans="1:3" x14ac:dyDescent="0.25">
      <c r="A1426" t="s">
        <v>4315</v>
      </c>
      <c r="B1426" t="s">
        <v>72</v>
      </c>
      <c r="C1426" s="179">
        <v>1</v>
      </c>
    </row>
    <row r="1427" spans="1:3" x14ac:dyDescent="0.25">
      <c r="A1427" t="s">
        <v>2099</v>
      </c>
      <c r="B1427" t="s">
        <v>4153</v>
      </c>
      <c r="C1427" s="179">
        <v>5</v>
      </c>
    </row>
    <row r="1428" spans="1:3" x14ac:dyDescent="0.25">
      <c r="A1428" t="s">
        <v>2099</v>
      </c>
      <c r="B1428" t="s">
        <v>4018</v>
      </c>
      <c r="C1428" s="179">
        <v>3</v>
      </c>
    </row>
    <row r="1429" spans="1:3" x14ac:dyDescent="0.25">
      <c r="A1429" t="s">
        <v>2099</v>
      </c>
      <c r="B1429" t="s">
        <v>4170</v>
      </c>
      <c r="C1429" s="179">
        <v>6</v>
      </c>
    </row>
    <row r="1430" spans="1:3" x14ac:dyDescent="0.25">
      <c r="A1430" t="s">
        <v>2099</v>
      </c>
      <c r="B1430" t="s">
        <v>4040</v>
      </c>
      <c r="C1430" s="179">
        <v>6</v>
      </c>
    </row>
    <row r="1431" spans="1:3" x14ac:dyDescent="0.25">
      <c r="A1431" t="s">
        <v>2099</v>
      </c>
      <c r="B1431" t="s">
        <v>3843</v>
      </c>
      <c r="C1431" s="179">
        <v>22</v>
      </c>
    </row>
    <row r="1432" spans="1:3" x14ac:dyDescent="0.25">
      <c r="A1432" t="s">
        <v>2099</v>
      </c>
      <c r="B1432" t="s">
        <v>4107</v>
      </c>
      <c r="C1432" s="179">
        <v>3</v>
      </c>
    </row>
    <row r="1433" spans="1:3" x14ac:dyDescent="0.25">
      <c r="A1433" t="s">
        <v>2099</v>
      </c>
      <c r="B1433" t="s">
        <v>1223</v>
      </c>
      <c r="C1433" s="179">
        <v>1</v>
      </c>
    </row>
    <row r="1434" spans="1:3" x14ac:dyDescent="0.25">
      <c r="A1434" t="s">
        <v>2099</v>
      </c>
      <c r="B1434" t="s">
        <v>481</v>
      </c>
      <c r="C1434" s="179">
        <v>1</v>
      </c>
    </row>
    <row r="1435" spans="1:3" x14ac:dyDescent="0.25">
      <c r="A1435" t="s">
        <v>2099</v>
      </c>
      <c r="B1435" t="s">
        <v>4042</v>
      </c>
      <c r="C1435" s="179">
        <v>1</v>
      </c>
    </row>
    <row r="1436" spans="1:3" x14ac:dyDescent="0.25">
      <c r="A1436" t="s">
        <v>2099</v>
      </c>
      <c r="B1436" t="s">
        <v>4044</v>
      </c>
      <c r="C1436" s="179">
        <v>1</v>
      </c>
    </row>
    <row r="1437" spans="1:3" x14ac:dyDescent="0.25">
      <c r="A1437" t="s">
        <v>2099</v>
      </c>
      <c r="B1437" t="s">
        <v>2644</v>
      </c>
      <c r="C1437" s="179">
        <v>2</v>
      </c>
    </row>
    <row r="1438" spans="1:3" x14ac:dyDescent="0.25">
      <c r="A1438" t="s">
        <v>2099</v>
      </c>
      <c r="B1438" t="s">
        <v>2100</v>
      </c>
      <c r="C1438" s="179">
        <v>2</v>
      </c>
    </row>
    <row r="1439" spans="1:3" x14ac:dyDescent="0.25">
      <c r="A1439" t="s">
        <v>2099</v>
      </c>
      <c r="B1439" t="s">
        <v>4412</v>
      </c>
      <c r="C1439" s="179">
        <v>3</v>
      </c>
    </row>
    <row r="1440" spans="1:3" x14ac:dyDescent="0.25">
      <c r="A1440" t="s">
        <v>2099</v>
      </c>
      <c r="B1440" t="s">
        <v>4433</v>
      </c>
      <c r="C1440" s="179">
        <v>1</v>
      </c>
    </row>
    <row r="1441" spans="1:3" x14ac:dyDescent="0.25">
      <c r="A1441" t="s">
        <v>2099</v>
      </c>
      <c r="B1441" t="s">
        <v>4659</v>
      </c>
      <c r="C1441" s="179">
        <v>1</v>
      </c>
    </row>
    <row r="1442" spans="1:3" x14ac:dyDescent="0.25">
      <c r="A1442" t="s">
        <v>4316</v>
      </c>
      <c r="B1442" t="s">
        <v>876</v>
      </c>
      <c r="C1442" s="179">
        <v>8</v>
      </c>
    </row>
    <row r="1443" spans="1:3" x14ac:dyDescent="0.25">
      <c r="A1443" t="s">
        <v>4316</v>
      </c>
      <c r="B1443" t="s">
        <v>844</v>
      </c>
      <c r="C1443" s="179">
        <v>2</v>
      </c>
    </row>
    <row r="1444" spans="1:3" x14ac:dyDescent="0.25">
      <c r="A1444" t="s">
        <v>4316</v>
      </c>
      <c r="B1444" t="s">
        <v>241</v>
      </c>
      <c r="C1444" s="179">
        <v>10</v>
      </c>
    </row>
    <row r="1445" spans="1:3" x14ac:dyDescent="0.25">
      <c r="A1445" t="s">
        <v>4316</v>
      </c>
      <c r="B1445" t="s">
        <v>275</v>
      </c>
      <c r="C1445" s="179">
        <v>10</v>
      </c>
    </row>
    <row r="1446" spans="1:3" x14ac:dyDescent="0.25">
      <c r="A1446" t="s">
        <v>4317</v>
      </c>
      <c r="B1446" t="s">
        <v>108</v>
      </c>
      <c r="C1446" s="179">
        <v>1</v>
      </c>
    </row>
    <row r="1447" spans="1:3" x14ac:dyDescent="0.25">
      <c r="A1447" t="s">
        <v>4318</v>
      </c>
      <c r="B1447" t="s">
        <v>1973</v>
      </c>
      <c r="C1447" s="179">
        <v>1</v>
      </c>
    </row>
    <row r="1448" spans="1:3" x14ac:dyDescent="0.25">
      <c r="A1448" t="s">
        <v>4319</v>
      </c>
      <c r="B1448" t="s">
        <v>995</v>
      </c>
      <c r="C1448" s="179">
        <v>3</v>
      </c>
    </row>
    <row r="1449" spans="1:3" x14ac:dyDescent="0.25">
      <c r="A1449" t="s">
        <v>3621</v>
      </c>
      <c r="B1449" t="s">
        <v>3622</v>
      </c>
      <c r="C1449" s="179">
        <v>1</v>
      </c>
    </row>
    <row r="1450" spans="1:3" x14ac:dyDescent="0.25">
      <c r="A1450" t="s">
        <v>2518</v>
      </c>
      <c r="B1450" t="s">
        <v>2519</v>
      </c>
      <c r="C1450" s="179">
        <v>6</v>
      </c>
    </row>
    <row r="1451" spans="1:3" x14ac:dyDescent="0.25">
      <c r="A1451" t="s">
        <v>2518</v>
      </c>
      <c r="B1451" t="s">
        <v>2731</v>
      </c>
      <c r="C1451" s="179">
        <v>3</v>
      </c>
    </row>
    <row r="1452" spans="1:3" x14ac:dyDescent="0.25">
      <c r="A1452" t="s">
        <v>2518</v>
      </c>
      <c r="B1452" t="s">
        <v>972</v>
      </c>
      <c r="C1452" s="179">
        <v>3</v>
      </c>
    </row>
    <row r="1453" spans="1:3" x14ac:dyDescent="0.25">
      <c r="A1453" t="s">
        <v>2518</v>
      </c>
      <c r="B1453" t="s">
        <v>1071</v>
      </c>
      <c r="C1453" s="179">
        <v>4</v>
      </c>
    </row>
    <row r="1454" spans="1:3" x14ac:dyDescent="0.25">
      <c r="A1454" t="s">
        <v>2518</v>
      </c>
      <c r="B1454" t="s">
        <v>800</v>
      </c>
      <c r="C1454" s="179">
        <v>1</v>
      </c>
    </row>
    <row r="1455" spans="1:3" x14ac:dyDescent="0.25">
      <c r="A1455" t="s">
        <v>2518</v>
      </c>
      <c r="B1455" t="s">
        <v>970</v>
      </c>
      <c r="C1455" s="179">
        <v>3</v>
      </c>
    </row>
    <row r="1456" spans="1:3" x14ac:dyDescent="0.25">
      <c r="A1456" t="s">
        <v>2518</v>
      </c>
      <c r="B1456" t="s">
        <v>2753</v>
      </c>
      <c r="C1456" s="179">
        <v>1</v>
      </c>
    </row>
    <row r="1457" spans="1:3" x14ac:dyDescent="0.25">
      <c r="A1457" t="s">
        <v>4320</v>
      </c>
      <c r="B1457" t="s">
        <v>696</v>
      </c>
      <c r="C1457" s="179">
        <v>1</v>
      </c>
    </row>
    <row r="1458" spans="1:3" x14ac:dyDescent="0.25">
      <c r="A1458" t="s">
        <v>2890</v>
      </c>
      <c r="B1458" t="s">
        <v>3670</v>
      </c>
      <c r="C1458" s="179">
        <v>2</v>
      </c>
    </row>
    <row r="1459" spans="1:3" x14ac:dyDescent="0.25">
      <c r="A1459" t="s">
        <v>2890</v>
      </c>
      <c r="B1459" t="s">
        <v>1161</v>
      </c>
      <c r="C1459" s="179">
        <v>1</v>
      </c>
    </row>
    <row r="1460" spans="1:3" x14ac:dyDescent="0.25">
      <c r="A1460" t="s">
        <v>2890</v>
      </c>
      <c r="B1460" t="s">
        <v>2891</v>
      </c>
      <c r="C1460" s="179">
        <v>1</v>
      </c>
    </row>
    <row r="1461" spans="1:3" x14ac:dyDescent="0.25">
      <c r="A1461" t="s">
        <v>4321</v>
      </c>
      <c r="B1461" t="s">
        <v>3715</v>
      </c>
      <c r="C1461" s="179">
        <v>1</v>
      </c>
    </row>
    <row r="1462" spans="1:3" x14ac:dyDescent="0.25">
      <c r="A1462" t="s">
        <v>4321</v>
      </c>
      <c r="B1462" t="s">
        <v>1758</v>
      </c>
      <c r="C1462" s="179">
        <v>1</v>
      </c>
    </row>
    <row r="1463" spans="1:3" x14ac:dyDescent="0.25">
      <c r="A1463" t="s">
        <v>4321</v>
      </c>
      <c r="B1463" t="s">
        <v>832</v>
      </c>
      <c r="C1463" s="179">
        <v>2</v>
      </c>
    </row>
    <row r="1464" spans="1:3" x14ac:dyDescent="0.25">
      <c r="A1464" t="s">
        <v>4321</v>
      </c>
      <c r="B1464" t="s">
        <v>879</v>
      </c>
      <c r="C1464" s="179">
        <v>1</v>
      </c>
    </row>
    <row r="1465" spans="1:3" x14ac:dyDescent="0.25">
      <c r="A1465" t="s">
        <v>4321</v>
      </c>
      <c r="B1465" t="s">
        <v>501</v>
      </c>
      <c r="C1465" s="179">
        <v>1</v>
      </c>
    </row>
    <row r="1466" spans="1:3" x14ac:dyDescent="0.25">
      <c r="A1466" t="s">
        <v>4321</v>
      </c>
      <c r="B1466" t="s">
        <v>468</v>
      </c>
      <c r="C1466" s="179">
        <v>2</v>
      </c>
    </row>
    <row r="1467" spans="1:3" x14ac:dyDescent="0.25">
      <c r="A1467" t="s">
        <v>4321</v>
      </c>
      <c r="B1467" t="s">
        <v>610</v>
      </c>
      <c r="C1467" s="179">
        <v>1</v>
      </c>
    </row>
    <row r="1468" spans="1:3" x14ac:dyDescent="0.25">
      <c r="A1468" t="s">
        <v>4321</v>
      </c>
      <c r="B1468" t="s">
        <v>834</v>
      </c>
      <c r="C1468" s="179">
        <v>1</v>
      </c>
    </row>
    <row r="1469" spans="1:3" x14ac:dyDescent="0.25">
      <c r="A1469" t="s">
        <v>4321</v>
      </c>
      <c r="B1469" t="s">
        <v>833</v>
      </c>
      <c r="C1469" s="179">
        <v>1</v>
      </c>
    </row>
    <row r="1470" spans="1:3" x14ac:dyDescent="0.25">
      <c r="A1470" t="s">
        <v>4321</v>
      </c>
      <c r="B1470" t="s">
        <v>349</v>
      </c>
      <c r="C1470" s="179">
        <v>6</v>
      </c>
    </row>
    <row r="1471" spans="1:3" x14ac:dyDescent="0.25">
      <c r="A1471" t="s">
        <v>4321</v>
      </c>
      <c r="B1471" t="s">
        <v>1082</v>
      </c>
      <c r="C1471" s="179">
        <v>6</v>
      </c>
    </row>
    <row r="1472" spans="1:3" x14ac:dyDescent="0.25">
      <c r="A1472" t="s">
        <v>3863</v>
      </c>
      <c r="B1472" t="s">
        <v>3864</v>
      </c>
      <c r="C1472" s="179">
        <v>1</v>
      </c>
    </row>
    <row r="1473" spans="1:3" x14ac:dyDescent="0.25">
      <c r="A1473" t="s">
        <v>3863</v>
      </c>
      <c r="B1473" t="s">
        <v>4487</v>
      </c>
      <c r="C1473" s="179">
        <v>1</v>
      </c>
    </row>
    <row r="1474" spans="1:3" x14ac:dyDescent="0.25">
      <c r="A1474" t="s">
        <v>4322</v>
      </c>
      <c r="B1474" t="s">
        <v>1731</v>
      </c>
      <c r="C1474" s="179">
        <v>1</v>
      </c>
    </row>
    <row r="1475" spans="1:3" x14ac:dyDescent="0.25">
      <c r="A1475" t="s">
        <v>4322</v>
      </c>
      <c r="B1475" t="s">
        <v>4376</v>
      </c>
      <c r="C1475" s="179">
        <v>1</v>
      </c>
    </row>
    <row r="1476" spans="1:3" x14ac:dyDescent="0.25">
      <c r="A1476" t="s">
        <v>4323</v>
      </c>
      <c r="B1476" t="s">
        <v>99</v>
      </c>
      <c r="C1476" s="179">
        <v>2</v>
      </c>
    </row>
    <row r="1477" spans="1:3" x14ac:dyDescent="0.25">
      <c r="A1477" t="s">
        <v>4323</v>
      </c>
      <c r="B1477" t="s">
        <v>208</v>
      </c>
      <c r="C1477" s="179">
        <v>1</v>
      </c>
    </row>
    <row r="1478" spans="1:3" x14ac:dyDescent="0.25">
      <c r="A1478" t="s">
        <v>4323</v>
      </c>
      <c r="B1478" t="s">
        <v>1741</v>
      </c>
      <c r="C1478" s="179">
        <v>1</v>
      </c>
    </row>
    <row r="1479" spans="1:3" x14ac:dyDescent="0.25">
      <c r="A1479" t="s">
        <v>4027</v>
      </c>
      <c r="B1479" t="s">
        <v>4028</v>
      </c>
      <c r="C1479" s="179">
        <v>1</v>
      </c>
    </row>
    <row r="1480" spans="1:3" x14ac:dyDescent="0.25">
      <c r="A1480" t="s">
        <v>4324</v>
      </c>
      <c r="B1480" t="s">
        <v>707</v>
      </c>
      <c r="C1480" s="179">
        <v>5</v>
      </c>
    </row>
    <row r="1481" spans="1:3" x14ac:dyDescent="0.25">
      <c r="A1481" t="s">
        <v>4133</v>
      </c>
      <c r="B1481" t="s">
        <v>1240</v>
      </c>
      <c r="C1481" s="179">
        <v>1</v>
      </c>
    </row>
    <row r="1482" spans="1:3" x14ac:dyDescent="0.25">
      <c r="A1482" t="s">
        <v>4133</v>
      </c>
      <c r="B1482" t="s">
        <v>4134</v>
      </c>
      <c r="C1482" s="179">
        <v>1</v>
      </c>
    </row>
    <row r="1483" spans="1:3" x14ac:dyDescent="0.25">
      <c r="A1483" t="s">
        <v>4325</v>
      </c>
      <c r="B1483" t="s">
        <v>885</v>
      </c>
      <c r="C1483" s="179">
        <v>5</v>
      </c>
    </row>
    <row r="1484" spans="1:3" x14ac:dyDescent="0.25">
      <c r="A1484" t="s">
        <v>4325</v>
      </c>
      <c r="B1484" t="s">
        <v>830</v>
      </c>
      <c r="C1484" s="179">
        <v>1</v>
      </c>
    </row>
    <row r="1485" spans="1:3" x14ac:dyDescent="0.25">
      <c r="A1485" t="s">
        <v>4325</v>
      </c>
      <c r="B1485" t="s">
        <v>1276</v>
      </c>
      <c r="C1485" s="179">
        <v>9</v>
      </c>
    </row>
    <row r="1486" spans="1:3" x14ac:dyDescent="0.25">
      <c r="A1486" t="s">
        <v>3032</v>
      </c>
      <c r="B1486" t="s">
        <v>1709</v>
      </c>
      <c r="C1486" s="179">
        <v>1</v>
      </c>
    </row>
    <row r="1487" spans="1:3" x14ac:dyDescent="0.25">
      <c r="A1487" t="s">
        <v>3032</v>
      </c>
      <c r="B1487" t="s">
        <v>3812</v>
      </c>
      <c r="C1487" s="179">
        <v>1</v>
      </c>
    </row>
    <row r="1488" spans="1:3" x14ac:dyDescent="0.25">
      <c r="A1488" t="s">
        <v>3032</v>
      </c>
      <c r="B1488" t="s">
        <v>1051</v>
      </c>
      <c r="C1488" s="179">
        <v>1</v>
      </c>
    </row>
    <row r="1489" spans="1:3" x14ac:dyDescent="0.25">
      <c r="A1489" t="s">
        <v>3032</v>
      </c>
      <c r="B1489" t="s">
        <v>1083</v>
      </c>
      <c r="C1489" s="179">
        <v>1</v>
      </c>
    </row>
    <row r="1490" spans="1:3" x14ac:dyDescent="0.25">
      <c r="A1490" t="s">
        <v>3032</v>
      </c>
      <c r="B1490" t="s">
        <v>1049</v>
      </c>
      <c r="C1490" s="179">
        <v>1</v>
      </c>
    </row>
    <row r="1491" spans="1:3" x14ac:dyDescent="0.25">
      <c r="A1491" t="s">
        <v>3032</v>
      </c>
      <c r="B1491" t="s">
        <v>384</v>
      </c>
      <c r="C1491" s="179">
        <v>2</v>
      </c>
    </row>
    <row r="1492" spans="1:3" x14ac:dyDescent="0.25">
      <c r="A1492" t="s">
        <v>3032</v>
      </c>
      <c r="B1492" t="s">
        <v>826</v>
      </c>
      <c r="C1492" s="179">
        <v>1</v>
      </c>
    </row>
    <row r="1493" spans="1:3" x14ac:dyDescent="0.25">
      <c r="A1493" t="s">
        <v>3032</v>
      </c>
      <c r="B1493" t="s">
        <v>1081</v>
      </c>
      <c r="C1493" s="179">
        <v>3</v>
      </c>
    </row>
    <row r="1494" spans="1:3" x14ac:dyDescent="0.25">
      <c r="A1494" t="s">
        <v>3032</v>
      </c>
      <c r="B1494" t="s">
        <v>535</v>
      </c>
      <c r="C1494" s="179">
        <v>6</v>
      </c>
    </row>
    <row r="1495" spans="1:3" x14ac:dyDescent="0.25">
      <c r="A1495" t="s">
        <v>3032</v>
      </c>
      <c r="B1495" t="s">
        <v>3815</v>
      </c>
      <c r="C1495" s="179">
        <v>1</v>
      </c>
    </row>
    <row r="1496" spans="1:3" x14ac:dyDescent="0.25">
      <c r="A1496" t="s">
        <v>3032</v>
      </c>
      <c r="B1496" t="s">
        <v>430</v>
      </c>
      <c r="C1496" s="179">
        <v>1</v>
      </c>
    </row>
    <row r="1497" spans="1:3" x14ac:dyDescent="0.25">
      <c r="A1497" t="s">
        <v>3032</v>
      </c>
      <c r="B1497" t="s">
        <v>432</v>
      </c>
      <c r="C1497" s="179">
        <v>1</v>
      </c>
    </row>
    <row r="1498" spans="1:3" x14ac:dyDescent="0.25">
      <c r="A1498" t="s">
        <v>3032</v>
      </c>
      <c r="B1498" t="s">
        <v>3814</v>
      </c>
      <c r="C1498" s="179">
        <v>1</v>
      </c>
    </row>
    <row r="1499" spans="1:3" x14ac:dyDescent="0.25">
      <c r="A1499" t="s">
        <v>3032</v>
      </c>
      <c r="B1499" t="s">
        <v>838</v>
      </c>
      <c r="C1499" s="179">
        <v>2</v>
      </c>
    </row>
    <row r="1500" spans="1:3" x14ac:dyDescent="0.25">
      <c r="A1500" t="s">
        <v>3032</v>
      </c>
      <c r="B1500" t="s">
        <v>1128</v>
      </c>
      <c r="C1500" s="179">
        <v>1</v>
      </c>
    </row>
    <row r="1501" spans="1:3" x14ac:dyDescent="0.25">
      <c r="A1501" t="s">
        <v>3032</v>
      </c>
      <c r="B1501" t="s">
        <v>1129</v>
      </c>
      <c r="C1501" s="179">
        <v>1</v>
      </c>
    </row>
    <row r="1502" spans="1:3" x14ac:dyDescent="0.25">
      <c r="A1502" t="s">
        <v>3032</v>
      </c>
      <c r="B1502" t="s">
        <v>1274</v>
      </c>
      <c r="C1502" s="179">
        <v>1</v>
      </c>
    </row>
    <row r="1503" spans="1:3" x14ac:dyDescent="0.25">
      <c r="A1503" t="s">
        <v>3181</v>
      </c>
      <c r="B1503" t="s">
        <v>3182</v>
      </c>
      <c r="C1503" s="179">
        <v>1</v>
      </c>
    </row>
    <row r="1504" spans="1:3" x14ac:dyDescent="0.25">
      <c r="A1504" t="s">
        <v>4326</v>
      </c>
      <c r="B1504" t="s">
        <v>335</v>
      </c>
      <c r="C1504" s="179">
        <v>1</v>
      </c>
    </row>
    <row r="1505" spans="1:3" x14ac:dyDescent="0.25">
      <c r="A1505" t="s">
        <v>4326</v>
      </c>
      <c r="B1505" t="s">
        <v>186</v>
      </c>
      <c r="C1505" s="179">
        <v>1</v>
      </c>
    </row>
    <row r="1506" spans="1:3" x14ac:dyDescent="0.25">
      <c r="A1506" t="s">
        <v>4326</v>
      </c>
      <c r="B1506" t="s">
        <v>634</v>
      </c>
      <c r="C1506" s="179">
        <v>1</v>
      </c>
    </row>
    <row r="1507" spans="1:3" x14ac:dyDescent="0.25">
      <c r="A1507" t="s">
        <v>4326</v>
      </c>
      <c r="B1507" t="s">
        <v>1160</v>
      </c>
      <c r="C1507" s="179">
        <v>2</v>
      </c>
    </row>
    <row r="1508" spans="1:3" x14ac:dyDescent="0.25">
      <c r="A1508" t="s">
        <v>4327</v>
      </c>
      <c r="B1508" t="s">
        <v>980</v>
      </c>
      <c r="C1508" s="179">
        <v>1</v>
      </c>
    </row>
    <row r="1509" spans="1:3" x14ac:dyDescent="0.25">
      <c r="A1509" t="s">
        <v>4328</v>
      </c>
      <c r="B1509" t="s">
        <v>1025</v>
      </c>
      <c r="C1509" s="179">
        <v>1</v>
      </c>
    </row>
    <row r="1510" spans="1:3" x14ac:dyDescent="0.25">
      <c r="A1510" t="s">
        <v>4328</v>
      </c>
      <c r="B1510" t="s">
        <v>1021</v>
      </c>
      <c r="C1510" s="179">
        <v>2</v>
      </c>
    </row>
    <row r="1511" spans="1:3" x14ac:dyDescent="0.25">
      <c r="A1511" t="s">
        <v>4329</v>
      </c>
      <c r="B1511" t="s">
        <v>178</v>
      </c>
      <c r="C1511" s="179">
        <v>1</v>
      </c>
    </row>
    <row r="1512" spans="1:3" x14ac:dyDescent="0.25">
      <c r="A1512" t="s">
        <v>4329</v>
      </c>
      <c r="B1512" t="s">
        <v>401</v>
      </c>
      <c r="C1512" s="179">
        <v>5</v>
      </c>
    </row>
    <row r="1513" spans="1:3" x14ac:dyDescent="0.25">
      <c r="A1513" t="s">
        <v>3793</v>
      </c>
      <c r="B1513" t="s">
        <v>1624</v>
      </c>
      <c r="C1513" s="179">
        <v>1</v>
      </c>
    </row>
    <row r="1514" spans="1:3" x14ac:dyDescent="0.25">
      <c r="A1514" t="s">
        <v>3793</v>
      </c>
      <c r="B1514" t="s">
        <v>291</v>
      </c>
      <c r="C1514" s="179">
        <v>1</v>
      </c>
    </row>
    <row r="1515" spans="1:3" x14ac:dyDescent="0.25">
      <c r="A1515" t="s">
        <v>3793</v>
      </c>
      <c r="B1515" t="s">
        <v>3816</v>
      </c>
      <c r="C1515" s="179">
        <v>4</v>
      </c>
    </row>
    <row r="1516" spans="1:3" x14ac:dyDescent="0.25">
      <c r="A1516" t="s">
        <v>3793</v>
      </c>
      <c r="B1516" t="s">
        <v>5222</v>
      </c>
      <c r="C1516" s="179">
        <v>1</v>
      </c>
    </row>
    <row r="1517" spans="1:3" x14ac:dyDescent="0.25">
      <c r="A1517" t="s">
        <v>4330</v>
      </c>
      <c r="B1517" t="s">
        <v>1046</v>
      </c>
      <c r="C1517" s="179">
        <v>2</v>
      </c>
    </row>
    <row r="1518" spans="1:3" x14ac:dyDescent="0.25">
      <c r="A1518" t="s">
        <v>4330</v>
      </c>
      <c r="B1518" t="s">
        <v>1168</v>
      </c>
      <c r="C1518" s="179">
        <v>1</v>
      </c>
    </row>
    <row r="1519" spans="1:3" x14ac:dyDescent="0.25">
      <c r="A1519" t="s">
        <v>4330</v>
      </c>
      <c r="B1519" t="s">
        <v>372</v>
      </c>
      <c r="C1519" s="179">
        <v>5</v>
      </c>
    </row>
    <row r="1520" spans="1:3" x14ac:dyDescent="0.25">
      <c r="A1520" t="s">
        <v>4331</v>
      </c>
      <c r="B1520" t="s">
        <v>380</v>
      </c>
      <c r="C1520" s="179">
        <v>1</v>
      </c>
    </row>
    <row r="1521" spans="1:3" x14ac:dyDescent="0.25">
      <c r="A1521" t="s">
        <v>4332</v>
      </c>
      <c r="B1521" t="s">
        <v>110</v>
      </c>
      <c r="C1521" s="179">
        <v>1</v>
      </c>
    </row>
    <row r="1522" spans="1:3" x14ac:dyDescent="0.25">
      <c r="A1522" t="s">
        <v>4332</v>
      </c>
      <c r="B1522" t="s">
        <v>650</v>
      </c>
      <c r="C1522" s="179">
        <v>1</v>
      </c>
    </row>
    <row r="1523" spans="1:3" x14ac:dyDescent="0.25">
      <c r="A1523" t="s">
        <v>4332</v>
      </c>
      <c r="B1523" t="s">
        <v>719</v>
      </c>
      <c r="C1523" s="179">
        <v>1</v>
      </c>
    </row>
    <row r="1524" spans="1:3" x14ac:dyDescent="0.25">
      <c r="A1524" t="s">
        <v>4332</v>
      </c>
      <c r="B1524" t="s">
        <v>1637</v>
      </c>
      <c r="C1524" s="179">
        <v>1</v>
      </c>
    </row>
    <row r="1525" spans="1:3" x14ac:dyDescent="0.25">
      <c r="A1525" t="s">
        <v>4332</v>
      </c>
      <c r="B1525" t="s">
        <v>651</v>
      </c>
      <c r="C1525" s="179">
        <v>1</v>
      </c>
    </row>
    <row r="1526" spans="1:3" x14ac:dyDescent="0.25">
      <c r="A1526" t="s">
        <v>4332</v>
      </c>
      <c r="B1526" t="s">
        <v>605</v>
      </c>
      <c r="C1526" s="179">
        <v>3</v>
      </c>
    </row>
    <row r="1527" spans="1:3" x14ac:dyDescent="0.25">
      <c r="A1527" t="s">
        <v>4332</v>
      </c>
      <c r="B1527" t="s">
        <v>955</v>
      </c>
      <c r="C1527" s="179">
        <v>1</v>
      </c>
    </row>
    <row r="1528" spans="1:3" x14ac:dyDescent="0.25">
      <c r="A1528" t="s">
        <v>4332</v>
      </c>
      <c r="B1528" t="s">
        <v>1925</v>
      </c>
      <c r="C1528" s="179">
        <v>1</v>
      </c>
    </row>
    <row r="1529" spans="1:3" x14ac:dyDescent="0.25">
      <c r="A1529" t="s">
        <v>4332</v>
      </c>
      <c r="B1529" t="s">
        <v>1927</v>
      </c>
      <c r="C1529" s="179">
        <v>2</v>
      </c>
    </row>
    <row r="1530" spans="1:3" x14ac:dyDescent="0.25">
      <c r="A1530" t="s">
        <v>4332</v>
      </c>
      <c r="B1530" t="s">
        <v>1936</v>
      </c>
      <c r="C1530" s="179">
        <v>1</v>
      </c>
    </row>
    <row r="1531" spans="1:3" x14ac:dyDescent="0.25">
      <c r="A1531" t="s">
        <v>4332</v>
      </c>
      <c r="B1531" t="s">
        <v>959</v>
      </c>
      <c r="C1531" s="179">
        <v>2</v>
      </c>
    </row>
    <row r="1532" spans="1:3" x14ac:dyDescent="0.25">
      <c r="A1532" t="s">
        <v>4332</v>
      </c>
      <c r="B1532" t="s">
        <v>1926</v>
      </c>
      <c r="C1532" s="179">
        <v>2</v>
      </c>
    </row>
    <row r="1533" spans="1:3" x14ac:dyDescent="0.25">
      <c r="A1533" t="s">
        <v>4332</v>
      </c>
      <c r="B1533" t="s">
        <v>5176</v>
      </c>
      <c r="C1533" s="179">
        <v>1</v>
      </c>
    </row>
    <row r="1534" spans="1:3" x14ac:dyDescent="0.25">
      <c r="A1534" t="s">
        <v>3957</v>
      </c>
      <c r="B1534" t="s">
        <v>3958</v>
      </c>
      <c r="C1534" s="179">
        <v>1</v>
      </c>
    </row>
    <row r="1535" spans="1:3" x14ac:dyDescent="0.25">
      <c r="A1535" t="s">
        <v>4333</v>
      </c>
      <c r="B1535" t="s">
        <v>58</v>
      </c>
      <c r="C1535" s="179">
        <v>1</v>
      </c>
    </row>
    <row r="1536" spans="1:3" x14ac:dyDescent="0.25">
      <c r="A1536" t="s">
        <v>3884</v>
      </c>
      <c r="B1536" t="s">
        <v>3885</v>
      </c>
      <c r="C1536" s="179">
        <v>2</v>
      </c>
    </row>
    <row r="1537" spans="1:3" x14ac:dyDescent="0.25">
      <c r="A1537" t="s">
        <v>3684</v>
      </c>
      <c r="B1537" t="s">
        <v>3685</v>
      </c>
      <c r="C1537" s="179">
        <v>1</v>
      </c>
    </row>
    <row r="1538" spans="1:3" x14ac:dyDescent="0.25">
      <c r="A1538" t="s">
        <v>3794</v>
      </c>
      <c r="B1538" t="s">
        <v>1627</v>
      </c>
      <c r="C1538" s="179">
        <v>1</v>
      </c>
    </row>
    <row r="1539" spans="1:3" x14ac:dyDescent="0.25">
      <c r="A1539" t="s">
        <v>3794</v>
      </c>
      <c r="B1539" t="s">
        <v>3817</v>
      </c>
      <c r="C1539" s="179">
        <v>1</v>
      </c>
    </row>
    <row r="1540" spans="1:3" x14ac:dyDescent="0.25">
      <c r="A1540" t="s">
        <v>3794</v>
      </c>
      <c r="B1540" t="s">
        <v>3818</v>
      </c>
      <c r="C1540" s="179">
        <v>8</v>
      </c>
    </row>
    <row r="1541" spans="1:3" x14ac:dyDescent="0.25">
      <c r="A1541" t="s">
        <v>4334</v>
      </c>
      <c r="B1541" t="s">
        <v>623</v>
      </c>
      <c r="C1541" s="179">
        <v>1</v>
      </c>
    </row>
    <row r="1542" spans="1:3" x14ac:dyDescent="0.25">
      <c r="A1542" t="s">
        <v>4334</v>
      </c>
      <c r="B1542" t="s">
        <v>185</v>
      </c>
      <c r="C1542" s="179">
        <v>1</v>
      </c>
    </row>
    <row r="1543" spans="1:3" x14ac:dyDescent="0.25">
      <c r="A1543" t="s">
        <v>4334</v>
      </c>
      <c r="B1543" t="s">
        <v>330</v>
      </c>
      <c r="C1543" s="179">
        <v>1</v>
      </c>
    </row>
    <row r="1544" spans="1:3" x14ac:dyDescent="0.25">
      <c r="A1544" t="s">
        <v>4335</v>
      </c>
      <c r="B1544" t="s">
        <v>190</v>
      </c>
      <c r="C1544" s="179">
        <v>1</v>
      </c>
    </row>
    <row r="1545" spans="1:3" x14ac:dyDescent="0.25">
      <c r="A1545" t="s">
        <v>4336</v>
      </c>
      <c r="B1545" t="s">
        <v>1133</v>
      </c>
      <c r="C1545" s="179">
        <v>5</v>
      </c>
    </row>
    <row r="1546" spans="1:3" x14ac:dyDescent="0.25">
      <c r="A1546" t="s">
        <v>4337</v>
      </c>
      <c r="B1546" t="s">
        <v>926</v>
      </c>
      <c r="C1546" s="179">
        <v>3</v>
      </c>
    </row>
    <row r="1547" spans="1:3" x14ac:dyDescent="0.25">
      <c r="A1547" t="s">
        <v>2210</v>
      </c>
      <c r="B1547" t="s">
        <v>2211</v>
      </c>
      <c r="C1547" s="179">
        <v>3</v>
      </c>
    </row>
    <row r="1548" spans="1:3" x14ac:dyDescent="0.25">
      <c r="A1548" t="s">
        <v>2210</v>
      </c>
      <c r="B1548" t="s">
        <v>4124</v>
      </c>
      <c r="C1548" s="179">
        <v>1</v>
      </c>
    </row>
    <row r="1549" spans="1:3" x14ac:dyDescent="0.25">
      <c r="A1549" t="s">
        <v>2210</v>
      </c>
      <c r="B1549" t="s">
        <v>5229</v>
      </c>
      <c r="C1549" s="179">
        <v>1</v>
      </c>
    </row>
    <row r="1550" spans="1:3" x14ac:dyDescent="0.25">
      <c r="A1550" t="s">
        <v>4338</v>
      </c>
      <c r="B1550" t="s">
        <v>465</v>
      </c>
      <c r="C1550" s="179">
        <v>2</v>
      </c>
    </row>
    <row r="1551" spans="1:3" x14ac:dyDescent="0.25">
      <c r="A1551" t="s">
        <v>4338</v>
      </c>
      <c r="B1551" t="s">
        <v>531</v>
      </c>
      <c r="C1551" s="179">
        <v>3</v>
      </c>
    </row>
    <row r="1552" spans="1:3" x14ac:dyDescent="0.25">
      <c r="A1552" t="s">
        <v>2071</v>
      </c>
      <c r="B1552" t="s">
        <v>3930</v>
      </c>
      <c r="C1552" s="179">
        <v>8</v>
      </c>
    </row>
    <row r="1553" spans="1:3" x14ac:dyDescent="0.25">
      <c r="A1553" t="s">
        <v>2071</v>
      </c>
      <c r="B1553" t="s">
        <v>3928</v>
      </c>
      <c r="C1553" s="179">
        <v>1</v>
      </c>
    </row>
    <row r="1554" spans="1:3" x14ac:dyDescent="0.25">
      <c r="A1554" t="s">
        <v>2071</v>
      </c>
      <c r="B1554" t="s">
        <v>1899</v>
      </c>
      <c r="C1554" s="179">
        <v>1</v>
      </c>
    </row>
    <row r="1555" spans="1:3" x14ac:dyDescent="0.25">
      <c r="A1555" t="s">
        <v>2071</v>
      </c>
      <c r="B1555" t="s">
        <v>192</v>
      </c>
      <c r="C1555" s="179">
        <v>1</v>
      </c>
    </row>
    <row r="1556" spans="1:3" x14ac:dyDescent="0.25">
      <c r="A1556" t="s">
        <v>2071</v>
      </c>
      <c r="B1556" t="s">
        <v>70</v>
      </c>
      <c r="C1556" s="179">
        <v>1</v>
      </c>
    </row>
    <row r="1557" spans="1:3" x14ac:dyDescent="0.25">
      <c r="A1557" t="s">
        <v>2071</v>
      </c>
      <c r="B1557" t="s">
        <v>944</v>
      </c>
      <c r="C1557" s="179">
        <v>2</v>
      </c>
    </row>
    <row r="1558" spans="1:3" x14ac:dyDescent="0.25">
      <c r="A1558" t="s">
        <v>2071</v>
      </c>
      <c r="B1558" t="s">
        <v>1792</v>
      </c>
      <c r="C1558" s="179">
        <v>1</v>
      </c>
    </row>
    <row r="1559" spans="1:3" x14ac:dyDescent="0.25">
      <c r="A1559" t="s">
        <v>2071</v>
      </c>
      <c r="B1559" t="s">
        <v>1793</v>
      </c>
      <c r="C1559" s="179">
        <v>2</v>
      </c>
    </row>
    <row r="1560" spans="1:3" x14ac:dyDescent="0.25">
      <c r="A1560" t="s">
        <v>2071</v>
      </c>
      <c r="B1560" t="s">
        <v>124</v>
      </c>
      <c r="C1560" s="179">
        <v>2</v>
      </c>
    </row>
    <row r="1561" spans="1:3" x14ac:dyDescent="0.25">
      <c r="A1561" t="s">
        <v>2071</v>
      </c>
      <c r="B1561" t="s">
        <v>916</v>
      </c>
      <c r="C1561" s="179">
        <v>2</v>
      </c>
    </row>
    <row r="1562" spans="1:3" x14ac:dyDescent="0.25">
      <c r="A1562" t="s">
        <v>2071</v>
      </c>
      <c r="B1562" t="s">
        <v>62</v>
      </c>
      <c r="C1562" s="179">
        <v>1</v>
      </c>
    </row>
    <row r="1563" spans="1:3" x14ac:dyDescent="0.25">
      <c r="A1563" t="s">
        <v>2071</v>
      </c>
      <c r="B1563" t="s">
        <v>1230</v>
      </c>
      <c r="C1563" s="179">
        <v>3</v>
      </c>
    </row>
    <row r="1564" spans="1:3" x14ac:dyDescent="0.25">
      <c r="A1564" t="s">
        <v>2071</v>
      </c>
      <c r="B1564" t="s">
        <v>1198</v>
      </c>
      <c r="C1564" s="179">
        <v>1</v>
      </c>
    </row>
    <row r="1565" spans="1:3" x14ac:dyDescent="0.25">
      <c r="A1565" t="s">
        <v>2071</v>
      </c>
      <c r="B1565" t="s">
        <v>909</v>
      </c>
      <c r="C1565" s="179">
        <v>8</v>
      </c>
    </row>
    <row r="1566" spans="1:3" x14ac:dyDescent="0.25">
      <c r="A1566" t="s">
        <v>2071</v>
      </c>
      <c r="B1566" t="s">
        <v>712</v>
      </c>
      <c r="C1566" s="179">
        <v>1</v>
      </c>
    </row>
    <row r="1567" spans="1:3" x14ac:dyDescent="0.25">
      <c r="A1567" t="s">
        <v>2071</v>
      </c>
      <c r="B1567" t="s">
        <v>1239</v>
      </c>
      <c r="C1567" s="179">
        <v>2</v>
      </c>
    </row>
    <row r="1568" spans="1:3" x14ac:dyDescent="0.25">
      <c r="A1568" t="s">
        <v>2071</v>
      </c>
      <c r="B1568" t="s">
        <v>3902</v>
      </c>
      <c r="C1568" s="179">
        <v>10</v>
      </c>
    </row>
    <row r="1569" spans="1:3" x14ac:dyDescent="0.25">
      <c r="A1569" t="s">
        <v>2071</v>
      </c>
      <c r="B1569" t="s">
        <v>3904</v>
      </c>
      <c r="C1569" s="179">
        <v>13</v>
      </c>
    </row>
    <row r="1570" spans="1:3" x14ac:dyDescent="0.25">
      <c r="A1570" t="s">
        <v>2071</v>
      </c>
      <c r="B1570" t="s">
        <v>2746</v>
      </c>
      <c r="C1570" s="179">
        <v>1</v>
      </c>
    </row>
    <row r="1571" spans="1:3" x14ac:dyDescent="0.25">
      <c r="A1571" t="s">
        <v>2071</v>
      </c>
      <c r="B1571" t="s">
        <v>3153</v>
      </c>
      <c r="C1571" s="179">
        <v>2</v>
      </c>
    </row>
    <row r="1572" spans="1:3" x14ac:dyDescent="0.25">
      <c r="A1572" t="s">
        <v>2071</v>
      </c>
      <c r="B1572" t="s">
        <v>2092</v>
      </c>
      <c r="C1572" s="179">
        <v>11</v>
      </c>
    </row>
    <row r="1573" spans="1:3" x14ac:dyDescent="0.25">
      <c r="A1573" t="s">
        <v>2071</v>
      </c>
      <c r="B1573" t="s">
        <v>2901</v>
      </c>
      <c r="C1573" s="179">
        <v>18</v>
      </c>
    </row>
    <row r="1574" spans="1:3" x14ac:dyDescent="0.25">
      <c r="A1574" t="s">
        <v>2071</v>
      </c>
      <c r="B1574" t="s">
        <v>2812</v>
      </c>
      <c r="C1574" s="179">
        <v>1</v>
      </c>
    </row>
    <row r="1575" spans="1:3" x14ac:dyDescent="0.25">
      <c r="A1575" t="s">
        <v>2071</v>
      </c>
      <c r="B1575" t="s">
        <v>3879</v>
      </c>
      <c r="C1575" s="179">
        <v>2</v>
      </c>
    </row>
    <row r="1576" spans="1:3" x14ac:dyDescent="0.25">
      <c r="A1576" t="s">
        <v>2071</v>
      </c>
      <c r="B1576" t="s">
        <v>2561</v>
      </c>
      <c r="C1576" s="179">
        <v>4</v>
      </c>
    </row>
    <row r="1577" spans="1:3" x14ac:dyDescent="0.25">
      <c r="A1577" t="s">
        <v>2071</v>
      </c>
      <c r="B1577" t="s">
        <v>4013</v>
      </c>
      <c r="C1577" s="179">
        <v>1</v>
      </c>
    </row>
    <row r="1578" spans="1:3" x14ac:dyDescent="0.25">
      <c r="A1578" t="s">
        <v>2071</v>
      </c>
      <c r="B1578" t="s">
        <v>2232</v>
      </c>
      <c r="C1578" s="179">
        <v>1</v>
      </c>
    </row>
    <row r="1579" spans="1:3" x14ac:dyDescent="0.25">
      <c r="A1579" t="s">
        <v>2071</v>
      </c>
      <c r="B1579" t="s">
        <v>4166</v>
      </c>
      <c r="C1579" s="179">
        <v>2</v>
      </c>
    </row>
    <row r="1580" spans="1:3" x14ac:dyDescent="0.25">
      <c r="A1580" t="s">
        <v>2071</v>
      </c>
      <c r="B1580" t="s">
        <v>4157</v>
      </c>
      <c r="C1580" s="179">
        <v>5</v>
      </c>
    </row>
    <row r="1581" spans="1:3" x14ac:dyDescent="0.25">
      <c r="A1581" t="s">
        <v>2071</v>
      </c>
      <c r="B1581" t="s">
        <v>2893</v>
      </c>
      <c r="C1581" s="179">
        <v>3</v>
      </c>
    </row>
    <row r="1582" spans="1:3" x14ac:dyDescent="0.25">
      <c r="A1582" t="s">
        <v>2071</v>
      </c>
      <c r="B1582" t="s">
        <v>2263</v>
      </c>
      <c r="C1582" s="179">
        <v>1</v>
      </c>
    </row>
    <row r="1583" spans="1:3" x14ac:dyDescent="0.25">
      <c r="A1583" t="s">
        <v>2071</v>
      </c>
      <c r="B1583" t="s">
        <v>4687</v>
      </c>
      <c r="C1583" s="179">
        <v>4</v>
      </c>
    </row>
    <row r="1584" spans="1:3" x14ac:dyDescent="0.25">
      <c r="A1584" t="s">
        <v>2071</v>
      </c>
      <c r="B1584" t="s">
        <v>4699</v>
      </c>
      <c r="C1584" s="179">
        <v>1</v>
      </c>
    </row>
    <row r="1585" spans="1:3" x14ac:dyDescent="0.25">
      <c r="A1585" t="s">
        <v>2071</v>
      </c>
      <c r="B1585" t="s">
        <v>5246</v>
      </c>
      <c r="C1585" s="179">
        <v>1</v>
      </c>
    </row>
    <row r="1586" spans="1:3" x14ac:dyDescent="0.25">
      <c r="A1586" t="s">
        <v>2071</v>
      </c>
      <c r="B1586" t="s">
        <v>5365</v>
      </c>
      <c r="C1586" s="179">
        <v>1</v>
      </c>
    </row>
    <row r="1587" spans="1:3" x14ac:dyDescent="0.25">
      <c r="A1587" t="s">
        <v>2933</v>
      </c>
      <c r="B1587" t="s">
        <v>2982</v>
      </c>
      <c r="C1587" s="179">
        <v>1</v>
      </c>
    </row>
    <row r="1588" spans="1:3" x14ac:dyDescent="0.25">
      <c r="A1588" t="s">
        <v>2933</v>
      </c>
      <c r="B1588" t="s">
        <v>3926</v>
      </c>
      <c r="C1588" s="179">
        <v>3</v>
      </c>
    </row>
    <row r="1589" spans="1:3" x14ac:dyDescent="0.25">
      <c r="A1589" t="s">
        <v>2933</v>
      </c>
      <c r="B1589" t="s">
        <v>793</v>
      </c>
      <c r="C1589" s="179">
        <v>1</v>
      </c>
    </row>
    <row r="1590" spans="1:3" x14ac:dyDescent="0.25">
      <c r="A1590" t="s">
        <v>2933</v>
      </c>
      <c r="B1590" t="s">
        <v>511</v>
      </c>
      <c r="C1590" s="179">
        <v>1</v>
      </c>
    </row>
    <row r="1591" spans="1:3" x14ac:dyDescent="0.25">
      <c r="A1591" t="s">
        <v>2933</v>
      </c>
      <c r="B1591" t="s">
        <v>154</v>
      </c>
      <c r="C1591" s="179">
        <v>1</v>
      </c>
    </row>
    <row r="1592" spans="1:3" x14ac:dyDescent="0.25">
      <c r="A1592" t="s">
        <v>2933</v>
      </c>
      <c r="B1592" t="s">
        <v>3712</v>
      </c>
      <c r="C1592" s="179">
        <v>1</v>
      </c>
    </row>
    <row r="1593" spans="1:3" x14ac:dyDescent="0.25">
      <c r="A1593" t="s">
        <v>2933</v>
      </c>
      <c r="B1593" t="s">
        <v>1688</v>
      </c>
      <c r="C1593" s="179">
        <v>1</v>
      </c>
    </row>
    <row r="1594" spans="1:3" x14ac:dyDescent="0.25">
      <c r="A1594" t="s">
        <v>2933</v>
      </c>
      <c r="B1594" t="s">
        <v>792</v>
      </c>
      <c r="C1594" s="179">
        <v>3</v>
      </c>
    </row>
    <row r="1595" spans="1:3" x14ac:dyDescent="0.25">
      <c r="A1595" t="s">
        <v>2933</v>
      </c>
      <c r="B1595" t="s">
        <v>156</v>
      </c>
      <c r="C1595" s="179">
        <v>2</v>
      </c>
    </row>
    <row r="1596" spans="1:3" x14ac:dyDescent="0.25">
      <c r="A1596" t="s">
        <v>2933</v>
      </c>
      <c r="B1596" t="s">
        <v>1814</v>
      </c>
      <c r="C1596" s="179">
        <v>1</v>
      </c>
    </row>
    <row r="1597" spans="1:3" x14ac:dyDescent="0.25">
      <c r="A1597" t="s">
        <v>2933</v>
      </c>
      <c r="B1597" t="s">
        <v>77</v>
      </c>
      <c r="C1597" s="179">
        <v>1</v>
      </c>
    </row>
    <row r="1598" spans="1:3" x14ac:dyDescent="0.25">
      <c r="A1598" t="s">
        <v>2933</v>
      </c>
      <c r="B1598" t="s">
        <v>741</v>
      </c>
      <c r="C1598" s="179">
        <v>1</v>
      </c>
    </row>
    <row r="1599" spans="1:3" x14ac:dyDescent="0.25">
      <c r="A1599" t="s">
        <v>2933</v>
      </c>
      <c r="B1599" t="s">
        <v>1858</v>
      </c>
      <c r="C1599" s="179">
        <v>1</v>
      </c>
    </row>
    <row r="1600" spans="1:3" x14ac:dyDescent="0.25">
      <c r="A1600" t="s">
        <v>2933</v>
      </c>
      <c r="B1600" t="s">
        <v>1813</v>
      </c>
      <c r="C1600" s="179">
        <v>1</v>
      </c>
    </row>
    <row r="1601" spans="1:3" x14ac:dyDescent="0.25">
      <c r="A1601" t="s">
        <v>2933</v>
      </c>
      <c r="B1601" t="s">
        <v>454</v>
      </c>
      <c r="C1601" s="179">
        <v>3</v>
      </c>
    </row>
    <row r="1602" spans="1:3" x14ac:dyDescent="0.25">
      <c r="A1602" t="s">
        <v>2933</v>
      </c>
      <c r="B1602" t="s">
        <v>1755</v>
      </c>
      <c r="C1602" s="179">
        <v>2</v>
      </c>
    </row>
    <row r="1603" spans="1:3" x14ac:dyDescent="0.25">
      <c r="A1603" t="s">
        <v>2933</v>
      </c>
      <c r="B1603" t="s">
        <v>2936</v>
      </c>
      <c r="C1603" s="179">
        <v>14</v>
      </c>
    </row>
    <row r="1604" spans="1:3" x14ac:dyDescent="0.25">
      <c r="A1604" t="s">
        <v>2933</v>
      </c>
      <c r="B1604" t="s">
        <v>2999</v>
      </c>
      <c r="C1604" s="179">
        <v>4</v>
      </c>
    </row>
    <row r="1605" spans="1:3" x14ac:dyDescent="0.25">
      <c r="A1605" t="s">
        <v>2933</v>
      </c>
      <c r="B1605" t="s">
        <v>2987</v>
      </c>
      <c r="C1605" s="179">
        <v>1</v>
      </c>
    </row>
    <row r="1606" spans="1:3" x14ac:dyDescent="0.25">
      <c r="A1606" t="s">
        <v>2933</v>
      </c>
      <c r="B1606" t="s">
        <v>2942</v>
      </c>
      <c r="C1606" s="179">
        <v>9</v>
      </c>
    </row>
    <row r="1607" spans="1:3" x14ac:dyDescent="0.25">
      <c r="A1607" t="s">
        <v>2933</v>
      </c>
      <c r="B1607" t="s">
        <v>2940</v>
      </c>
      <c r="C1607" s="179">
        <v>12</v>
      </c>
    </row>
    <row r="1608" spans="1:3" x14ac:dyDescent="0.25">
      <c r="A1608" t="s">
        <v>2933</v>
      </c>
      <c r="B1608" t="s">
        <v>2938</v>
      </c>
      <c r="C1608" s="179">
        <v>12</v>
      </c>
    </row>
    <row r="1609" spans="1:3" x14ac:dyDescent="0.25">
      <c r="A1609" t="s">
        <v>2933</v>
      </c>
      <c r="B1609" t="s">
        <v>2985</v>
      </c>
      <c r="C1609" s="179">
        <v>1</v>
      </c>
    </row>
    <row r="1610" spans="1:3" x14ac:dyDescent="0.25">
      <c r="A1610" t="s">
        <v>2933</v>
      </c>
      <c r="B1610" t="s">
        <v>2980</v>
      </c>
      <c r="C1610" s="179">
        <v>5</v>
      </c>
    </row>
    <row r="1611" spans="1:3" x14ac:dyDescent="0.25">
      <c r="A1611" t="s">
        <v>2933</v>
      </c>
      <c r="B1611" t="s">
        <v>2934</v>
      </c>
      <c r="C1611" s="179">
        <v>4</v>
      </c>
    </row>
    <row r="1612" spans="1:3" x14ac:dyDescent="0.25">
      <c r="A1612" t="s">
        <v>2933</v>
      </c>
      <c r="B1612" t="s">
        <v>4636</v>
      </c>
      <c r="C1612" s="179">
        <v>2</v>
      </c>
    </row>
    <row r="1613" spans="1:3" x14ac:dyDescent="0.25">
      <c r="A1613" t="s">
        <v>2933</v>
      </c>
      <c r="B1613" t="s">
        <v>5238</v>
      </c>
      <c r="C1613" s="179">
        <v>1</v>
      </c>
    </row>
    <row r="1614" spans="1:3" x14ac:dyDescent="0.25">
      <c r="A1614" t="s">
        <v>2069</v>
      </c>
      <c r="B1614" t="s">
        <v>3133</v>
      </c>
      <c r="C1614" s="179">
        <v>8</v>
      </c>
    </row>
    <row r="1615" spans="1:3" x14ac:dyDescent="0.25">
      <c r="A1615" t="s">
        <v>2069</v>
      </c>
      <c r="B1615" t="s">
        <v>2122</v>
      </c>
      <c r="C1615" s="179">
        <v>6</v>
      </c>
    </row>
    <row r="1616" spans="1:3" x14ac:dyDescent="0.25">
      <c r="A1616" t="s">
        <v>2069</v>
      </c>
      <c r="B1616" t="s">
        <v>2124</v>
      </c>
      <c r="C1616" s="179">
        <v>6</v>
      </c>
    </row>
    <row r="1617" spans="1:3" x14ac:dyDescent="0.25">
      <c r="A1617" t="s">
        <v>2069</v>
      </c>
      <c r="B1617" t="s">
        <v>2077</v>
      </c>
      <c r="C1617" s="179">
        <v>5</v>
      </c>
    </row>
    <row r="1618" spans="1:3" x14ac:dyDescent="0.25">
      <c r="A1618" t="s">
        <v>581</v>
      </c>
      <c r="B1618" t="s">
        <v>583</v>
      </c>
      <c r="C1618" s="179">
        <v>4</v>
      </c>
    </row>
    <row r="1619" spans="1:3" x14ac:dyDescent="0.25">
      <c r="A1619" t="s">
        <v>581</v>
      </c>
      <c r="B1619" t="s">
        <v>2006</v>
      </c>
      <c r="C1619" s="179">
        <v>4</v>
      </c>
    </row>
    <row r="1620" spans="1:3" x14ac:dyDescent="0.25">
      <c r="A1620" t="s">
        <v>581</v>
      </c>
      <c r="B1620" t="s">
        <v>1043</v>
      </c>
      <c r="C1620" s="179">
        <v>1</v>
      </c>
    </row>
    <row r="1621" spans="1:3" x14ac:dyDescent="0.25">
      <c r="A1621" t="s">
        <v>581</v>
      </c>
      <c r="B1621" t="s">
        <v>499</v>
      </c>
      <c r="C1621" s="179">
        <v>8</v>
      </c>
    </row>
    <row r="1622" spans="1:3" x14ac:dyDescent="0.25">
      <c r="A1622" t="s">
        <v>581</v>
      </c>
      <c r="B1622" t="s">
        <v>1062</v>
      </c>
      <c r="C1622" s="179">
        <v>1</v>
      </c>
    </row>
    <row r="1623" spans="1:3" x14ac:dyDescent="0.25">
      <c r="A1623" t="s">
        <v>581</v>
      </c>
      <c r="B1623" t="s">
        <v>402</v>
      </c>
      <c r="C1623" s="179">
        <v>2</v>
      </c>
    </row>
    <row r="1624" spans="1:3" x14ac:dyDescent="0.25">
      <c r="A1624" t="s">
        <v>581</v>
      </c>
      <c r="B1624" t="s">
        <v>1118</v>
      </c>
      <c r="C1624" s="179">
        <v>1</v>
      </c>
    </row>
    <row r="1625" spans="1:3" x14ac:dyDescent="0.25">
      <c r="A1625" t="s">
        <v>581</v>
      </c>
      <c r="B1625" t="s">
        <v>2010</v>
      </c>
      <c r="C1625" s="179">
        <v>7</v>
      </c>
    </row>
    <row r="1626" spans="1:3" x14ac:dyDescent="0.25">
      <c r="A1626" t="s">
        <v>581</v>
      </c>
      <c r="B1626" t="s">
        <v>1122</v>
      </c>
      <c r="C1626" s="179">
        <v>1</v>
      </c>
    </row>
    <row r="1627" spans="1:3" x14ac:dyDescent="0.25">
      <c r="A1627" t="s">
        <v>581</v>
      </c>
      <c r="B1627" t="s">
        <v>2005</v>
      </c>
      <c r="C1627" s="179">
        <v>1</v>
      </c>
    </row>
    <row r="1628" spans="1:3" x14ac:dyDescent="0.25">
      <c r="A1628" t="s">
        <v>581</v>
      </c>
      <c r="B1628" t="s">
        <v>582</v>
      </c>
      <c r="C1628" s="179">
        <v>6</v>
      </c>
    </row>
    <row r="1629" spans="1:3" x14ac:dyDescent="0.25">
      <c r="A1629" t="s">
        <v>581</v>
      </c>
      <c r="B1629" t="s">
        <v>3819</v>
      </c>
      <c r="C1629" s="179">
        <v>3</v>
      </c>
    </row>
    <row r="1630" spans="1:3" x14ac:dyDescent="0.25">
      <c r="A1630" t="s">
        <v>2068</v>
      </c>
      <c r="B1630" t="s">
        <v>2075</v>
      </c>
      <c r="C1630" s="179">
        <v>1</v>
      </c>
    </row>
    <row r="1631" spans="1:3" x14ac:dyDescent="0.25">
      <c r="A1631" t="s">
        <v>2068</v>
      </c>
      <c r="B1631" t="s">
        <v>3668</v>
      </c>
      <c r="C1631" s="179">
        <v>1</v>
      </c>
    </row>
    <row r="1632" spans="1:3" x14ac:dyDescent="0.25">
      <c r="A1632" t="s">
        <v>2068</v>
      </c>
      <c r="B1632" t="s">
        <v>3008</v>
      </c>
      <c r="C1632" s="179">
        <v>4</v>
      </c>
    </row>
    <row r="1633" spans="1:3" x14ac:dyDescent="0.25">
      <c r="A1633" t="s">
        <v>2068</v>
      </c>
      <c r="B1633" t="s">
        <v>3960</v>
      </c>
      <c r="C1633" s="179">
        <v>1</v>
      </c>
    </row>
    <row r="1634" spans="1:3" x14ac:dyDescent="0.25">
      <c r="A1634" t="s">
        <v>2068</v>
      </c>
      <c r="B1634" t="s">
        <v>692</v>
      </c>
      <c r="C1634" s="179">
        <v>1</v>
      </c>
    </row>
    <row r="1635" spans="1:3" x14ac:dyDescent="0.25">
      <c r="A1635" t="s">
        <v>2068</v>
      </c>
      <c r="B1635" t="s">
        <v>971</v>
      </c>
      <c r="C1635" s="179">
        <v>5</v>
      </c>
    </row>
    <row r="1636" spans="1:3" x14ac:dyDescent="0.25">
      <c r="A1636" t="s">
        <v>2068</v>
      </c>
      <c r="B1636" t="s">
        <v>898</v>
      </c>
      <c r="C1636" s="179">
        <v>1</v>
      </c>
    </row>
    <row r="1637" spans="1:3" x14ac:dyDescent="0.25">
      <c r="A1637" t="s">
        <v>2068</v>
      </c>
      <c r="B1637" t="s">
        <v>1989</v>
      </c>
      <c r="C1637" s="179">
        <v>1</v>
      </c>
    </row>
    <row r="1638" spans="1:3" x14ac:dyDescent="0.25">
      <c r="A1638" t="s">
        <v>2068</v>
      </c>
      <c r="B1638" t="s">
        <v>1058</v>
      </c>
      <c r="C1638" s="179">
        <v>1</v>
      </c>
    </row>
    <row r="1639" spans="1:3" x14ac:dyDescent="0.25">
      <c r="A1639" t="s">
        <v>2068</v>
      </c>
      <c r="B1639" t="s">
        <v>795</v>
      </c>
      <c r="C1639" s="179">
        <v>6</v>
      </c>
    </row>
    <row r="1640" spans="1:3" x14ac:dyDescent="0.25">
      <c r="A1640" t="s">
        <v>2068</v>
      </c>
      <c r="B1640" t="s">
        <v>710</v>
      </c>
      <c r="C1640" s="179">
        <v>2</v>
      </c>
    </row>
    <row r="1641" spans="1:3" x14ac:dyDescent="0.25">
      <c r="A1641" t="s">
        <v>2068</v>
      </c>
      <c r="B1641" t="s">
        <v>2025</v>
      </c>
      <c r="C1641" s="179">
        <v>2</v>
      </c>
    </row>
    <row r="1642" spans="1:3" x14ac:dyDescent="0.25">
      <c r="A1642" t="s">
        <v>2068</v>
      </c>
      <c r="B1642" t="s">
        <v>1247</v>
      </c>
      <c r="C1642" s="179">
        <v>1</v>
      </c>
    </row>
    <row r="1643" spans="1:3" x14ac:dyDescent="0.25">
      <c r="A1643" t="s">
        <v>2068</v>
      </c>
      <c r="B1643" t="s">
        <v>1992</v>
      </c>
      <c r="C1643" s="179">
        <v>1</v>
      </c>
    </row>
    <row r="1644" spans="1:3" x14ac:dyDescent="0.25">
      <c r="A1644" t="s">
        <v>2068</v>
      </c>
      <c r="B1644" t="s">
        <v>1005</v>
      </c>
      <c r="C1644" s="179">
        <v>2</v>
      </c>
    </row>
    <row r="1645" spans="1:3" x14ac:dyDescent="0.25">
      <c r="A1645" t="s">
        <v>2068</v>
      </c>
      <c r="B1645" t="s">
        <v>2261</v>
      </c>
      <c r="C1645" s="179">
        <v>33</v>
      </c>
    </row>
    <row r="1646" spans="1:3" x14ac:dyDescent="0.25">
      <c r="A1646" t="s">
        <v>2068</v>
      </c>
      <c r="B1646" t="s">
        <v>2642</v>
      </c>
      <c r="C1646" s="179">
        <v>4</v>
      </c>
    </row>
    <row r="1647" spans="1:3" x14ac:dyDescent="0.25">
      <c r="A1647" t="s">
        <v>2068</v>
      </c>
      <c r="B1647" t="s">
        <v>3150</v>
      </c>
      <c r="C1647" s="179">
        <v>1</v>
      </c>
    </row>
    <row r="1648" spans="1:3" x14ac:dyDescent="0.25">
      <c r="A1648" t="s">
        <v>2068</v>
      </c>
      <c r="B1648" t="s">
        <v>3157</v>
      </c>
      <c r="C1648" s="179">
        <v>2</v>
      </c>
    </row>
    <row r="1649" spans="1:3" x14ac:dyDescent="0.25">
      <c r="A1649" t="s">
        <v>2068</v>
      </c>
      <c r="B1649" t="s">
        <v>4718</v>
      </c>
      <c r="C1649" s="179">
        <v>2</v>
      </c>
    </row>
    <row r="1650" spans="1:3" x14ac:dyDescent="0.25">
      <c r="A1650" t="s">
        <v>3982</v>
      </c>
      <c r="B1650" t="s">
        <v>3983</v>
      </c>
      <c r="C1650" s="179">
        <v>1</v>
      </c>
    </row>
    <row r="1651" spans="1:3" x14ac:dyDescent="0.25">
      <c r="A1651" t="s">
        <v>4339</v>
      </c>
      <c r="B1651" t="s">
        <v>1028</v>
      </c>
      <c r="C1651" s="179">
        <v>1</v>
      </c>
    </row>
    <row r="1652" spans="1:3" x14ac:dyDescent="0.25">
      <c r="A1652" t="s">
        <v>4340</v>
      </c>
      <c r="B1652" t="s">
        <v>578</v>
      </c>
      <c r="C1652" s="179">
        <v>2</v>
      </c>
    </row>
    <row r="1653" spans="1:3" x14ac:dyDescent="0.25">
      <c r="A1653" t="s">
        <v>4340</v>
      </c>
      <c r="B1653" t="s">
        <v>577</v>
      </c>
      <c r="C1653" s="179">
        <v>2</v>
      </c>
    </row>
    <row r="1654" spans="1:3" x14ac:dyDescent="0.25">
      <c r="A1654" t="s">
        <v>2213</v>
      </c>
      <c r="B1654" t="s">
        <v>1203</v>
      </c>
      <c r="C1654" s="179">
        <v>1</v>
      </c>
    </row>
    <row r="1655" spans="1:3" x14ac:dyDescent="0.25">
      <c r="A1655" t="s">
        <v>2213</v>
      </c>
      <c r="B1655" t="s">
        <v>1225</v>
      </c>
      <c r="C1655" s="179">
        <v>2</v>
      </c>
    </row>
    <row r="1656" spans="1:3" x14ac:dyDescent="0.25">
      <c r="A1656" t="s">
        <v>2213</v>
      </c>
      <c r="B1656" t="s">
        <v>685</v>
      </c>
      <c r="C1656" s="179">
        <v>5</v>
      </c>
    </row>
    <row r="1657" spans="1:3" x14ac:dyDescent="0.25">
      <c r="A1657" t="s">
        <v>2213</v>
      </c>
      <c r="B1657" t="s">
        <v>126</v>
      </c>
      <c r="C1657" s="179">
        <v>1</v>
      </c>
    </row>
    <row r="1658" spans="1:3" x14ac:dyDescent="0.25">
      <c r="A1658" t="s">
        <v>2213</v>
      </c>
      <c r="B1658" t="s">
        <v>1885</v>
      </c>
      <c r="C1658" s="179">
        <v>1</v>
      </c>
    </row>
    <row r="1659" spans="1:3" x14ac:dyDescent="0.25">
      <c r="A1659" t="s">
        <v>2213</v>
      </c>
      <c r="B1659" t="s">
        <v>2214</v>
      </c>
      <c r="C1659" s="179">
        <v>2</v>
      </c>
    </row>
    <row r="1660" spans="1:3" x14ac:dyDescent="0.25">
      <c r="A1660" t="s">
        <v>3784</v>
      </c>
      <c r="B1660" t="s">
        <v>1066</v>
      </c>
      <c r="C1660" s="179">
        <v>5</v>
      </c>
    </row>
    <row r="1661" spans="1:3" x14ac:dyDescent="0.25">
      <c r="A1661" t="s">
        <v>3784</v>
      </c>
      <c r="B1661" t="s">
        <v>1065</v>
      </c>
      <c r="C1661" s="179">
        <v>5</v>
      </c>
    </row>
    <row r="1662" spans="1:3" x14ac:dyDescent="0.25">
      <c r="A1662" t="s">
        <v>3784</v>
      </c>
      <c r="B1662" t="s">
        <v>3785</v>
      </c>
      <c r="C1662" s="179">
        <v>5</v>
      </c>
    </row>
    <row r="1663" spans="1:3" x14ac:dyDescent="0.25">
      <c r="A1663" t="s">
        <v>4341</v>
      </c>
      <c r="B1663" t="s">
        <v>203</v>
      </c>
      <c r="C1663" s="179">
        <v>1</v>
      </c>
    </row>
    <row r="1664" spans="1:3" x14ac:dyDescent="0.25">
      <c r="A1664" t="s">
        <v>4342</v>
      </c>
      <c r="B1664" t="s">
        <v>678</v>
      </c>
      <c r="C1664" s="179">
        <v>1</v>
      </c>
    </row>
    <row r="1665" spans="1:3" x14ac:dyDescent="0.25">
      <c r="A1665" t="s">
        <v>2171</v>
      </c>
      <c r="B1665" t="s">
        <v>2172</v>
      </c>
      <c r="C1665" s="179">
        <v>1</v>
      </c>
    </row>
    <row r="1666" spans="1:3" x14ac:dyDescent="0.25">
      <c r="A1666" t="s">
        <v>4343</v>
      </c>
      <c r="B1666" t="s">
        <v>759</v>
      </c>
      <c r="C1666" s="179">
        <v>1</v>
      </c>
    </row>
    <row r="1667" spans="1:3" x14ac:dyDescent="0.25">
      <c r="A1667" t="s">
        <v>4344</v>
      </c>
      <c r="B1667" t="s">
        <v>1053</v>
      </c>
      <c r="C1667" s="179">
        <v>3</v>
      </c>
    </row>
    <row r="1668" spans="1:3" x14ac:dyDescent="0.25">
      <c r="A1668" t="s">
        <v>3899</v>
      </c>
      <c r="B1668" t="s">
        <v>3900</v>
      </c>
      <c r="C1668" s="179">
        <v>1</v>
      </c>
    </row>
    <row r="1669" spans="1:3" x14ac:dyDescent="0.25">
      <c r="A1669" t="s">
        <v>2558</v>
      </c>
      <c r="B1669" t="s">
        <v>2878</v>
      </c>
      <c r="C1669" s="179">
        <v>1</v>
      </c>
    </row>
    <row r="1670" spans="1:3" x14ac:dyDescent="0.25">
      <c r="A1670" t="s">
        <v>2558</v>
      </c>
      <c r="B1670" t="s">
        <v>3145</v>
      </c>
      <c r="C1670" s="179">
        <v>1</v>
      </c>
    </row>
    <row r="1671" spans="1:3" x14ac:dyDescent="0.25">
      <c r="A1671" t="s">
        <v>2558</v>
      </c>
      <c r="B1671" t="s">
        <v>3682</v>
      </c>
      <c r="C1671" s="179">
        <v>9</v>
      </c>
    </row>
    <row r="1672" spans="1:3" x14ac:dyDescent="0.25">
      <c r="A1672" t="s">
        <v>2558</v>
      </c>
      <c r="B1672" t="s">
        <v>752</v>
      </c>
      <c r="C1672" s="179">
        <v>1</v>
      </c>
    </row>
    <row r="1673" spans="1:3" x14ac:dyDescent="0.25">
      <c r="A1673" t="s">
        <v>2558</v>
      </c>
      <c r="B1673" t="s">
        <v>184</v>
      </c>
      <c r="C1673" s="179">
        <v>6</v>
      </c>
    </row>
    <row r="1674" spans="1:3" x14ac:dyDescent="0.25">
      <c r="A1674" t="s">
        <v>2558</v>
      </c>
      <c r="B1674" t="s">
        <v>170</v>
      </c>
      <c r="C1674" s="179">
        <v>2</v>
      </c>
    </row>
    <row r="1675" spans="1:3" x14ac:dyDescent="0.25">
      <c r="A1675" t="s">
        <v>2558</v>
      </c>
      <c r="B1675" t="s">
        <v>1913</v>
      </c>
      <c r="C1675" s="179">
        <v>1</v>
      </c>
    </row>
    <row r="1676" spans="1:3" x14ac:dyDescent="0.25">
      <c r="A1676" t="s">
        <v>2558</v>
      </c>
      <c r="B1676" t="s">
        <v>477</v>
      </c>
      <c r="C1676" s="179">
        <v>2</v>
      </c>
    </row>
    <row r="1677" spans="1:3" x14ac:dyDescent="0.25">
      <c r="A1677" t="s">
        <v>2558</v>
      </c>
      <c r="B1677" t="s">
        <v>3964</v>
      </c>
      <c r="C1677" s="179">
        <v>2</v>
      </c>
    </row>
    <row r="1678" spans="1:3" x14ac:dyDescent="0.25">
      <c r="A1678" t="s">
        <v>2558</v>
      </c>
      <c r="B1678" t="s">
        <v>3631</v>
      </c>
      <c r="C1678" s="179">
        <v>1</v>
      </c>
    </row>
    <row r="1679" spans="1:3" x14ac:dyDescent="0.25">
      <c r="A1679" t="s">
        <v>2558</v>
      </c>
      <c r="B1679" t="s">
        <v>2559</v>
      </c>
      <c r="C1679" s="179">
        <v>1</v>
      </c>
    </row>
    <row r="1680" spans="1:3" x14ac:dyDescent="0.25">
      <c r="A1680" t="s">
        <v>2558</v>
      </c>
      <c r="B1680" t="s">
        <v>4011</v>
      </c>
      <c r="C1680" s="179">
        <v>1</v>
      </c>
    </row>
    <row r="1681" spans="1:3" x14ac:dyDescent="0.25">
      <c r="A1681" t="s">
        <v>2558</v>
      </c>
      <c r="B1681" t="s">
        <v>4009</v>
      </c>
      <c r="C1681" s="179">
        <v>1</v>
      </c>
    </row>
    <row r="1682" spans="1:3" x14ac:dyDescent="0.25">
      <c r="A1682" t="s">
        <v>2558</v>
      </c>
      <c r="B1682" t="s">
        <v>3155</v>
      </c>
      <c r="C1682" s="179">
        <v>3</v>
      </c>
    </row>
    <row r="1683" spans="1:3" x14ac:dyDescent="0.25">
      <c r="A1683" t="s">
        <v>2558</v>
      </c>
      <c r="B1683" t="s">
        <v>3114</v>
      </c>
      <c r="C1683" s="179">
        <v>2</v>
      </c>
    </row>
    <row r="1684" spans="1:3" x14ac:dyDescent="0.25">
      <c r="A1684" t="s">
        <v>2558</v>
      </c>
      <c r="B1684" t="s">
        <v>2606</v>
      </c>
      <c r="C1684" s="179">
        <v>2</v>
      </c>
    </row>
    <row r="1685" spans="1:3" x14ac:dyDescent="0.25">
      <c r="A1685" t="s">
        <v>2694</v>
      </c>
      <c r="B1685" t="s">
        <v>3870</v>
      </c>
      <c r="C1685" s="179">
        <v>1</v>
      </c>
    </row>
    <row r="1686" spans="1:3" x14ac:dyDescent="0.25">
      <c r="A1686" t="s">
        <v>2694</v>
      </c>
      <c r="B1686" t="s">
        <v>2961</v>
      </c>
      <c r="C1686" s="179">
        <v>1</v>
      </c>
    </row>
    <row r="1687" spans="1:3" x14ac:dyDescent="0.25">
      <c r="A1687" t="s">
        <v>2694</v>
      </c>
      <c r="B1687" t="s">
        <v>1147</v>
      </c>
      <c r="C1687" s="179">
        <v>1</v>
      </c>
    </row>
    <row r="1688" spans="1:3" x14ac:dyDescent="0.25">
      <c r="A1688" t="s">
        <v>2694</v>
      </c>
      <c r="B1688" t="s">
        <v>945</v>
      </c>
      <c r="C1688" s="179">
        <v>1</v>
      </c>
    </row>
    <row r="1689" spans="1:3" x14ac:dyDescent="0.25">
      <c r="A1689" t="s">
        <v>2694</v>
      </c>
      <c r="B1689" t="s">
        <v>354</v>
      </c>
      <c r="C1689" s="179">
        <v>1</v>
      </c>
    </row>
    <row r="1690" spans="1:3" x14ac:dyDescent="0.25">
      <c r="A1690" t="s">
        <v>2694</v>
      </c>
      <c r="B1690" t="s">
        <v>918</v>
      </c>
      <c r="C1690" s="179">
        <v>1</v>
      </c>
    </row>
    <row r="1691" spans="1:3" x14ac:dyDescent="0.25">
      <c r="A1691" t="s">
        <v>2694</v>
      </c>
      <c r="B1691" t="s">
        <v>919</v>
      </c>
      <c r="C1691" s="179">
        <v>1</v>
      </c>
    </row>
    <row r="1692" spans="1:3" x14ac:dyDescent="0.25">
      <c r="A1692" t="s">
        <v>2694</v>
      </c>
      <c r="B1692" t="s">
        <v>2029</v>
      </c>
      <c r="C1692" s="179">
        <v>1</v>
      </c>
    </row>
    <row r="1693" spans="1:3" x14ac:dyDescent="0.25">
      <c r="A1693" t="s">
        <v>2694</v>
      </c>
      <c r="B1693" t="s">
        <v>1623</v>
      </c>
      <c r="C1693" s="179">
        <v>1</v>
      </c>
    </row>
    <row r="1694" spans="1:3" x14ac:dyDescent="0.25">
      <c r="A1694" t="s">
        <v>2694</v>
      </c>
      <c r="B1694" t="s">
        <v>859</v>
      </c>
      <c r="C1694" s="179">
        <v>6</v>
      </c>
    </row>
    <row r="1695" spans="1:3" x14ac:dyDescent="0.25">
      <c r="A1695" t="s">
        <v>2694</v>
      </c>
      <c r="B1695" t="s">
        <v>449</v>
      </c>
      <c r="C1695" s="179">
        <v>1</v>
      </c>
    </row>
    <row r="1696" spans="1:3" x14ac:dyDescent="0.25">
      <c r="A1696" t="s">
        <v>2694</v>
      </c>
      <c r="B1696" t="s">
        <v>357</v>
      </c>
      <c r="C1696" s="179">
        <v>3</v>
      </c>
    </row>
    <row r="1697" spans="1:3" x14ac:dyDescent="0.25">
      <c r="A1697" t="s">
        <v>2694</v>
      </c>
      <c r="B1697" t="s">
        <v>914</v>
      </c>
      <c r="C1697" s="179">
        <v>3</v>
      </c>
    </row>
    <row r="1698" spans="1:3" x14ac:dyDescent="0.25">
      <c r="A1698" t="s">
        <v>2694</v>
      </c>
      <c r="B1698" t="s">
        <v>858</v>
      </c>
      <c r="C1698" s="179">
        <v>2</v>
      </c>
    </row>
    <row r="1699" spans="1:3" x14ac:dyDescent="0.25">
      <c r="A1699" t="s">
        <v>2694</v>
      </c>
      <c r="B1699" t="s">
        <v>1880</v>
      </c>
      <c r="C1699" s="179">
        <v>1</v>
      </c>
    </row>
    <row r="1700" spans="1:3" x14ac:dyDescent="0.25">
      <c r="A1700" t="s">
        <v>2694</v>
      </c>
      <c r="B1700" t="s">
        <v>2965</v>
      </c>
      <c r="C1700" s="179">
        <v>1</v>
      </c>
    </row>
    <row r="1701" spans="1:3" x14ac:dyDescent="0.25">
      <c r="A1701" t="s">
        <v>2694</v>
      </c>
      <c r="B1701" t="s">
        <v>4162</v>
      </c>
      <c r="C1701" s="179">
        <v>1</v>
      </c>
    </row>
    <row r="1702" spans="1:3" x14ac:dyDescent="0.25">
      <c r="A1702" t="s">
        <v>2694</v>
      </c>
      <c r="B1702" t="s">
        <v>2695</v>
      </c>
      <c r="C1702" s="179">
        <v>12</v>
      </c>
    </row>
    <row r="1703" spans="1:3" x14ac:dyDescent="0.25">
      <c r="A1703" t="s">
        <v>2694</v>
      </c>
      <c r="B1703" t="s">
        <v>2963</v>
      </c>
      <c r="C1703" s="179">
        <v>2</v>
      </c>
    </row>
    <row r="1704" spans="1:3" x14ac:dyDescent="0.25">
      <c r="A1704" t="s">
        <v>2694</v>
      </c>
      <c r="B1704" t="s">
        <v>5448</v>
      </c>
      <c r="C1704" s="179">
        <v>1</v>
      </c>
    </row>
    <row r="1705" spans="1:3" x14ac:dyDescent="0.25">
      <c r="A1705" t="s">
        <v>2869</v>
      </c>
      <c r="B1705" t="s">
        <v>90</v>
      </c>
      <c r="C1705" s="179">
        <v>2</v>
      </c>
    </row>
    <row r="1706" spans="1:3" x14ac:dyDescent="0.25">
      <c r="A1706" t="s">
        <v>2869</v>
      </c>
      <c r="B1706" t="s">
        <v>84</v>
      </c>
      <c r="C1706" s="179">
        <v>1</v>
      </c>
    </row>
    <row r="1707" spans="1:3" x14ac:dyDescent="0.25">
      <c r="A1707" t="s">
        <v>2869</v>
      </c>
      <c r="B1707" t="s">
        <v>2870</v>
      </c>
      <c r="C1707" s="179">
        <v>1</v>
      </c>
    </row>
    <row r="1708" spans="1:3" x14ac:dyDescent="0.25">
      <c r="A1708" t="s">
        <v>4345</v>
      </c>
      <c r="B1708" t="s">
        <v>379</v>
      </c>
      <c r="C1708" s="179">
        <v>1</v>
      </c>
    </row>
    <row r="1709" spans="1:3" x14ac:dyDescent="0.25">
      <c r="A1709" t="s">
        <v>4345</v>
      </c>
      <c r="B1709" t="s">
        <v>365</v>
      </c>
      <c r="C1709" s="179">
        <v>2</v>
      </c>
    </row>
    <row r="1710" spans="1:3" x14ac:dyDescent="0.25">
      <c r="A1710" t="s">
        <v>3974</v>
      </c>
      <c r="B1710" t="s">
        <v>900</v>
      </c>
      <c r="C1710" s="179">
        <v>2</v>
      </c>
    </row>
    <row r="1711" spans="1:3" x14ac:dyDescent="0.25">
      <c r="A1711" t="s">
        <v>3974</v>
      </c>
      <c r="B1711" t="s">
        <v>3975</v>
      </c>
      <c r="C1711" s="179">
        <v>2</v>
      </c>
    </row>
    <row r="1712" spans="1:3" x14ac:dyDescent="0.25">
      <c r="A1712" t="s">
        <v>3974</v>
      </c>
      <c r="B1712" t="s">
        <v>4675</v>
      </c>
      <c r="C1712" s="179">
        <v>2</v>
      </c>
    </row>
    <row r="1713" spans="1:3" x14ac:dyDescent="0.25">
      <c r="A1713" t="s">
        <v>2514</v>
      </c>
      <c r="B1713" t="s">
        <v>3691</v>
      </c>
      <c r="C1713" s="179">
        <v>1</v>
      </c>
    </row>
    <row r="1714" spans="1:3" x14ac:dyDescent="0.25">
      <c r="A1714" t="s">
        <v>2514</v>
      </c>
      <c r="B1714" t="s">
        <v>1319</v>
      </c>
      <c r="C1714" s="179">
        <v>1</v>
      </c>
    </row>
    <row r="1715" spans="1:3" x14ac:dyDescent="0.25">
      <c r="A1715" t="s">
        <v>2514</v>
      </c>
      <c r="B1715" t="s">
        <v>2515</v>
      </c>
      <c r="C1715" s="179">
        <v>1</v>
      </c>
    </row>
    <row r="1716" spans="1:3" x14ac:dyDescent="0.25">
      <c r="A1716" t="s">
        <v>4346</v>
      </c>
      <c r="B1716" t="s">
        <v>672</v>
      </c>
      <c r="C1716" s="179">
        <v>1</v>
      </c>
    </row>
    <row r="1717" spans="1:3" x14ac:dyDescent="0.25">
      <c r="A1717" t="s">
        <v>3078</v>
      </c>
      <c r="B1717" t="s">
        <v>3079</v>
      </c>
      <c r="C1717" s="179">
        <v>1</v>
      </c>
    </row>
    <row r="1718" spans="1:3" x14ac:dyDescent="0.25">
      <c r="A1718" t="s">
        <v>4347</v>
      </c>
      <c r="B1718" t="s">
        <v>221</v>
      </c>
      <c r="C1718" s="179">
        <v>1</v>
      </c>
    </row>
    <row r="1719" spans="1:3" x14ac:dyDescent="0.25">
      <c r="A1719" t="s">
        <v>4348</v>
      </c>
      <c r="B1719" t="s">
        <v>1721</v>
      </c>
      <c r="C1719" s="179">
        <v>1</v>
      </c>
    </row>
    <row r="1720" spans="1:3" x14ac:dyDescent="0.25">
      <c r="A1720" t="s">
        <v>2733</v>
      </c>
      <c r="B1720" t="s">
        <v>624</v>
      </c>
      <c r="C1720" s="179">
        <v>5</v>
      </c>
    </row>
    <row r="1721" spans="1:3" x14ac:dyDescent="0.25">
      <c r="A1721" t="s">
        <v>2733</v>
      </c>
      <c r="B1721" t="s">
        <v>3689</v>
      </c>
      <c r="C1721" s="179">
        <v>1</v>
      </c>
    </row>
    <row r="1722" spans="1:3" x14ac:dyDescent="0.25">
      <c r="A1722" t="s">
        <v>2733</v>
      </c>
      <c r="B1722" t="s">
        <v>2734</v>
      </c>
      <c r="C1722" s="179">
        <v>2</v>
      </c>
    </row>
    <row r="1723" spans="1:3" x14ac:dyDescent="0.25">
      <c r="A1723" t="s">
        <v>2733</v>
      </c>
      <c r="B1723" t="s">
        <v>4382</v>
      </c>
      <c r="C1723" s="179">
        <v>10</v>
      </c>
    </row>
    <row r="1724" spans="1:3" x14ac:dyDescent="0.25">
      <c r="A1724" t="s">
        <v>2733</v>
      </c>
      <c r="B1724" t="s">
        <v>5341</v>
      </c>
      <c r="C1724" s="179">
        <v>1</v>
      </c>
    </row>
    <row r="1725" spans="1:3" x14ac:dyDescent="0.25">
      <c r="A1725" t="s">
        <v>2733</v>
      </c>
      <c r="B1725" t="s">
        <v>5435</v>
      </c>
      <c r="C1725" s="179">
        <v>1</v>
      </c>
    </row>
    <row r="1726" spans="1:3" x14ac:dyDescent="0.25">
      <c r="A1726" t="s">
        <v>3090</v>
      </c>
      <c r="B1726" t="s">
        <v>4172</v>
      </c>
      <c r="C1726" s="179">
        <v>1</v>
      </c>
    </row>
    <row r="1727" spans="1:3" x14ac:dyDescent="0.25">
      <c r="A1727" t="s">
        <v>3090</v>
      </c>
      <c r="B1727" t="s">
        <v>3165</v>
      </c>
      <c r="C1727" s="179">
        <v>2</v>
      </c>
    </row>
    <row r="1728" spans="1:3" x14ac:dyDescent="0.25">
      <c r="A1728" t="s">
        <v>3090</v>
      </c>
      <c r="B1728" t="s">
        <v>3163</v>
      </c>
      <c r="C1728" s="179">
        <v>1</v>
      </c>
    </row>
    <row r="1729" spans="1:3" x14ac:dyDescent="0.25">
      <c r="A1729" t="s">
        <v>3090</v>
      </c>
      <c r="B1729" t="s">
        <v>749</v>
      </c>
      <c r="C1729" s="179">
        <v>2</v>
      </c>
    </row>
    <row r="1730" spans="1:3" x14ac:dyDescent="0.25">
      <c r="A1730" t="s">
        <v>3090</v>
      </c>
      <c r="B1730" t="s">
        <v>1246</v>
      </c>
      <c r="C1730" s="179">
        <v>1</v>
      </c>
    </row>
    <row r="1731" spans="1:3" x14ac:dyDescent="0.25">
      <c r="A1731" t="s">
        <v>3090</v>
      </c>
      <c r="B1731" t="s">
        <v>3840</v>
      </c>
      <c r="C1731" s="179">
        <v>2</v>
      </c>
    </row>
    <row r="1732" spans="1:3" x14ac:dyDescent="0.25">
      <c r="A1732" t="s">
        <v>3090</v>
      </c>
      <c r="B1732" t="s">
        <v>3112</v>
      </c>
      <c r="C1732" s="179">
        <v>2</v>
      </c>
    </row>
    <row r="1733" spans="1:3" x14ac:dyDescent="0.25">
      <c r="A1733" t="s">
        <v>3090</v>
      </c>
      <c r="B1733" t="s">
        <v>3169</v>
      </c>
      <c r="C1733" s="179">
        <v>1</v>
      </c>
    </row>
    <row r="1734" spans="1:3" x14ac:dyDescent="0.25">
      <c r="A1734" t="s">
        <v>3090</v>
      </c>
      <c r="B1734" t="s">
        <v>3666</v>
      </c>
      <c r="C1734" s="179">
        <v>1</v>
      </c>
    </row>
    <row r="1735" spans="1:3" x14ac:dyDescent="0.25">
      <c r="A1735" t="s">
        <v>3090</v>
      </c>
      <c r="B1735" t="s">
        <v>3091</v>
      </c>
      <c r="C1735" s="179">
        <v>1</v>
      </c>
    </row>
    <row r="1736" spans="1:3" x14ac:dyDescent="0.25">
      <c r="A1736" t="s">
        <v>3090</v>
      </c>
      <c r="B1736" t="s">
        <v>3161</v>
      </c>
      <c r="C1736" s="179">
        <v>1</v>
      </c>
    </row>
    <row r="1737" spans="1:3" x14ac:dyDescent="0.25">
      <c r="A1737" t="s">
        <v>3090</v>
      </c>
      <c r="B1737" t="s">
        <v>3874</v>
      </c>
      <c r="C1737" s="179">
        <v>1</v>
      </c>
    </row>
    <row r="1738" spans="1:3" x14ac:dyDescent="0.25">
      <c r="A1738" t="s">
        <v>3090</v>
      </c>
      <c r="B1738" t="s">
        <v>4407</v>
      </c>
      <c r="C1738" s="179">
        <v>1</v>
      </c>
    </row>
    <row r="1739" spans="1:3" x14ac:dyDescent="0.25">
      <c r="A1739" t="s">
        <v>4349</v>
      </c>
      <c r="B1739" t="s">
        <v>404</v>
      </c>
      <c r="C1739" s="179">
        <v>4</v>
      </c>
    </row>
    <row r="1740" spans="1:3" x14ac:dyDescent="0.25">
      <c r="A1740" t="s">
        <v>4350</v>
      </c>
      <c r="B1740" t="s">
        <v>836</v>
      </c>
      <c r="C1740" s="179">
        <v>2</v>
      </c>
    </row>
    <row r="1741" spans="1:3" x14ac:dyDescent="0.25">
      <c r="A1741" t="s">
        <v>3942</v>
      </c>
      <c r="B1741" t="s">
        <v>1639</v>
      </c>
      <c r="C1741" s="179">
        <v>1</v>
      </c>
    </row>
    <row r="1742" spans="1:3" x14ac:dyDescent="0.25">
      <c r="A1742" t="s">
        <v>3942</v>
      </c>
      <c r="B1742" t="s">
        <v>1963</v>
      </c>
      <c r="C1742" s="179">
        <v>1</v>
      </c>
    </row>
    <row r="1743" spans="1:3" x14ac:dyDescent="0.25">
      <c r="A1743" t="s">
        <v>3942</v>
      </c>
      <c r="B1743" t="s">
        <v>1962</v>
      </c>
      <c r="C1743" s="179">
        <v>1</v>
      </c>
    </row>
    <row r="1744" spans="1:3" x14ac:dyDescent="0.25">
      <c r="A1744" t="s">
        <v>3942</v>
      </c>
      <c r="B1744" t="s">
        <v>718</v>
      </c>
      <c r="C1744" s="179">
        <v>1</v>
      </c>
    </row>
    <row r="1745" spans="1:3" x14ac:dyDescent="0.25">
      <c r="A1745" t="s">
        <v>3942</v>
      </c>
      <c r="B1745" t="s">
        <v>2060</v>
      </c>
      <c r="C1745" s="179">
        <v>2</v>
      </c>
    </row>
    <row r="1746" spans="1:3" x14ac:dyDescent="0.25">
      <c r="A1746" t="s">
        <v>3942</v>
      </c>
      <c r="B1746" t="s">
        <v>648</v>
      </c>
      <c r="C1746" s="179">
        <v>1</v>
      </c>
    </row>
    <row r="1747" spans="1:3" x14ac:dyDescent="0.25">
      <c r="A1747" t="s">
        <v>3942</v>
      </c>
      <c r="B1747" t="s">
        <v>649</v>
      </c>
      <c r="C1747" s="179">
        <v>1</v>
      </c>
    </row>
    <row r="1748" spans="1:3" x14ac:dyDescent="0.25">
      <c r="A1748" t="s">
        <v>3942</v>
      </c>
      <c r="B1748" t="s">
        <v>1933</v>
      </c>
      <c r="C1748" s="179">
        <v>1</v>
      </c>
    </row>
    <row r="1749" spans="1:3" x14ac:dyDescent="0.25">
      <c r="A1749" t="s">
        <v>3942</v>
      </c>
      <c r="B1749" t="s">
        <v>1934</v>
      </c>
      <c r="C1749" s="179">
        <v>2</v>
      </c>
    </row>
    <row r="1750" spans="1:3" x14ac:dyDescent="0.25">
      <c r="A1750" t="s">
        <v>3942</v>
      </c>
      <c r="B1750" t="s">
        <v>1964</v>
      </c>
      <c r="C1750" s="179">
        <v>1</v>
      </c>
    </row>
    <row r="1751" spans="1:3" x14ac:dyDescent="0.25">
      <c r="A1751" t="s">
        <v>2502</v>
      </c>
      <c r="B1751" t="s">
        <v>2503</v>
      </c>
      <c r="C1751" s="179">
        <v>1</v>
      </c>
    </row>
    <row r="1752" spans="1:3" x14ac:dyDescent="0.25">
      <c r="A1752" t="s">
        <v>2250</v>
      </c>
      <c r="B1752" t="s">
        <v>1186</v>
      </c>
      <c r="C1752" s="179">
        <v>1</v>
      </c>
    </row>
    <row r="1753" spans="1:3" x14ac:dyDescent="0.25">
      <c r="A1753" t="s">
        <v>2250</v>
      </c>
      <c r="B1753" t="s">
        <v>2251</v>
      </c>
      <c r="C1753" s="179">
        <v>1</v>
      </c>
    </row>
    <row r="1754" spans="1:3" x14ac:dyDescent="0.25">
      <c r="A1754" t="s">
        <v>4351</v>
      </c>
      <c r="B1754" t="s">
        <v>847</v>
      </c>
      <c r="C1754" s="179">
        <v>1</v>
      </c>
    </row>
    <row r="1755" spans="1:3" x14ac:dyDescent="0.25">
      <c r="A1755" t="s">
        <v>4351</v>
      </c>
      <c r="B1755" t="s">
        <v>304</v>
      </c>
      <c r="C1755" s="179">
        <v>3</v>
      </c>
    </row>
    <row r="1756" spans="1:3" x14ac:dyDescent="0.25">
      <c r="A1756" t="s">
        <v>4352</v>
      </c>
      <c r="B1756" t="s">
        <v>273</v>
      </c>
      <c r="C1756" s="179">
        <v>1</v>
      </c>
    </row>
    <row r="1757" spans="1:3" x14ac:dyDescent="0.25">
      <c r="A1757" t="s">
        <v>4353</v>
      </c>
      <c r="B1757" t="s">
        <v>512</v>
      </c>
      <c r="C1757" s="179">
        <v>3</v>
      </c>
    </row>
    <row r="1758" spans="1:3" x14ac:dyDescent="0.25">
      <c r="A1758" t="s">
        <v>4353</v>
      </c>
      <c r="B1758" t="s">
        <v>1638</v>
      </c>
      <c r="C1758" s="179">
        <v>3</v>
      </c>
    </row>
    <row r="1759" spans="1:3" x14ac:dyDescent="0.25">
      <c r="A1759" t="s">
        <v>4353</v>
      </c>
      <c r="B1759" t="s">
        <v>367</v>
      </c>
      <c r="C1759" s="179">
        <v>3</v>
      </c>
    </row>
    <row r="1760" spans="1:3" x14ac:dyDescent="0.25">
      <c r="A1760" t="s">
        <v>4354</v>
      </c>
      <c r="B1760" t="s">
        <v>625</v>
      </c>
      <c r="C1760" s="179">
        <v>1</v>
      </c>
    </row>
    <row r="1761" spans="1:3" x14ac:dyDescent="0.25">
      <c r="A1761" t="s">
        <v>4355</v>
      </c>
      <c r="B1761" t="s">
        <v>537</v>
      </c>
      <c r="C1761" s="179">
        <v>2</v>
      </c>
    </row>
    <row r="1762" spans="1:3" x14ac:dyDescent="0.25">
      <c r="A1762" t="s">
        <v>2280</v>
      </c>
      <c r="B1762" t="s">
        <v>1866</v>
      </c>
      <c r="C1762" s="179">
        <v>1</v>
      </c>
    </row>
    <row r="1763" spans="1:3" x14ac:dyDescent="0.25">
      <c r="A1763" t="s">
        <v>2280</v>
      </c>
      <c r="B1763" t="s">
        <v>2281</v>
      </c>
      <c r="C1763" s="179">
        <v>3</v>
      </c>
    </row>
    <row r="1764" spans="1:3" x14ac:dyDescent="0.25">
      <c r="A1764" t="s">
        <v>4177</v>
      </c>
      <c r="B1764" t="s">
        <v>4178</v>
      </c>
      <c r="C1764" s="179">
        <v>1</v>
      </c>
    </row>
    <row r="1765" spans="1:3" x14ac:dyDescent="0.25">
      <c r="A1765" t="s">
        <v>4356</v>
      </c>
      <c r="B1765" t="s">
        <v>1226</v>
      </c>
      <c r="C1765" s="179">
        <v>2</v>
      </c>
    </row>
    <row r="1766" spans="1:3" x14ac:dyDescent="0.25">
      <c r="A1766" t="s">
        <v>4357</v>
      </c>
      <c r="B1766" t="s">
        <v>1960</v>
      </c>
      <c r="C1766" s="179">
        <v>2</v>
      </c>
    </row>
    <row r="1767" spans="1:3" x14ac:dyDescent="0.25">
      <c r="A1767" t="s">
        <v>3624</v>
      </c>
      <c r="B1767" t="s">
        <v>3638</v>
      </c>
      <c r="C1767" s="179">
        <v>1</v>
      </c>
    </row>
    <row r="1768" spans="1:3" x14ac:dyDescent="0.25">
      <c r="A1768" t="s">
        <v>3624</v>
      </c>
      <c r="B1768" t="s">
        <v>3636</v>
      </c>
      <c r="C1768" s="179">
        <v>1</v>
      </c>
    </row>
    <row r="1769" spans="1:3" x14ac:dyDescent="0.25">
      <c r="A1769" t="s">
        <v>3624</v>
      </c>
      <c r="B1769" t="s">
        <v>3625</v>
      </c>
      <c r="C1769" s="179">
        <v>2</v>
      </c>
    </row>
    <row r="1770" spans="1:3" x14ac:dyDescent="0.25">
      <c r="A1770" t="s">
        <v>3624</v>
      </c>
      <c r="B1770" t="s">
        <v>3642</v>
      </c>
      <c r="C1770" s="179">
        <v>1</v>
      </c>
    </row>
    <row r="1771" spans="1:3" x14ac:dyDescent="0.25">
      <c r="A1771" t="s">
        <v>3624</v>
      </c>
      <c r="B1771" t="s">
        <v>3897</v>
      </c>
      <c r="C1771" s="179">
        <v>1</v>
      </c>
    </row>
    <row r="1772" spans="1:3" x14ac:dyDescent="0.25">
      <c r="A1772" t="s">
        <v>3624</v>
      </c>
      <c r="B1772" t="s">
        <v>4383</v>
      </c>
      <c r="C1772" s="179">
        <v>4</v>
      </c>
    </row>
    <row r="1773" spans="1:3" x14ac:dyDescent="0.25">
      <c r="A1773" t="s">
        <v>4358</v>
      </c>
      <c r="B1773" t="s">
        <v>948</v>
      </c>
      <c r="C1773" s="179">
        <v>7</v>
      </c>
    </row>
    <row r="1774" spans="1:3" x14ac:dyDescent="0.25">
      <c r="A1774" t="s">
        <v>4358</v>
      </c>
      <c r="B1774" t="s">
        <v>982</v>
      </c>
      <c r="C1774" s="179">
        <v>2</v>
      </c>
    </row>
    <row r="1775" spans="1:3" x14ac:dyDescent="0.25">
      <c r="A1775" t="s">
        <v>4358</v>
      </c>
      <c r="B1775" t="s">
        <v>198</v>
      </c>
      <c r="C1775" s="179">
        <v>1</v>
      </c>
    </row>
    <row r="1776" spans="1:3" x14ac:dyDescent="0.25">
      <c r="A1776" t="s">
        <v>2305</v>
      </c>
      <c r="B1776" t="s">
        <v>295</v>
      </c>
      <c r="C1776" s="179">
        <v>9</v>
      </c>
    </row>
    <row r="1777" spans="1:3" x14ac:dyDescent="0.25">
      <c r="A1777" t="s">
        <v>2305</v>
      </c>
      <c r="B1777" t="s">
        <v>688</v>
      </c>
      <c r="C1777" s="179">
        <v>1</v>
      </c>
    </row>
    <row r="1778" spans="1:3" x14ac:dyDescent="0.25">
      <c r="A1778" t="s">
        <v>2305</v>
      </c>
      <c r="B1778" t="s">
        <v>4150</v>
      </c>
      <c r="C1778" s="179">
        <v>4</v>
      </c>
    </row>
    <row r="1779" spans="1:3" x14ac:dyDescent="0.25">
      <c r="A1779" t="s">
        <v>4359</v>
      </c>
      <c r="B1779" t="s">
        <v>1633</v>
      </c>
      <c r="C1779" s="179">
        <v>1</v>
      </c>
    </row>
    <row r="1780" spans="1:3" x14ac:dyDescent="0.25">
      <c r="A1780" t="s">
        <v>2792</v>
      </c>
      <c r="B1780" t="s">
        <v>2793</v>
      </c>
      <c r="C1780" s="179">
        <v>1</v>
      </c>
    </row>
    <row r="1781" spans="1:3" x14ac:dyDescent="0.25">
      <c r="A1781" t="s">
        <v>2792</v>
      </c>
      <c r="B1781" t="s">
        <v>1243</v>
      </c>
      <c r="C1781" s="179">
        <v>1</v>
      </c>
    </row>
    <row r="1782" spans="1:3" x14ac:dyDescent="0.25">
      <c r="A1782" t="s">
        <v>4360</v>
      </c>
      <c r="B1782" t="s">
        <v>812</v>
      </c>
      <c r="C1782" s="179">
        <v>6</v>
      </c>
    </row>
    <row r="1783" spans="1:3" x14ac:dyDescent="0.25">
      <c r="A1783" t="s">
        <v>4360</v>
      </c>
      <c r="B1783" t="s">
        <v>813</v>
      </c>
      <c r="C1783" s="179">
        <v>1</v>
      </c>
    </row>
    <row r="1784" spans="1:3" x14ac:dyDescent="0.25">
      <c r="A1784" t="s">
        <v>4360</v>
      </c>
      <c r="B1784" t="s">
        <v>814</v>
      </c>
      <c r="C1784" s="179">
        <v>6</v>
      </c>
    </row>
    <row r="1785" spans="1:3" x14ac:dyDescent="0.25">
      <c r="A1785" t="s">
        <v>4360</v>
      </c>
      <c r="B1785" t="s">
        <v>815</v>
      </c>
      <c r="C1785" s="179">
        <v>1</v>
      </c>
    </row>
    <row r="1786" spans="1:3" x14ac:dyDescent="0.25">
      <c r="A1786" t="s">
        <v>4360</v>
      </c>
      <c r="B1786" t="s">
        <v>883</v>
      </c>
      <c r="C1786" s="179">
        <v>2</v>
      </c>
    </row>
    <row r="1787" spans="1:3" x14ac:dyDescent="0.25">
      <c r="A1787" t="s">
        <v>4361</v>
      </c>
      <c r="B1787" t="s">
        <v>744</v>
      </c>
      <c r="C1787" s="179">
        <v>1</v>
      </c>
    </row>
    <row r="1788" spans="1:3" x14ac:dyDescent="0.25">
      <c r="A1788" t="s">
        <v>4362</v>
      </c>
      <c r="B1788" t="s">
        <v>1166</v>
      </c>
      <c r="C1788" s="179">
        <v>2</v>
      </c>
    </row>
    <row r="1789" spans="1:3" x14ac:dyDescent="0.25">
      <c r="A1789" t="s">
        <v>4362</v>
      </c>
      <c r="B1789" t="s">
        <v>3721</v>
      </c>
      <c r="C1789" s="179">
        <v>3</v>
      </c>
    </row>
    <row r="1790" spans="1:3" x14ac:dyDescent="0.25">
      <c r="A1790" t="s">
        <v>4363</v>
      </c>
      <c r="B1790" t="s">
        <v>1830</v>
      </c>
      <c r="C1790" s="179">
        <v>1</v>
      </c>
    </row>
    <row r="1791" spans="1:3" x14ac:dyDescent="0.25">
      <c r="A1791" t="s">
        <v>4363</v>
      </c>
      <c r="B1791" t="s">
        <v>1827</v>
      </c>
      <c r="C1791" s="179">
        <v>1</v>
      </c>
    </row>
    <row r="1792" spans="1:3" x14ac:dyDescent="0.25">
      <c r="A1792" t="s">
        <v>4363</v>
      </c>
      <c r="B1792" t="s">
        <v>1328</v>
      </c>
      <c r="C1792" s="179">
        <v>1</v>
      </c>
    </row>
    <row r="1793" spans="1:3" x14ac:dyDescent="0.25">
      <c r="A1793" t="s">
        <v>4363</v>
      </c>
      <c r="B1793" t="s">
        <v>1718</v>
      </c>
      <c r="C1793" s="179">
        <v>1</v>
      </c>
    </row>
    <row r="1794" spans="1:3" x14ac:dyDescent="0.25">
      <c r="A1794" t="s">
        <v>4363</v>
      </c>
      <c r="B1794" t="s">
        <v>1620</v>
      </c>
      <c r="C1794" s="179">
        <v>1</v>
      </c>
    </row>
    <row r="1795" spans="1:3" x14ac:dyDescent="0.25">
      <c r="A1795" t="s">
        <v>2277</v>
      </c>
      <c r="B1795" t="s">
        <v>231</v>
      </c>
      <c r="C1795" s="179">
        <v>1</v>
      </c>
    </row>
    <row r="1796" spans="1:3" x14ac:dyDescent="0.25">
      <c r="A1796" t="s">
        <v>2277</v>
      </c>
      <c r="B1796" t="s">
        <v>2719</v>
      </c>
      <c r="C1796" s="179">
        <v>14</v>
      </c>
    </row>
    <row r="1797" spans="1:3" x14ac:dyDescent="0.25">
      <c r="A1797" t="s">
        <v>2277</v>
      </c>
      <c r="B1797" t="s">
        <v>2278</v>
      </c>
      <c r="C1797" s="179">
        <v>9</v>
      </c>
    </row>
    <row r="1798" spans="1:3" x14ac:dyDescent="0.25">
      <c r="A1798" t="s">
        <v>2277</v>
      </c>
      <c r="B1798" t="s">
        <v>3059</v>
      </c>
      <c r="C1798" s="179">
        <v>1</v>
      </c>
    </row>
    <row r="1799" spans="1:3" x14ac:dyDescent="0.25">
      <c r="A1799" t="s">
        <v>4364</v>
      </c>
      <c r="B1799" t="s">
        <v>664</v>
      </c>
      <c r="C1799" s="179">
        <v>31</v>
      </c>
    </row>
    <row r="1800" spans="1:3" x14ac:dyDescent="0.25">
      <c r="A1800" t="s">
        <v>4364</v>
      </c>
      <c r="B1800" t="s">
        <v>189</v>
      </c>
      <c r="C1800" s="179">
        <v>1</v>
      </c>
    </row>
    <row r="1801" spans="1:3" x14ac:dyDescent="0.25">
      <c r="A1801" t="s">
        <v>4365</v>
      </c>
      <c r="B1801" t="s">
        <v>1266</v>
      </c>
      <c r="C1801" s="179">
        <v>1</v>
      </c>
    </row>
    <row r="1802" spans="1:3" x14ac:dyDescent="0.25">
      <c r="A1802" t="s">
        <v>4365</v>
      </c>
      <c r="B1802" t="s">
        <v>1916</v>
      </c>
      <c r="C1802" s="179">
        <v>1</v>
      </c>
    </row>
    <row r="1803" spans="1:3" x14ac:dyDescent="0.25">
      <c r="A1803" t="s">
        <v>4366</v>
      </c>
      <c r="B1803" t="s">
        <v>509</v>
      </c>
      <c r="C1803" s="179">
        <v>2</v>
      </c>
    </row>
    <row r="1804" spans="1:3" x14ac:dyDescent="0.25">
      <c r="A1804" t="s">
        <v>4367</v>
      </c>
      <c r="B1804" t="s">
        <v>177</v>
      </c>
      <c r="C1804" s="179">
        <v>1</v>
      </c>
    </row>
    <row r="1805" spans="1:3" x14ac:dyDescent="0.25">
      <c r="A1805" t="s">
        <v>4368</v>
      </c>
      <c r="B1805" t="s">
        <v>1019</v>
      </c>
      <c r="C1805" s="179">
        <v>1</v>
      </c>
    </row>
    <row r="1806" spans="1:3" x14ac:dyDescent="0.25">
      <c r="A1806" t="s">
        <v>4369</v>
      </c>
      <c r="B1806" t="s">
        <v>561</v>
      </c>
      <c r="C1806" s="179">
        <v>2</v>
      </c>
    </row>
    <row r="1807" spans="1:3" x14ac:dyDescent="0.25">
      <c r="A1807" t="s">
        <v>4370</v>
      </c>
      <c r="B1807" t="s">
        <v>1216</v>
      </c>
      <c r="C1807" s="179">
        <v>1</v>
      </c>
    </row>
    <row r="1808" spans="1:3" x14ac:dyDescent="0.25">
      <c r="A1808" t="s">
        <v>4371</v>
      </c>
      <c r="B1808" t="s">
        <v>343</v>
      </c>
      <c r="C1808" s="179">
        <v>3</v>
      </c>
    </row>
    <row r="1809" spans="1:3" x14ac:dyDescent="0.25">
      <c r="A1809" t="s">
        <v>4371</v>
      </c>
      <c r="B1809" t="s">
        <v>344</v>
      </c>
      <c r="C1809" s="179">
        <v>1</v>
      </c>
    </row>
    <row r="1810" spans="1:3" x14ac:dyDescent="0.25">
      <c r="A1810" t="s">
        <v>4372</v>
      </c>
      <c r="B1810" t="s">
        <v>363</v>
      </c>
      <c r="C1810" s="179">
        <v>1</v>
      </c>
    </row>
    <row r="1811" spans="1:3" x14ac:dyDescent="0.25">
      <c r="A1811" t="s">
        <v>4373</v>
      </c>
      <c r="B1811" t="s">
        <v>4373</v>
      </c>
      <c r="C1811" s="179"/>
    </row>
    <row r="1812" spans="1:3" x14ac:dyDescent="0.25">
      <c r="A1812" t="s">
        <v>4385</v>
      </c>
      <c r="B1812" t="s">
        <v>4386</v>
      </c>
      <c r="C1812" s="179">
        <v>3</v>
      </c>
    </row>
    <row r="1813" spans="1:3" x14ac:dyDescent="0.25">
      <c r="A1813" t="s">
        <v>4423</v>
      </c>
      <c r="B1813" t="s">
        <v>4424</v>
      </c>
      <c r="C1813" s="179">
        <v>1</v>
      </c>
    </row>
    <row r="1814" spans="1:3" x14ac:dyDescent="0.25">
      <c r="A1814" t="s">
        <v>4430</v>
      </c>
      <c r="B1814" t="s">
        <v>4431</v>
      </c>
      <c r="C1814" s="179">
        <v>1</v>
      </c>
    </row>
    <row r="1815" spans="1:3" x14ac:dyDescent="0.25">
      <c r="A1815" t="s">
        <v>4444</v>
      </c>
      <c r="B1815" t="s">
        <v>4445</v>
      </c>
      <c r="C1815" s="179">
        <v>1</v>
      </c>
    </row>
    <row r="1816" spans="1:3" x14ac:dyDescent="0.25">
      <c r="A1816" t="s">
        <v>4461</v>
      </c>
      <c r="B1816" t="s">
        <v>4462</v>
      </c>
      <c r="C1816" s="179">
        <v>1</v>
      </c>
    </row>
    <row r="1817" spans="1:3" x14ac:dyDescent="0.25">
      <c r="A1817" t="s">
        <v>4493</v>
      </c>
      <c r="B1817" t="s">
        <v>4494</v>
      </c>
      <c r="C1817" s="179">
        <v>1</v>
      </c>
    </row>
    <row r="1818" spans="1:3" x14ac:dyDescent="0.25">
      <c r="A1818" t="s">
        <v>4641</v>
      </c>
      <c r="B1818" t="s">
        <v>4642</v>
      </c>
      <c r="C1818" s="179">
        <v>1</v>
      </c>
    </row>
    <row r="1819" spans="1:3" x14ac:dyDescent="0.25">
      <c r="A1819" t="s">
        <v>4644</v>
      </c>
      <c r="B1819" t="s">
        <v>4645</v>
      </c>
      <c r="C1819" s="179">
        <v>3</v>
      </c>
    </row>
    <row r="1820" spans="1:3" x14ac:dyDescent="0.25">
      <c r="A1820" t="s">
        <v>4689</v>
      </c>
      <c r="B1820" t="s">
        <v>4690</v>
      </c>
      <c r="C1820" s="179">
        <v>1</v>
      </c>
    </row>
    <row r="1821" spans="1:3" x14ac:dyDescent="0.25">
      <c r="A1821" t="s">
        <v>4689</v>
      </c>
      <c r="B1821" t="s">
        <v>5223</v>
      </c>
      <c r="C1821" s="179">
        <v>1</v>
      </c>
    </row>
    <row r="1822" spans="1:3" x14ac:dyDescent="0.25">
      <c r="A1822" t="s">
        <v>4706</v>
      </c>
      <c r="B1822" t="s">
        <v>4707</v>
      </c>
      <c r="C1822" s="179">
        <v>1</v>
      </c>
    </row>
    <row r="1823" spans="1:3" x14ac:dyDescent="0.25">
      <c r="A1823" t="s">
        <v>4866</v>
      </c>
      <c r="B1823" t="s">
        <v>4867</v>
      </c>
      <c r="C1823" s="179">
        <v>1</v>
      </c>
    </row>
    <row r="1824" spans="1:3" x14ac:dyDescent="0.25">
      <c r="A1824" t="s">
        <v>4889</v>
      </c>
      <c r="B1824" t="s">
        <v>4890</v>
      </c>
      <c r="C1824" s="179">
        <v>1</v>
      </c>
    </row>
    <row r="1825" spans="1:3" x14ac:dyDescent="0.25">
      <c r="A1825" t="s">
        <v>5227</v>
      </c>
      <c r="B1825" t="s">
        <v>5228</v>
      </c>
      <c r="C1825" s="179">
        <v>1</v>
      </c>
    </row>
    <row r="1826" spans="1:3" x14ac:dyDescent="0.25">
      <c r="A1826" t="s">
        <v>5333</v>
      </c>
      <c r="B1826" t="s">
        <v>5334</v>
      </c>
      <c r="C1826" s="17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5"/>
  <cols>
    <col min="1" max="1" width="14.28515625" customWidth="1"/>
    <col min="2" max="2" width="92.140625" style="180" customWidth="1"/>
    <col min="3" max="3" width="9.5703125" bestFit="1" customWidth="1"/>
  </cols>
  <sheetData>
    <row r="1" spans="1:3" s="180" customFormat="1" x14ac:dyDescent="0.25">
      <c r="A1" s="180" t="s">
        <v>38</v>
      </c>
      <c r="B1" s="180" t="s">
        <v>39</v>
      </c>
      <c r="C1" s="180" t="s">
        <v>1555</v>
      </c>
    </row>
    <row r="2" spans="1:3" ht="30" x14ac:dyDescent="0.25">
      <c r="A2" t="s">
        <v>2115</v>
      </c>
      <c r="B2" s="180" t="s">
        <v>3197</v>
      </c>
      <c r="C2">
        <v>153</v>
      </c>
    </row>
    <row r="3" spans="1:3" x14ac:dyDescent="0.25">
      <c r="A3" t="s">
        <v>2115</v>
      </c>
      <c r="B3" s="180" t="s">
        <v>3966</v>
      </c>
      <c r="C3">
        <v>49</v>
      </c>
    </row>
    <row r="4" spans="1:3" x14ac:dyDescent="0.25">
      <c r="A4" t="s">
        <v>2067</v>
      </c>
      <c r="B4" s="180" t="s">
        <v>2090</v>
      </c>
      <c r="C4">
        <v>47</v>
      </c>
    </row>
    <row r="5" spans="1:3" x14ac:dyDescent="0.25">
      <c r="A5" t="s">
        <v>2070</v>
      </c>
      <c r="B5" s="180" t="s">
        <v>2289</v>
      </c>
      <c r="C5">
        <v>46</v>
      </c>
    </row>
    <row r="6" spans="1:3" x14ac:dyDescent="0.25">
      <c r="A6" t="s">
        <v>2067</v>
      </c>
      <c r="B6" s="180" t="s">
        <v>2701</v>
      </c>
      <c r="C6">
        <v>46</v>
      </c>
    </row>
    <row r="7" spans="1:3" x14ac:dyDescent="0.25">
      <c r="A7" t="s">
        <v>2067</v>
      </c>
      <c r="B7" s="180" t="s">
        <v>2079</v>
      </c>
      <c r="C7">
        <v>44</v>
      </c>
    </row>
    <row r="8" spans="1:3" x14ac:dyDescent="0.25">
      <c r="A8" t="s">
        <v>2067</v>
      </c>
      <c r="B8" s="180" t="s">
        <v>3886</v>
      </c>
      <c r="C8">
        <v>40</v>
      </c>
    </row>
    <row r="9" spans="1:3" x14ac:dyDescent="0.25">
      <c r="A9" t="s">
        <v>4245</v>
      </c>
      <c r="B9" s="180" t="s">
        <v>313</v>
      </c>
      <c r="C9">
        <v>36</v>
      </c>
    </row>
    <row r="10" spans="1:3" x14ac:dyDescent="0.25">
      <c r="A10" t="s">
        <v>2347</v>
      </c>
      <c r="B10" s="180" t="s">
        <v>760</v>
      </c>
      <c r="C10">
        <v>34</v>
      </c>
    </row>
    <row r="11" spans="1:3" x14ac:dyDescent="0.25">
      <c r="A11" t="s">
        <v>2068</v>
      </c>
      <c r="B11" s="180" t="s">
        <v>2261</v>
      </c>
      <c r="C11">
        <v>31</v>
      </c>
    </row>
    <row r="12" spans="1:3" x14ac:dyDescent="0.25">
      <c r="A12" t="s">
        <v>4364</v>
      </c>
      <c r="B12" s="180" t="s">
        <v>664</v>
      </c>
      <c r="C12">
        <v>31</v>
      </c>
    </row>
    <row r="13" spans="1:3" x14ac:dyDescent="0.25">
      <c r="A13" t="s">
        <v>2067</v>
      </c>
      <c r="B13" s="180" t="s">
        <v>2238</v>
      </c>
      <c r="C13">
        <v>30</v>
      </c>
    </row>
    <row r="14" spans="1:3" x14ac:dyDescent="0.25">
      <c r="A14" t="s">
        <v>2102</v>
      </c>
      <c r="B14" s="180" t="s">
        <v>2615</v>
      </c>
      <c r="C14">
        <v>29</v>
      </c>
    </row>
    <row r="15" spans="1:3" x14ac:dyDescent="0.25">
      <c r="A15" t="s">
        <v>2115</v>
      </c>
      <c r="B15" s="180" t="s">
        <v>3110</v>
      </c>
      <c r="C15">
        <v>27</v>
      </c>
    </row>
    <row r="16" spans="1:3" x14ac:dyDescent="0.25">
      <c r="A16" t="s">
        <v>2067</v>
      </c>
      <c r="B16" s="180" t="s">
        <v>2137</v>
      </c>
      <c r="C16">
        <v>27</v>
      </c>
    </row>
    <row r="17" spans="1:3" x14ac:dyDescent="0.25">
      <c r="A17" t="s">
        <v>4245</v>
      </c>
      <c r="B17" s="180" t="s">
        <v>312</v>
      </c>
      <c r="C17">
        <v>24</v>
      </c>
    </row>
    <row r="18" spans="1:3" x14ac:dyDescent="0.25">
      <c r="A18" t="s">
        <v>2067</v>
      </c>
      <c r="B18" s="180" t="s">
        <v>2927</v>
      </c>
      <c r="C18">
        <v>24</v>
      </c>
    </row>
    <row r="19" spans="1:3" x14ac:dyDescent="0.25">
      <c r="A19" t="s">
        <v>2188</v>
      </c>
      <c r="B19" s="180" t="s">
        <v>2191</v>
      </c>
      <c r="C19">
        <v>24</v>
      </c>
    </row>
    <row r="20" spans="1:3" x14ac:dyDescent="0.25">
      <c r="A20" t="s">
        <v>2102</v>
      </c>
      <c r="B20" s="180" t="s">
        <v>2539</v>
      </c>
      <c r="C20">
        <v>23</v>
      </c>
    </row>
    <row r="21" spans="1:3" ht="30" x14ac:dyDescent="0.25">
      <c r="A21" t="s">
        <v>2115</v>
      </c>
      <c r="B21" s="180" t="s">
        <v>3675</v>
      </c>
      <c r="C21">
        <v>22</v>
      </c>
    </row>
    <row r="22" spans="1:3" x14ac:dyDescent="0.25">
      <c r="A22" t="s">
        <v>2067</v>
      </c>
      <c r="B22" s="180" t="s">
        <v>2253</v>
      </c>
      <c r="C22">
        <v>22</v>
      </c>
    </row>
    <row r="23" spans="1:3" x14ac:dyDescent="0.25">
      <c r="A23" t="s">
        <v>1404</v>
      </c>
      <c r="B23" s="180" t="s">
        <v>315</v>
      </c>
      <c r="C23">
        <v>21</v>
      </c>
    </row>
    <row r="24" spans="1:3" x14ac:dyDescent="0.25">
      <c r="A24" t="s">
        <v>2067</v>
      </c>
      <c r="B24" s="180" t="s">
        <v>2182</v>
      </c>
      <c r="C24">
        <v>21</v>
      </c>
    </row>
    <row r="25" spans="1:3" x14ac:dyDescent="0.25">
      <c r="A25" t="s">
        <v>2067</v>
      </c>
      <c r="B25" s="180" t="s">
        <v>474</v>
      </c>
      <c r="C25">
        <v>21</v>
      </c>
    </row>
    <row r="26" spans="1:3" x14ac:dyDescent="0.25">
      <c r="A26" t="s">
        <v>2283</v>
      </c>
      <c r="B26" s="180" t="s">
        <v>2284</v>
      </c>
      <c r="C26">
        <v>20</v>
      </c>
    </row>
    <row r="27" spans="1:3" ht="30" x14ac:dyDescent="0.25">
      <c r="A27" t="s">
        <v>2115</v>
      </c>
      <c r="B27" s="180" t="s">
        <v>3936</v>
      </c>
      <c r="C27">
        <v>20</v>
      </c>
    </row>
    <row r="28" spans="1:3" x14ac:dyDescent="0.25">
      <c r="A28" t="s">
        <v>2067</v>
      </c>
      <c r="B28" s="180" t="s">
        <v>3807</v>
      </c>
      <c r="C28">
        <v>20</v>
      </c>
    </row>
    <row r="29" spans="1:3" x14ac:dyDescent="0.25">
      <c r="A29" t="s">
        <v>2067</v>
      </c>
      <c r="B29" s="180" t="s">
        <v>2717</v>
      </c>
      <c r="C29">
        <v>19</v>
      </c>
    </row>
    <row r="30" spans="1:3" x14ac:dyDescent="0.25">
      <c r="A30" t="s">
        <v>2115</v>
      </c>
      <c r="B30" s="180" t="s">
        <v>4023</v>
      </c>
      <c r="C30">
        <v>18</v>
      </c>
    </row>
    <row r="31" spans="1:3" x14ac:dyDescent="0.25">
      <c r="A31" t="s">
        <v>2105</v>
      </c>
      <c r="B31" s="180" t="s">
        <v>3800</v>
      </c>
      <c r="C31">
        <v>18</v>
      </c>
    </row>
    <row r="32" spans="1:3" x14ac:dyDescent="0.25">
      <c r="A32" t="s">
        <v>2067</v>
      </c>
      <c r="B32" s="180" t="s">
        <v>2832</v>
      </c>
      <c r="C32">
        <v>18</v>
      </c>
    </row>
    <row r="33" spans="1:3" x14ac:dyDescent="0.25">
      <c r="A33" t="s">
        <v>2071</v>
      </c>
      <c r="B33" s="180" t="s">
        <v>2901</v>
      </c>
      <c r="C33">
        <v>18</v>
      </c>
    </row>
    <row r="34" spans="1:3" x14ac:dyDescent="0.25">
      <c r="A34" t="s">
        <v>2283</v>
      </c>
      <c r="B34" s="180" t="s">
        <v>2736</v>
      </c>
      <c r="C34">
        <v>17</v>
      </c>
    </row>
    <row r="35" spans="1:3" x14ac:dyDescent="0.25">
      <c r="A35" t="s">
        <v>2670</v>
      </c>
      <c r="B35" s="180" t="s">
        <v>282</v>
      </c>
      <c r="C35">
        <v>17</v>
      </c>
    </row>
    <row r="36" spans="1:3" x14ac:dyDescent="0.25">
      <c r="A36" t="s">
        <v>2670</v>
      </c>
      <c r="B36" s="180" t="s">
        <v>270</v>
      </c>
      <c r="C36">
        <v>17</v>
      </c>
    </row>
    <row r="37" spans="1:3" x14ac:dyDescent="0.25">
      <c r="A37" t="s">
        <v>2801</v>
      </c>
      <c r="B37" s="180" t="s">
        <v>2802</v>
      </c>
      <c r="C37">
        <v>17</v>
      </c>
    </row>
    <row r="38" spans="1:3" x14ac:dyDescent="0.25">
      <c r="A38" t="s">
        <v>2115</v>
      </c>
      <c r="B38" s="180" t="s">
        <v>3776</v>
      </c>
      <c r="C38">
        <v>16</v>
      </c>
    </row>
    <row r="39" spans="1:3" x14ac:dyDescent="0.25">
      <c r="A39" t="s">
        <v>2067</v>
      </c>
      <c r="B39" s="180" t="s">
        <v>2867</v>
      </c>
      <c r="C39">
        <v>16</v>
      </c>
    </row>
    <row r="40" spans="1:3" x14ac:dyDescent="0.25">
      <c r="A40" t="s">
        <v>2067</v>
      </c>
      <c r="B40" s="180" t="s">
        <v>3088</v>
      </c>
      <c r="C40">
        <v>16</v>
      </c>
    </row>
    <row r="41" spans="1:3" x14ac:dyDescent="0.25">
      <c r="A41" t="s">
        <v>2779</v>
      </c>
      <c r="B41" s="180" t="s">
        <v>2780</v>
      </c>
      <c r="C41">
        <v>15</v>
      </c>
    </row>
    <row r="42" spans="1:3" x14ac:dyDescent="0.25">
      <c r="A42" t="s">
        <v>2115</v>
      </c>
      <c r="B42" s="180" t="s">
        <v>2773</v>
      </c>
      <c r="C42">
        <v>15</v>
      </c>
    </row>
    <row r="43" spans="1:3" x14ac:dyDescent="0.25">
      <c r="A43" t="s">
        <v>1404</v>
      </c>
      <c r="B43" s="180" t="s">
        <v>470</v>
      </c>
      <c r="C43">
        <v>15</v>
      </c>
    </row>
    <row r="44" spans="1:3" x14ac:dyDescent="0.25">
      <c r="A44" t="s">
        <v>2165</v>
      </c>
      <c r="B44" s="180" t="s">
        <v>4050</v>
      </c>
      <c r="C44">
        <v>15</v>
      </c>
    </row>
    <row r="45" spans="1:3" x14ac:dyDescent="0.25">
      <c r="A45" t="s">
        <v>2105</v>
      </c>
      <c r="B45" s="180" t="s">
        <v>2507</v>
      </c>
      <c r="C45">
        <v>15</v>
      </c>
    </row>
    <row r="46" spans="1:3" x14ac:dyDescent="0.25">
      <c r="A46" t="s">
        <v>2742</v>
      </c>
      <c r="B46" s="180" t="s">
        <v>4038</v>
      </c>
      <c r="C46">
        <v>15</v>
      </c>
    </row>
    <row r="47" spans="1:3" x14ac:dyDescent="0.25">
      <c r="A47" t="s">
        <v>2099</v>
      </c>
      <c r="B47" s="180" t="s">
        <v>3843</v>
      </c>
      <c r="C47">
        <v>15</v>
      </c>
    </row>
    <row r="48" spans="1:3" x14ac:dyDescent="0.25">
      <c r="A48" t="s">
        <v>2229</v>
      </c>
      <c r="B48" s="180" t="s">
        <v>2627</v>
      </c>
      <c r="C48">
        <v>14</v>
      </c>
    </row>
    <row r="49" spans="1:3" x14ac:dyDescent="0.25">
      <c r="A49" t="s">
        <v>2670</v>
      </c>
      <c r="B49" s="180" t="s">
        <v>269</v>
      </c>
      <c r="C49">
        <v>14</v>
      </c>
    </row>
    <row r="50" spans="1:3" x14ac:dyDescent="0.25">
      <c r="A50" t="s">
        <v>1404</v>
      </c>
      <c r="B50" s="180" t="s">
        <v>319</v>
      </c>
      <c r="C50">
        <v>14</v>
      </c>
    </row>
    <row r="51" spans="1:3" x14ac:dyDescent="0.25">
      <c r="A51" t="s">
        <v>2102</v>
      </c>
      <c r="B51" s="180" t="s">
        <v>2169</v>
      </c>
      <c r="C51">
        <v>14</v>
      </c>
    </row>
    <row r="52" spans="1:3" x14ac:dyDescent="0.25">
      <c r="A52" t="s">
        <v>2188</v>
      </c>
      <c r="B52" s="180" t="s">
        <v>2189</v>
      </c>
      <c r="C52">
        <v>14</v>
      </c>
    </row>
    <row r="53" spans="1:3" x14ac:dyDescent="0.25">
      <c r="A53" t="s">
        <v>2277</v>
      </c>
      <c r="B53" s="180" t="s">
        <v>2719</v>
      </c>
      <c r="C53">
        <v>14</v>
      </c>
    </row>
    <row r="54" spans="1:3" ht="30" x14ac:dyDescent="0.25">
      <c r="A54" t="s">
        <v>2115</v>
      </c>
      <c r="B54" s="180" t="s">
        <v>1155</v>
      </c>
      <c r="C54">
        <v>13</v>
      </c>
    </row>
    <row r="55" spans="1:3" ht="30" x14ac:dyDescent="0.25">
      <c r="A55" t="s">
        <v>2115</v>
      </c>
      <c r="B55" s="180" t="s">
        <v>3687</v>
      </c>
      <c r="C55">
        <v>13</v>
      </c>
    </row>
    <row r="56" spans="1:3" ht="30" x14ac:dyDescent="0.25">
      <c r="A56" t="s">
        <v>2226</v>
      </c>
      <c r="B56" s="180" t="s">
        <v>2227</v>
      </c>
      <c r="C56">
        <v>13</v>
      </c>
    </row>
    <row r="57" spans="1:3" x14ac:dyDescent="0.25">
      <c r="A57" t="s">
        <v>2757</v>
      </c>
      <c r="B57" s="180" t="s">
        <v>3961</v>
      </c>
      <c r="C57">
        <v>13</v>
      </c>
    </row>
    <row r="58" spans="1:3" x14ac:dyDescent="0.25">
      <c r="A58" t="s">
        <v>2067</v>
      </c>
      <c r="B58" s="180" t="s">
        <v>4019</v>
      </c>
      <c r="C58">
        <v>13</v>
      </c>
    </row>
    <row r="59" spans="1:3" x14ac:dyDescent="0.25">
      <c r="A59" t="s">
        <v>2067</v>
      </c>
      <c r="B59" s="180" t="s">
        <v>2556</v>
      </c>
      <c r="C59">
        <v>13</v>
      </c>
    </row>
    <row r="60" spans="1:3" x14ac:dyDescent="0.25">
      <c r="A60" t="s">
        <v>2188</v>
      </c>
      <c r="B60" s="180" t="s">
        <v>2493</v>
      </c>
      <c r="C60">
        <v>13</v>
      </c>
    </row>
    <row r="61" spans="1:3" x14ac:dyDescent="0.25">
      <c r="A61" t="s">
        <v>2070</v>
      </c>
      <c r="B61" s="180" t="s">
        <v>2088</v>
      </c>
      <c r="C61">
        <v>12</v>
      </c>
    </row>
    <row r="62" spans="1:3" x14ac:dyDescent="0.25">
      <c r="A62" t="s">
        <v>1404</v>
      </c>
      <c r="B62" s="180" t="s">
        <v>3782</v>
      </c>
      <c r="C62">
        <v>12</v>
      </c>
    </row>
    <row r="63" spans="1:3" x14ac:dyDescent="0.25">
      <c r="A63" t="s">
        <v>2286</v>
      </c>
      <c r="B63" s="180" t="s">
        <v>2596</v>
      </c>
      <c r="C63">
        <v>12</v>
      </c>
    </row>
    <row r="64" spans="1:3" x14ac:dyDescent="0.25">
      <c r="A64" t="s">
        <v>3789</v>
      </c>
      <c r="B64" s="180" t="s">
        <v>3790</v>
      </c>
      <c r="C64">
        <v>12</v>
      </c>
    </row>
    <row r="65" spans="1:3" x14ac:dyDescent="0.25">
      <c r="A65" t="s">
        <v>2165</v>
      </c>
      <c r="B65" s="180" t="s">
        <v>4125</v>
      </c>
      <c r="C65">
        <v>12</v>
      </c>
    </row>
    <row r="66" spans="1:3" ht="30" x14ac:dyDescent="0.25">
      <c r="A66" t="s">
        <v>2742</v>
      </c>
      <c r="B66" s="180" t="s">
        <v>4103</v>
      </c>
      <c r="C66">
        <v>12</v>
      </c>
    </row>
    <row r="67" spans="1:3" x14ac:dyDescent="0.25">
      <c r="A67" t="s">
        <v>2067</v>
      </c>
      <c r="B67" s="180" t="s">
        <v>2081</v>
      </c>
      <c r="C67">
        <v>12</v>
      </c>
    </row>
    <row r="68" spans="1:3" ht="30" x14ac:dyDescent="0.25">
      <c r="A68" t="s">
        <v>2067</v>
      </c>
      <c r="B68" s="180" t="s">
        <v>68</v>
      </c>
      <c r="C68">
        <v>12</v>
      </c>
    </row>
    <row r="69" spans="1:3" x14ac:dyDescent="0.25">
      <c r="A69" t="s">
        <v>2067</v>
      </c>
      <c r="B69" s="180" t="s">
        <v>2240</v>
      </c>
      <c r="C69">
        <v>12</v>
      </c>
    </row>
    <row r="70" spans="1:3" x14ac:dyDescent="0.25">
      <c r="A70" t="s">
        <v>2350</v>
      </c>
      <c r="B70" s="180" t="s">
        <v>861</v>
      </c>
      <c r="C70">
        <v>12</v>
      </c>
    </row>
    <row r="71" spans="1:3" ht="30" x14ac:dyDescent="0.25">
      <c r="A71" t="s">
        <v>2115</v>
      </c>
      <c r="B71" s="180" t="s">
        <v>57</v>
      </c>
      <c r="C71">
        <v>11</v>
      </c>
    </row>
    <row r="72" spans="1:3" x14ac:dyDescent="0.25">
      <c r="A72" t="s">
        <v>2115</v>
      </c>
      <c r="B72" s="180" t="s">
        <v>2692</v>
      </c>
      <c r="C72">
        <v>11</v>
      </c>
    </row>
    <row r="73" spans="1:3" x14ac:dyDescent="0.25">
      <c r="A73" t="s">
        <v>2070</v>
      </c>
      <c r="B73" s="180" t="s">
        <v>3778</v>
      </c>
      <c r="C73">
        <v>11</v>
      </c>
    </row>
    <row r="74" spans="1:3" x14ac:dyDescent="0.25">
      <c r="A74" t="s">
        <v>1404</v>
      </c>
      <c r="B74" s="180" t="s">
        <v>2038</v>
      </c>
      <c r="C74">
        <v>11</v>
      </c>
    </row>
    <row r="75" spans="1:3" x14ac:dyDescent="0.25">
      <c r="A75" t="s">
        <v>2286</v>
      </c>
      <c r="B75" s="180" t="s">
        <v>2497</v>
      </c>
      <c r="C75">
        <v>11</v>
      </c>
    </row>
    <row r="76" spans="1:3" ht="30" x14ac:dyDescent="0.25">
      <c r="A76" t="s">
        <v>3021</v>
      </c>
      <c r="B76" s="180" t="s">
        <v>247</v>
      </c>
      <c r="C76">
        <v>11</v>
      </c>
    </row>
    <row r="77" spans="1:3" x14ac:dyDescent="0.25">
      <c r="A77" t="s">
        <v>2102</v>
      </c>
      <c r="B77" s="180" t="s">
        <v>2167</v>
      </c>
      <c r="C77">
        <v>11</v>
      </c>
    </row>
    <row r="78" spans="1:3" x14ac:dyDescent="0.25">
      <c r="A78" t="s">
        <v>2165</v>
      </c>
      <c r="B78" s="180" t="s">
        <v>3797</v>
      </c>
      <c r="C78">
        <v>11</v>
      </c>
    </row>
    <row r="79" spans="1:3" x14ac:dyDescent="0.25">
      <c r="A79" t="s">
        <v>2067</v>
      </c>
      <c r="B79" s="180" t="s">
        <v>3805</v>
      </c>
      <c r="C79">
        <v>11</v>
      </c>
    </row>
    <row r="80" spans="1:3" x14ac:dyDescent="0.25">
      <c r="A80" t="s">
        <v>2067</v>
      </c>
      <c r="B80" s="180" t="s">
        <v>2140</v>
      </c>
      <c r="C80">
        <v>11</v>
      </c>
    </row>
    <row r="81" spans="1:3" x14ac:dyDescent="0.25">
      <c r="A81" t="s">
        <v>2229</v>
      </c>
      <c r="B81" s="180" t="s">
        <v>2268</v>
      </c>
      <c r="C81">
        <v>10</v>
      </c>
    </row>
    <row r="82" spans="1:3" x14ac:dyDescent="0.25">
      <c r="A82" t="s">
        <v>2111</v>
      </c>
      <c r="B82" s="180" t="s">
        <v>2113</v>
      </c>
      <c r="C82">
        <v>10</v>
      </c>
    </row>
    <row r="83" spans="1:3" ht="30" x14ac:dyDescent="0.25">
      <c r="A83" t="s">
        <v>2105</v>
      </c>
      <c r="B83" s="180" t="s">
        <v>88</v>
      </c>
      <c r="C83">
        <v>10</v>
      </c>
    </row>
    <row r="84" spans="1:3" ht="30" x14ac:dyDescent="0.25">
      <c r="A84" t="s">
        <v>2742</v>
      </c>
      <c r="B84" s="180" t="s">
        <v>89</v>
      </c>
      <c r="C84">
        <v>10</v>
      </c>
    </row>
    <row r="85" spans="1:3" x14ac:dyDescent="0.25">
      <c r="A85" t="s">
        <v>2067</v>
      </c>
      <c r="B85" s="180" t="s">
        <v>3108</v>
      </c>
      <c r="C85">
        <v>10</v>
      </c>
    </row>
    <row r="86" spans="1:3" x14ac:dyDescent="0.25">
      <c r="A86" t="s">
        <v>2067</v>
      </c>
      <c r="B86" s="180" t="s">
        <v>297</v>
      </c>
      <c r="C86">
        <v>10</v>
      </c>
    </row>
    <row r="87" spans="1:3" x14ac:dyDescent="0.25">
      <c r="A87" t="s">
        <v>2067</v>
      </c>
      <c r="B87" s="180" t="s">
        <v>3808</v>
      </c>
      <c r="C87">
        <v>10</v>
      </c>
    </row>
    <row r="88" spans="1:3" x14ac:dyDescent="0.25">
      <c r="A88" t="s">
        <v>2067</v>
      </c>
      <c r="B88" s="180" t="s">
        <v>3859</v>
      </c>
      <c r="C88">
        <v>10</v>
      </c>
    </row>
    <row r="89" spans="1:3" x14ac:dyDescent="0.25">
      <c r="A89" t="s">
        <v>2067</v>
      </c>
      <c r="B89" s="180" t="s">
        <v>3887</v>
      </c>
      <c r="C89">
        <v>10</v>
      </c>
    </row>
    <row r="90" spans="1:3" ht="30" x14ac:dyDescent="0.25">
      <c r="A90" t="s">
        <v>4316</v>
      </c>
      <c r="B90" s="180" t="s">
        <v>241</v>
      </c>
      <c r="C90">
        <v>10</v>
      </c>
    </row>
    <row r="91" spans="1:3" ht="30" x14ac:dyDescent="0.25">
      <c r="A91" t="s">
        <v>4316</v>
      </c>
      <c r="B91" s="180" t="s">
        <v>275</v>
      </c>
      <c r="C91">
        <v>10</v>
      </c>
    </row>
    <row r="92" spans="1:3" x14ac:dyDescent="0.25">
      <c r="A92" t="s">
        <v>2071</v>
      </c>
      <c r="B92" s="180" t="s">
        <v>2092</v>
      </c>
      <c r="C92">
        <v>10</v>
      </c>
    </row>
    <row r="93" spans="1:3" x14ac:dyDescent="0.25">
      <c r="A93" t="s">
        <v>2933</v>
      </c>
      <c r="B93" s="180" t="s">
        <v>2938</v>
      </c>
      <c r="C93">
        <v>10</v>
      </c>
    </row>
    <row r="94" spans="1:3" x14ac:dyDescent="0.25">
      <c r="A94" t="s">
        <v>2694</v>
      </c>
      <c r="B94" s="180" t="s">
        <v>2695</v>
      </c>
      <c r="C94">
        <v>10</v>
      </c>
    </row>
    <row r="95" spans="1:3" x14ac:dyDescent="0.25">
      <c r="A95" t="s">
        <v>2283</v>
      </c>
      <c r="B95" s="180" t="s">
        <v>2888</v>
      </c>
      <c r="C95">
        <v>9</v>
      </c>
    </row>
    <row r="96" spans="1:3" x14ac:dyDescent="0.25">
      <c r="A96" t="s">
        <v>2283</v>
      </c>
      <c r="B96" s="180" t="s">
        <v>3765</v>
      </c>
      <c r="C96">
        <v>9</v>
      </c>
    </row>
    <row r="97" spans="1:3" ht="30" x14ac:dyDescent="0.25">
      <c r="A97" t="s">
        <v>2272</v>
      </c>
      <c r="B97" s="180" t="s">
        <v>2895</v>
      </c>
      <c r="C97">
        <v>9</v>
      </c>
    </row>
    <row r="98" spans="1:3" x14ac:dyDescent="0.25">
      <c r="A98" t="s">
        <v>3177</v>
      </c>
      <c r="B98" s="180" t="s">
        <v>764</v>
      </c>
      <c r="C98">
        <v>9</v>
      </c>
    </row>
    <row r="99" spans="1:3" x14ac:dyDescent="0.25">
      <c r="A99" t="s">
        <v>2670</v>
      </c>
      <c r="B99" s="180" t="s">
        <v>327</v>
      </c>
      <c r="C99">
        <v>9</v>
      </c>
    </row>
    <row r="100" spans="1:3" x14ac:dyDescent="0.25">
      <c r="A100" t="s">
        <v>2216</v>
      </c>
      <c r="B100" s="180" t="s">
        <v>2720</v>
      </c>
      <c r="C100">
        <v>9</v>
      </c>
    </row>
    <row r="101" spans="1:3" x14ac:dyDescent="0.25">
      <c r="A101" t="s">
        <v>2165</v>
      </c>
      <c r="B101" s="180" t="s">
        <v>3095</v>
      </c>
      <c r="C101">
        <v>9</v>
      </c>
    </row>
    <row r="102" spans="1:3" x14ac:dyDescent="0.25">
      <c r="A102" t="s">
        <v>2165</v>
      </c>
      <c r="B102" s="180" t="s">
        <v>3184</v>
      </c>
      <c r="C102">
        <v>9</v>
      </c>
    </row>
    <row r="103" spans="1:3" ht="30" x14ac:dyDescent="0.25">
      <c r="A103" t="s">
        <v>2742</v>
      </c>
      <c r="B103" s="180" t="s">
        <v>2884</v>
      </c>
      <c r="C103">
        <v>9</v>
      </c>
    </row>
    <row r="104" spans="1:3" x14ac:dyDescent="0.25">
      <c r="A104" t="s">
        <v>2067</v>
      </c>
      <c r="B104" s="180" t="s">
        <v>2727</v>
      </c>
      <c r="C104">
        <v>9</v>
      </c>
    </row>
    <row r="105" spans="1:3" x14ac:dyDescent="0.25">
      <c r="A105" t="s">
        <v>2067</v>
      </c>
      <c r="B105" s="180" t="s">
        <v>2530</v>
      </c>
      <c r="C105">
        <v>9</v>
      </c>
    </row>
    <row r="106" spans="1:3" x14ac:dyDescent="0.25">
      <c r="A106" t="s">
        <v>2188</v>
      </c>
      <c r="B106" s="180" t="s">
        <v>2193</v>
      </c>
      <c r="C106">
        <v>9</v>
      </c>
    </row>
    <row r="107" spans="1:3" x14ac:dyDescent="0.25">
      <c r="A107" t="s">
        <v>4325</v>
      </c>
      <c r="B107" s="180" t="s">
        <v>1276</v>
      </c>
      <c r="C107">
        <v>9</v>
      </c>
    </row>
    <row r="108" spans="1:3" x14ac:dyDescent="0.25">
      <c r="A108" t="s">
        <v>2933</v>
      </c>
      <c r="B108" s="180" t="s">
        <v>2942</v>
      </c>
      <c r="C108">
        <v>9</v>
      </c>
    </row>
    <row r="109" spans="1:3" x14ac:dyDescent="0.25">
      <c r="A109" t="s">
        <v>2933</v>
      </c>
      <c r="B109" s="180" t="s">
        <v>2940</v>
      </c>
      <c r="C109">
        <v>9</v>
      </c>
    </row>
    <row r="110" spans="1:3" x14ac:dyDescent="0.25">
      <c r="A110" t="s">
        <v>2558</v>
      </c>
      <c r="B110" s="180" t="s">
        <v>3682</v>
      </c>
      <c r="C110">
        <v>9</v>
      </c>
    </row>
    <row r="111" spans="1:3" x14ac:dyDescent="0.25">
      <c r="A111" t="s">
        <v>2277</v>
      </c>
      <c r="B111" s="180" t="s">
        <v>2278</v>
      </c>
      <c r="C111">
        <v>9</v>
      </c>
    </row>
    <row r="112" spans="1:3" x14ac:dyDescent="0.25">
      <c r="A112" t="s">
        <v>2283</v>
      </c>
      <c r="B112" s="180" t="s">
        <v>119</v>
      </c>
      <c r="C112">
        <v>8</v>
      </c>
    </row>
    <row r="113" spans="1:3" ht="30" x14ac:dyDescent="0.25">
      <c r="A113" t="s">
        <v>3010</v>
      </c>
      <c r="B113" s="180" t="s">
        <v>766</v>
      </c>
      <c r="C113">
        <v>8</v>
      </c>
    </row>
    <row r="114" spans="1:3" x14ac:dyDescent="0.25">
      <c r="A114" t="s">
        <v>2565</v>
      </c>
      <c r="B114" s="180" t="s">
        <v>2566</v>
      </c>
      <c r="C114">
        <v>8</v>
      </c>
    </row>
    <row r="115" spans="1:3" x14ac:dyDescent="0.25">
      <c r="A115" t="s">
        <v>1404</v>
      </c>
      <c r="B115" s="180" t="s">
        <v>316</v>
      </c>
      <c r="C115">
        <v>8</v>
      </c>
    </row>
    <row r="116" spans="1:3" x14ac:dyDescent="0.25">
      <c r="A116" t="s">
        <v>2684</v>
      </c>
      <c r="B116" s="180" t="s">
        <v>502</v>
      </c>
      <c r="C116">
        <v>8</v>
      </c>
    </row>
    <row r="117" spans="1:3" x14ac:dyDescent="0.25">
      <c r="A117" t="s">
        <v>2757</v>
      </c>
      <c r="B117" s="180" t="s">
        <v>3791</v>
      </c>
      <c r="C117">
        <v>8</v>
      </c>
    </row>
    <row r="118" spans="1:3" x14ac:dyDescent="0.25">
      <c r="A118" t="s">
        <v>2757</v>
      </c>
      <c r="B118" s="180" t="s">
        <v>3795</v>
      </c>
      <c r="C118">
        <v>8</v>
      </c>
    </row>
    <row r="119" spans="1:3" x14ac:dyDescent="0.25">
      <c r="A119" t="s">
        <v>2165</v>
      </c>
      <c r="B119" s="180" t="s">
        <v>148</v>
      </c>
      <c r="C119">
        <v>8</v>
      </c>
    </row>
    <row r="120" spans="1:3" x14ac:dyDescent="0.25">
      <c r="A120" t="s">
        <v>2105</v>
      </c>
      <c r="B120" s="180" t="s">
        <v>2995</v>
      </c>
      <c r="C120">
        <v>8</v>
      </c>
    </row>
    <row r="121" spans="1:3" x14ac:dyDescent="0.25">
      <c r="A121" t="s">
        <v>2067</v>
      </c>
      <c r="B121" s="180" t="s">
        <v>3796</v>
      </c>
      <c r="C121">
        <v>8</v>
      </c>
    </row>
    <row r="122" spans="1:3" x14ac:dyDescent="0.25">
      <c r="A122" t="s">
        <v>2067</v>
      </c>
      <c r="B122" s="180" t="s">
        <v>71</v>
      </c>
      <c r="C122">
        <v>8</v>
      </c>
    </row>
    <row r="123" spans="1:3" x14ac:dyDescent="0.25">
      <c r="A123" t="s">
        <v>2067</v>
      </c>
      <c r="B123" s="180" t="s">
        <v>2248</v>
      </c>
      <c r="C123">
        <v>8</v>
      </c>
    </row>
    <row r="124" spans="1:3" x14ac:dyDescent="0.25">
      <c r="A124" t="s">
        <v>2067</v>
      </c>
      <c r="B124" s="180" t="s">
        <v>2541</v>
      </c>
      <c r="C124">
        <v>8</v>
      </c>
    </row>
    <row r="125" spans="1:3" x14ac:dyDescent="0.25">
      <c r="A125" t="s">
        <v>2188</v>
      </c>
      <c r="B125" s="180" t="s">
        <v>1073</v>
      </c>
      <c r="C125">
        <v>8</v>
      </c>
    </row>
    <row r="126" spans="1:3" ht="30" x14ac:dyDescent="0.25">
      <c r="A126" t="s">
        <v>4316</v>
      </c>
      <c r="B126" s="180" t="s">
        <v>876</v>
      </c>
      <c r="C126">
        <v>8</v>
      </c>
    </row>
    <row r="127" spans="1:3" x14ac:dyDescent="0.25">
      <c r="A127" t="s">
        <v>3794</v>
      </c>
      <c r="B127" s="180" t="s">
        <v>3818</v>
      </c>
      <c r="C127">
        <v>8</v>
      </c>
    </row>
    <row r="128" spans="1:3" x14ac:dyDescent="0.25">
      <c r="A128" t="s">
        <v>2071</v>
      </c>
      <c r="B128" s="180" t="s">
        <v>909</v>
      </c>
      <c r="C128">
        <v>8</v>
      </c>
    </row>
    <row r="129" spans="1:3" x14ac:dyDescent="0.25">
      <c r="A129" t="s">
        <v>2933</v>
      </c>
      <c r="B129" s="180" t="s">
        <v>2936</v>
      </c>
      <c r="C129">
        <v>8</v>
      </c>
    </row>
    <row r="130" spans="1:3" ht="30" x14ac:dyDescent="0.25">
      <c r="A130" t="s">
        <v>2069</v>
      </c>
      <c r="B130" s="180" t="s">
        <v>3133</v>
      </c>
      <c r="C130">
        <v>8</v>
      </c>
    </row>
    <row r="131" spans="1:3" x14ac:dyDescent="0.25">
      <c r="A131" t="s">
        <v>581</v>
      </c>
      <c r="B131" s="180" t="s">
        <v>499</v>
      </c>
      <c r="C131">
        <v>8</v>
      </c>
    </row>
    <row r="132" spans="1:3" ht="30" x14ac:dyDescent="0.25">
      <c r="A132" t="s">
        <v>2733</v>
      </c>
      <c r="B132" s="180" t="s">
        <v>628</v>
      </c>
      <c r="C132">
        <v>8</v>
      </c>
    </row>
    <row r="133" spans="1:3" x14ac:dyDescent="0.25">
      <c r="A133" t="s">
        <v>2283</v>
      </c>
      <c r="B133" s="180" t="s">
        <v>2882</v>
      </c>
      <c r="C133">
        <v>7</v>
      </c>
    </row>
    <row r="134" spans="1:3" x14ac:dyDescent="0.25">
      <c r="A134" t="s">
        <v>2115</v>
      </c>
      <c r="B134" s="180" t="s">
        <v>3679</v>
      </c>
      <c r="C134">
        <v>7</v>
      </c>
    </row>
    <row r="135" spans="1:3" x14ac:dyDescent="0.25">
      <c r="A135" t="s">
        <v>2115</v>
      </c>
      <c r="B135" s="180" t="s">
        <v>2786</v>
      </c>
      <c r="C135">
        <v>7</v>
      </c>
    </row>
    <row r="136" spans="1:3" x14ac:dyDescent="0.25">
      <c r="A136" t="s">
        <v>2070</v>
      </c>
      <c r="B136" s="180" t="s">
        <v>3038</v>
      </c>
      <c r="C136">
        <v>7</v>
      </c>
    </row>
    <row r="137" spans="1:3" x14ac:dyDescent="0.25">
      <c r="A137" t="s">
        <v>2637</v>
      </c>
      <c r="B137" s="180" t="s">
        <v>805</v>
      </c>
      <c r="C137">
        <v>7</v>
      </c>
    </row>
    <row r="138" spans="1:3" x14ac:dyDescent="0.25">
      <c r="A138" t="s">
        <v>2742</v>
      </c>
      <c r="B138" s="180" t="s">
        <v>2992</v>
      </c>
      <c r="C138">
        <v>7</v>
      </c>
    </row>
    <row r="139" spans="1:3" x14ac:dyDescent="0.25">
      <c r="A139" t="s">
        <v>2067</v>
      </c>
      <c r="B139" s="180" t="s">
        <v>2085</v>
      </c>
      <c r="C139">
        <v>7</v>
      </c>
    </row>
    <row r="140" spans="1:3" x14ac:dyDescent="0.25">
      <c r="A140" t="s">
        <v>2067</v>
      </c>
      <c r="B140" s="180" t="s">
        <v>2184</v>
      </c>
      <c r="C140">
        <v>7</v>
      </c>
    </row>
    <row r="141" spans="1:3" x14ac:dyDescent="0.25">
      <c r="A141" t="s">
        <v>2067</v>
      </c>
      <c r="B141" s="180" t="s">
        <v>173</v>
      </c>
      <c r="C141">
        <v>7</v>
      </c>
    </row>
    <row r="142" spans="1:3" x14ac:dyDescent="0.25">
      <c r="A142" t="s">
        <v>2067</v>
      </c>
      <c r="B142" s="180" t="s">
        <v>3810</v>
      </c>
      <c r="C142">
        <v>7</v>
      </c>
    </row>
    <row r="143" spans="1:3" x14ac:dyDescent="0.25">
      <c r="A143" t="s">
        <v>4309</v>
      </c>
      <c r="B143" s="180" t="s">
        <v>188</v>
      </c>
      <c r="C143">
        <v>7</v>
      </c>
    </row>
    <row r="144" spans="1:3" x14ac:dyDescent="0.25">
      <c r="A144" t="s">
        <v>581</v>
      </c>
      <c r="B144" s="180" t="s">
        <v>2010</v>
      </c>
      <c r="C144">
        <v>7</v>
      </c>
    </row>
    <row r="145" spans="1:3" x14ac:dyDescent="0.25">
      <c r="A145" t="s">
        <v>4358</v>
      </c>
      <c r="B145" s="180" t="s">
        <v>948</v>
      </c>
      <c r="C145">
        <v>7</v>
      </c>
    </row>
    <row r="146" spans="1:3" ht="30" x14ac:dyDescent="0.25">
      <c r="A146" t="s">
        <v>2305</v>
      </c>
      <c r="B146" s="180" t="s">
        <v>295</v>
      </c>
      <c r="C146">
        <v>7</v>
      </c>
    </row>
    <row r="147" spans="1:3" x14ac:dyDescent="0.25">
      <c r="A147" t="s">
        <v>2283</v>
      </c>
      <c r="B147" s="180" t="s">
        <v>91</v>
      </c>
      <c r="C147">
        <v>6</v>
      </c>
    </row>
    <row r="148" spans="1:3" x14ac:dyDescent="0.25">
      <c r="A148" t="s">
        <v>2283</v>
      </c>
      <c r="B148" s="180" t="s">
        <v>51</v>
      </c>
      <c r="C148">
        <v>6</v>
      </c>
    </row>
    <row r="149" spans="1:3" x14ac:dyDescent="0.25">
      <c r="A149" t="s">
        <v>2115</v>
      </c>
      <c r="B149" s="180" t="s">
        <v>2707</v>
      </c>
      <c r="C149">
        <v>6</v>
      </c>
    </row>
    <row r="150" spans="1:3" ht="30" x14ac:dyDescent="0.25">
      <c r="A150" t="s">
        <v>2115</v>
      </c>
      <c r="B150" s="180" t="s">
        <v>2822</v>
      </c>
      <c r="C150">
        <v>6</v>
      </c>
    </row>
    <row r="151" spans="1:3" x14ac:dyDescent="0.25">
      <c r="A151" t="s">
        <v>2670</v>
      </c>
      <c r="B151" s="180" t="s">
        <v>601</v>
      </c>
      <c r="C151">
        <v>6</v>
      </c>
    </row>
    <row r="152" spans="1:3" x14ac:dyDescent="0.25">
      <c r="A152" t="s">
        <v>2670</v>
      </c>
      <c r="B152" s="180" t="s">
        <v>1098</v>
      </c>
      <c r="C152">
        <v>6</v>
      </c>
    </row>
    <row r="153" spans="1:3" x14ac:dyDescent="0.25">
      <c r="A153" t="s">
        <v>1404</v>
      </c>
      <c r="B153" s="180" t="s">
        <v>323</v>
      </c>
      <c r="C153">
        <v>6</v>
      </c>
    </row>
    <row r="154" spans="1:3" x14ac:dyDescent="0.25">
      <c r="A154" t="s">
        <v>2770</v>
      </c>
      <c r="B154" s="180" t="s">
        <v>1007</v>
      </c>
      <c r="C154">
        <v>6</v>
      </c>
    </row>
    <row r="155" spans="1:3" x14ac:dyDescent="0.25">
      <c r="A155" t="s">
        <v>2612</v>
      </c>
      <c r="B155" s="180" t="s">
        <v>542</v>
      </c>
      <c r="C155">
        <v>6</v>
      </c>
    </row>
    <row r="156" spans="1:3" x14ac:dyDescent="0.25">
      <c r="A156" t="s">
        <v>2108</v>
      </c>
      <c r="B156" s="180" t="s">
        <v>910</v>
      </c>
      <c r="C156">
        <v>6</v>
      </c>
    </row>
    <row r="157" spans="1:3" x14ac:dyDescent="0.25">
      <c r="A157" t="s">
        <v>2102</v>
      </c>
      <c r="B157" s="180" t="s">
        <v>713</v>
      </c>
      <c r="C157">
        <v>6</v>
      </c>
    </row>
    <row r="158" spans="1:3" x14ac:dyDescent="0.25">
      <c r="A158" t="s">
        <v>2102</v>
      </c>
      <c r="B158" s="180" t="s">
        <v>61</v>
      </c>
      <c r="C158">
        <v>6</v>
      </c>
    </row>
    <row r="159" spans="1:3" x14ac:dyDescent="0.25">
      <c r="A159" t="s">
        <v>2294</v>
      </c>
      <c r="B159" s="180" t="s">
        <v>2295</v>
      </c>
      <c r="C159">
        <v>6</v>
      </c>
    </row>
    <row r="160" spans="1:3" x14ac:dyDescent="0.25">
      <c r="A160" t="s">
        <v>2684</v>
      </c>
      <c r="B160" s="180" t="s">
        <v>653</v>
      </c>
      <c r="C160">
        <v>6</v>
      </c>
    </row>
    <row r="161" spans="1:3" x14ac:dyDescent="0.25">
      <c r="A161" t="s">
        <v>2916</v>
      </c>
      <c r="B161" s="180" t="s">
        <v>2917</v>
      </c>
      <c r="C161">
        <v>6</v>
      </c>
    </row>
    <row r="162" spans="1:3" ht="30" x14ac:dyDescent="0.25">
      <c r="A162" t="s">
        <v>2105</v>
      </c>
      <c r="B162" s="180" t="s">
        <v>3801</v>
      </c>
      <c r="C162">
        <v>6</v>
      </c>
    </row>
    <row r="163" spans="1:3" ht="30" x14ac:dyDescent="0.25">
      <c r="A163" t="s">
        <v>2105</v>
      </c>
      <c r="B163" s="180" t="s">
        <v>285</v>
      </c>
      <c r="C163">
        <v>6</v>
      </c>
    </row>
    <row r="164" spans="1:3" x14ac:dyDescent="0.25">
      <c r="A164" t="s">
        <v>2105</v>
      </c>
      <c r="B164" s="180" t="s">
        <v>2158</v>
      </c>
      <c r="C164">
        <v>6</v>
      </c>
    </row>
    <row r="165" spans="1:3" x14ac:dyDescent="0.25">
      <c r="A165" t="s">
        <v>2067</v>
      </c>
      <c r="B165" s="180" t="s">
        <v>2489</v>
      </c>
      <c r="C165">
        <v>6</v>
      </c>
    </row>
    <row r="166" spans="1:3" ht="30" x14ac:dyDescent="0.25">
      <c r="A166" t="s">
        <v>2067</v>
      </c>
      <c r="B166" s="180" t="s">
        <v>1921</v>
      </c>
      <c r="C166">
        <v>6</v>
      </c>
    </row>
    <row r="167" spans="1:3" x14ac:dyDescent="0.25">
      <c r="A167" t="s">
        <v>2067</v>
      </c>
      <c r="B167" s="180" t="s">
        <v>78</v>
      </c>
      <c r="C167">
        <v>6</v>
      </c>
    </row>
    <row r="168" spans="1:3" x14ac:dyDescent="0.25">
      <c r="A168" t="s">
        <v>2067</v>
      </c>
      <c r="B168" s="180" t="s">
        <v>2899</v>
      </c>
      <c r="C168">
        <v>6</v>
      </c>
    </row>
    <row r="169" spans="1:3" x14ac:dyDescent="0.25">
      <c r="A169" t="s">
        <v>2067</v>
      </c>
      <c r="B169" s="180" t="s">
        <v>2755</v>
      </c>
      <c r="C169">
        <v>6</v>
      </c>
    </row>
    <row r="170" spans="1:3" x14ac:dyDescent="0.25">
      <c r="A170" t="s">
        <v>2518</v>
      </c>
      <c r="B170" s="180" t="s">
        <v>2519</v>
      </c>
      <c r="C170">
        <v>6</v>
      </c>
    </row>
    <row r="171" spans="1:3" ht="30" x14ac:dyDescent="0.25">
      <c r="A171" t="s">
        <v>4321</v>
      </c>
      <c r="B171" s="180" t="s">
        <v>349</v>
      </c>
      <c r="C171">
        <v>6</v>
      </c>
    </row>
    <row r="172" spans="1:3" ht="30" x14ac:dyDescent="0.25">
      <c r="A172" t="s">
        <v>4321</v>
      </c>
      <c r="B172" s="180" t="s">
        <v>1082</v>
      </c>
      <c r="C172">
        <v>6</v>
      </c>
    </row>
    <row r="173" spans="1:3" x14ac:dyDescent="0.25">
      <c r="A173" t="s">
        <v>3032</v>
      </c>
      <c r="B173" s="180" t="s">
        <v>535</v>
      </c>
      <c r="C173">
        <v>6</v>
      </c>
    </row>
    <row r="174" spans="1:3" x14ac:dyDescent="0.25">
      <c r="A174" t="s">
        <v>2069</v>
      </c>
      <c r="B174" s="180" t="s">
        <v>2122</v>
      </c>
      <c r="C174">
        <v>6</v>
      </c>
    </row>
    <row r="175" spans="1:3" ht="30" x14ac:dyDescent="0.25">
      <c r="A175" t="s">
        <v>2069</v>
      </c>
      <c r="B175" s="180" t="s">
        <v>2124</v>
      </c>
      <c r="C175">
        <v>6</v>
      </c>
    </row>
    <row r="176" spans="1:3" x14ac:dyDescent="0.25">
      <c r="A176" t="s">
        <v>581</v>
      </c>
      <c r="B176" s="180" t="s">
        <v>582</v>
      </c>
      <c r="C176">
        <v>6</v>
      </c>
    </row>
    <row r="177" spans="1:3" x14ac:dyDescent="0.25">
      <c r="A177" t="s">
        <v>2068</v>
      </c>
      <c r="B177" s="180" t="s">
        <v>795</v>
      </c>
      <c r="C177">
        <v>6</v>
      </c>
    </row>
    <row r="178" spans="1:3" ht="30" x14ac:dyDescent="0.25">
      <c r="A178" t="s">
        <v>2558</v>
      </c>
      <c r="B178" s="180" t="s">
        <v>184</v>
      </c>
      <c r="C178">
        <v>6</v>
      </c>
    </row>
    <row r="179" spans="1:3" x14ac:dyDescent="0.25">
      <c r="A179" t="s">
        <v>2694</v>
      </c>
      <c r="B179" s="180" t="s">
        <v>859</v>
      </c>
      <c r="C179">
        <v>6</v>
      </c>
    </row>
    <row r="180" spans="1:3" x14ac:dyDescent="0.25">
      <c r="A180" t="s">
        <v>4360</v>
      </c>
      <c r="B180" s="180" t="s">
        <v>812</v>
      </c>
      <c r="C180">
        <v>6</v>
      </c>
    </row>
    <row r="181" spans="1:3" x14ac:dyDescent="0.25">
      <c r="A181" t="s">
        <v>4360</v>
      </c>
      <c r="B181" s="180" t="s">
        <v>814</v>
      </c>
      <c r="C181">
        <v>6</v>
      </c>
    </row>
    <row r="182" spans="1:3" ht="30" x14ac:dyDescent="0.25">
      <c r="A182" t="s">
        <v>2283</v>
      </c>
      <c r="B182" s="180" t="s">
        <v>118</v>
      </c>
      <c r="C182">
        <v>5</v>
      </c>
    </row>
    <row r="183" spans="1:3" x14ac:dyDescent="0.25">
      <c r="A183" t="s">
        <v>2283</v>
      </c>
      <c r="B183" s="180" t="s">
        <v>52</v>
      </c>
      <c r="C183">
        <v>5</v>
      </c>
    </row>
    <row r="184" spans="1:3" ht="30" x14ac:dyDescent="0.25">
      <c r="A184" t="s">
        <v>2283</v>
      </c>
      <c r="B184" s="180" t="s">
        <v>667</v>
      </c>
      <c r="C184">
        <v>5</v>
      </c>
    </row>
    <row r="185" spans="1:3" ht="30" x14ac:dyDescent="0.25">
      <c r="A185" t="s">
        <v>3010</v>
      </c>
      <c r="B185" s="180" t="s">
        <v>689</v>
      </c>
      <c r="C185">
        <v>5</v>
      </c>
    </row>
    <row r="186" spans="1:3" ht="30" x14ac:dyDescent="0.25">
      <c r="A186" t="s">
        <v>3010</v>
      </c>
      <c r="B186" s="180" t="s">
        <v>690</v>
      </c>
      <c r="C186">
        <v>5</v>
      </c>
    </row>
    <row r="187" spans="1:3" x14ac:dyDescent="0.25">
      <c r="A187" t="s">
        <v>3696</v>
      </c>
      <c r="B187" s="180" t="s">
        <v>3697</v>
      </c>
      <c r="C187">
        <v>5</v>
      </c>
    </row>
    <row r="188" spans="1:3" ht="30" x14ac:dyDescent="0.25">
      <c r="A188" t="s">
        <v>2115</v>
      </c>
      <c r="B188" s="180" t="s">
        <v>329</v>
      </c>
      <c r="C188">
        <v>5</v>
      </c>
    </row>
    <row r="189" spans="1:3" x14ac:dyDescent="0.25">
      <c r="A189" t="s">
        <v>2670</v>
      </c>
      <c r="B189" s="180" t="s">
        <v>407</v>
      </c>
      <c r="C189">
        <v>5</v>
      </c>
    </row>
    <row r="190" spans="1:3" x14ac:dyDescent="0.25">
      <c r="A190" t="s">
        <v>2070</v>
      </c>
      <c r="B190" s="180" t="s">
        <v>3890</v>
      </c>
      <c r="C190">
        <v>5</v>
      </c>
    </row>
    <row r="191" spans="1:3" x14ac:dyDescent="0.25">
      <c r="A191" t="s">
        <v>2309</v>
      </c>
      <c r="B191" s="180" t="s">
        <v>1297</v>
      </c>
      <c r="C191">
        <v>5</v>
      </c>
    </row>
    <row r="192" spans="1:3" x14ac:dyDescent="0.25">
      <c r="A192" t="s">
        <v>2637</v>
      </c>
      <c r="B192" s="180" t="s">
        <v>2905</v>
      </c>
      <c r="C192">
        <v>5</v>
      </c>
    </row>
    <row r="193" spans="1:3" x14ac:dyDescent="0.25">
      <c r="A193" t="s">
        <v>3030</v>
      </c>
      <c r="B193" s="180" t="s">
        <v>1291</v>
      </c>
      <c r="C193">
        <v>5</v>
      </c>
    </row>
    <row r="194" spans="1:3" x14ac:dyDescent="0.25">
      <c r="A194" t="s">
        <v>4258</v>
      </c>
      <c r="B194" s="180" t="s">
        <v>742</v>
      </c>
      <c r="C194">
        <v>5</v>
      </c>
    </row>
    <row r="195" spans="1:3" x14ac:dyDescent="0.25">
      <c r="A195" t="s">
        <v>2108</v>
      </c>
      <c r="B195" s="180" t="s">
        <v>1054</v>
      </c>
      <c r="C195">
        <v>5</v>
      </c>
    </row>
    <row r="196" spans="1:3" x14ac:dyDescent="0.25">
      <c r="A196" t="s">
        <v>2111</v>
      </c>
      <c r="B196" s="180" t="s">
        <v>358</v>
      </c>
      <c r="C196">
        <v>5</v>
      </c>
    </row>
    <row r="197" spans="1:3" ht="30" x14ac:dyDescent="0.25">
      <c r="A197" t="s">
        <v>2111</v>
      </c>
      <c r="B197" s="180" t="s">
        <v>3935</v>
      </c>
      <c r="C197">
        <v>5</v>
      </c>
    </row>
    <row r="198" spans="1:3" x14ac:dyDescent="0.25">
      <c r="A198" t="s">
        <v>2102</v>
      </c>
      <c r="B198" s="180" t="s">
        <v>3787</v>
      </c>
      <c r="C198">
        <v>5</v>
      </c>
    </row>
    <row r="199" spans="1:3" x14ac:dyDescent="0.25">
      <c r="A199" t="s">
        <v>2684</v>
      </c>
      <c r="B199" s="180" t="s">
        <v>1063</v>
      </c>
      <c r="C199">
        <v>5</v>
      </c>
    </row>
    <row r="200" spans="1:3" x14ac:dyDescent="0.25">
      <c r="A200" t="s">
        <v>2684</v>
      </c>
      <c r="B200" s="180" t="s">
        <v>2011</v>
      </c>
      <c r="C200">
        <v>5</v>
      </c>
    </row>
    <row r="201" spans="1:3" x14ac:dyDescent="0.25">
      <c r="A201" t="s">
        <v>2165</v>
      </c>
      <c r="B201" s="180" t="s">
        <v>4101</v>
      </c>
      <c r="C201">
        <v>5</v>
      </c>
    </row>
    <row r="202" spans="1:3" x14ac:dyDescent="0.25">
      <c r="A202" t="s">
        <v>2165</v>
      </c>
      <c r="B202" s="180" t="s">
        <v>2563</v>
      </c>
      <c r="C202">
        <v>5</v>
      </c>
    </row>
    <row r="203" spans="1:3" x14ac:dyDescent="0.25">
      <c r="A203" t="s">
        <v>2105</v>
      </c>
      <c r="B203" s="180" t="s">
        <v>3803</v>
      </c>
      <c r="C203">
        <v>5</v>
      </c>
    </row>
    <row r="204" spans="1:3" ht="30" x14ac:dyDescent="0.25">
      <c r="A204" t="s">
        <v>2742</v>
      </c>
      <c r="B204" s="180" t="s">
        <v>3962</v>
      </c>
      <c r="C204">
        <v>5</v>
      </c>
    </row>
    <row r="205" spans="1:3" ht="30" x14ac:dyDescent="0.25">
      <c r="A205" t="s">
        <v>2222</v>
      </c>
      <c r="B205" s="180" t="s">
        <v>2946</v>
      </c>
      <c r="C205">
        <v>5</v>
      </c>
    </row>
    <row r="206" spans="1:3" x14ac:dyDescent="0.25">
      <c r="A206" t="s">
        <v>2067</v>
      </c>
      <c r="B206" s="180" t="s">
        <v>1744</v>
      </c>
      <c r="C206">
        <v>5</v>
      </c>
    </row>
    <row r="207" spans="1:3" x14ac:dyDescent="0.25">
      <c r="A207" t="s">
        <v>2067</v>
      </c>
      <c r="B207" s="180" t="s">
        <v>520</v>
      </c>
      <c r="C207">
        <v>5</v>
      </c>
    </row>
    <row r="208" spans="1:3" x14ac:dyDescent="0.25">
      <c r="A208" t="s">
        <v>2067</v>
      </c>
      <c r="B208" s="180" t="s">
        <v>2151</v>
      </c>
      <c r="C208">
        <v>5</v>
      </c>
    </row>
    <row r="209" spans="1:3" x14ac:dyDescent="0.25">
      <c r="A209" t="s">
        <v>2067</v>
      </c>
      <c r="B209" s="180" t="s">
        <v>2740</v>
      </c>
      <c r="C209">
        <v>5</v>
      </c>
    </row>
    <row r="210" spans="1:3" x14ac:dyDescent="0.25">
      <c r="A210" t="s">
        <v>2067</v>
      </c>
      <c r="B210" s="180" t="s">
        <v>2549</v>
      </c>
      <c r="C210">
        <v>5</v>
      </c>
    </row>
    <row r="211" spans="1:3" x14ac:dyDescent="0.25">
      <c r="A211" t="s">
        <v>2067</v>
      </c>
      <c r="B211" s="180" t="s">
        <v>2716</v>
      </c>
      <c r="C211">
        <v>5</v>
      </c>
    </row>
    <row r="212" spans="1:3" x14ac:dyDescent="0.25">
      <c r="A212" t="s">
        <v>2067</v>
      </c>
      <c r="B212" s="180" t="s">
        <v>2149</v>
      </c>
      <c r="C212">
        <v>5</v>
      </c>
    </row>
    <row r="213" spans="1:3" x14ac:dyDescent="0.25">
      <c r="A213" t="s">
        <v>2067</v>
      </c>
      <c r="B213" s="180" t="s">
        <v>2265</v>
      </c>
      <c r="C213">
        <v>5</v>
      </c>
    </row>
    <row r="214" spans="1:3" x14ac:dyDescent="0.25">
      <c r="A214" t="s">
        <v>2067</v>
      </c>
      <c r="B214" s="180" t="s">
        <v>3986</v>
      </c>
      <c r="C214">
        <v>5</v>
      </c>
    </row>
    <row r="215" spans="1:3" x14ac:dyDescent="0.25">
      <c r="A215" t="s">
        <v>1431</v>
      </c>
      <c r="B215" s="180" t="s">
        <v>780</v>
      </c>
      <c r="C215">
        <v>5</v>
      </c>
    </row>
    <row r="216" spans="1:3" ht="30" x14ac:dyDescent="0.25">
      <c r="A216" t="s">
        <v>2291</v>
      </c>
      <c r="B216" s="180" t="s">
        <v>2292</v>
      </c>
      <c r="C216">
        <v>5</v>
      </c>
    </row>
    <row r="217" spans="1:3" ht="30" x14ac:dyDescent="0.25">
      <c r="A217" t="s">
        <v>4313</v>
      </c>
      <c r="B217" s="180" t="s">
        <v>214</v>
      </c>
      <c r="C217">
        <v>5</v>
      </c>
    </row>
    <row r="218" spans="1:3" x14ac:dyDescent="0.25">
      <c r="A218" t="s">
        <v>4324</v>
      </c>
      <c r="B218" s="180" t="s">
        <v>707</v>
      </c>
      <c r="C218">
        <v>5</v>
      </c>
    </row>
    <row r="219" spans="1:3" x14ac:dyDescent="0.25">
      <c r="A219" t="s">
        <v>4325</v>
      </c>
      <c r="B219" s="180" t="s">
        <v>885</v>
      </c>
      <c r="C219">
        <v>5</v>
      </c>
    </row>
    <row r="220" spans="1:3" ht="30" x14ac:dyDescent="0.25">
      <c r="A220" t="s">
        <v>4329</v>
      </c>
      <c r="B220" s="180" t="s">
        <v>401</v>
      </c>
      <c r="C220">
        <v>5</v>
      </c>
    </row>
    <row r="221" spans="1:3" x14ac:dyDescent="0.25">
      <c r="A221" t="s">
        <v>4330</v>
      </c>
      <c r="B221" s="180" t="s">
        <v>372</v>
      </c>
      <c r="C221">
        <v>5</v>
      </c>
    </row>
    <row r="222" spans="1:3" x14ac:dyDescent="0.25">
      <c r="A222" t="s">
        <v>4336</v>
      </c>
      <c r="B222" s="180" t="s">
        <v>1133</v>
      </c>
      <c r="C222">
        <v>5</v>
      </c>
    </row>
    <row r="223" spans="1:3" x14ac:dyDescent="0.25">
      <c r="A223" t="s">
        <v>2071</v>
      </c>
      <c r="B223" s="180" t="s">
        <v>3930</v>
      </c>
      <c r="C223">
        <v>5</v>
      </c>
    </row>
    <row r="224" spans="1:3" x14ac:dyDescent="0.25">
      <c r="A224" t="s">
        <v>2071</v>
      </c>
      <c r="B224" s="180" t="s">
        <v>3902</v>
      </c>
      <c r="C224">
        <v>5</v>
      </c>
    </row>
    <row r="225" spans="1:3" x14ac:dyDescent="0.25">
      <c r="A225" t="s">
        <v>2933</v>
      </c>
      <c r="B225" s="180" t="s">
        <v>2980</v>
      </c>
      <c r="C225">
        <v>5</v>
      </c>
    </row>
    <row r="226" spans="1:3" x14ac:dyDescent="0.25">
      <c r="A226" t="s">
        <v>2068</v>
      </c>
      <c r="B226" s="180" t="s">
        <v>971</v>
      </c>
      <c r="C226">
        <v>5</v>
      </c>
    </row>
    <row r="227" spans="1:3" ht="30" x14ac:dyDescent="0.25">
      <c r="A227" t="s">
        <v>2213</v>
      </c>
      <c r="B227" s="180" t="s">
        <v>685</v>
      </c>
      <c r="C227">
        <v>5</v>
      </c>
    </row>
    <row r="228" spans="1:3" x14ac:dyDescent="0.25">
      <c r="A228" t="s">
        <v>3784</v>
      </c>
      <c r="B228" s="180" t="s">
        <v>1066</v>
      </c>
      <c r="C228">
        <v>5</v>
      </c>
    </row>
    <row r="229" spans="1:3" x14ac:dyDescent="0.25">
      <c r="A229" t="s">
        <v>3784</v>
      </c>
      <c r="B229" s="180" t="s">
        <v>1065</v>
      </c>
      <c r="C229">
        <v>5</v>
      </c>
    </row>
    <row r="230" spans="1:3" x14ac:dyDescent="0.25">
      <c r="A230" t="s">
        <v>3784</v>
      </c>
      <c r="B230" s="180" t="s">
        <v>3785</v>
      </c>
      <c r="C230">
        <v>5</v>
      </c>
    </row>
    <row r="231" spans="1:3" ht="30" x14ac:dyDescent="0.25">
      <c r="A231" t="s">
        <v>2733</v>
      </c>
      <c r="B231" s="180" t="s">
        <v>624</v>
      </c>
      <c r="C231">
        <v>5</v>
      </c>
    </row>
    <row r="232" spans="1:3" ht="30" x14ac:dyDescent="0.25">
      <c r="A232" t="s">
        <v>2283</v>
      </c>
      <c r="B232" s="180" t="s">
        <v>172</v>
      </c>
      <c r="C232">
        <v>4</v>
      </c>
    </row>
    <row r="233" spans="1:3" x14ac:dyDescent="0.25">
      <c r="A233" t="s">
        <v>2283</v>
      </c>
      <c r="B233" s="180" t="s">
        <v>2725</v>
      </c>
      <c r="C233">
        <v>4</v>
      </c>
    </row>
    <row r="234" spans="1:3" ht="30" x14ac:dyDescent="0.25">
      <c r="A234" t="s">
        <v>3010</v>
      </c>
      <c r="B234" s="180" t="s">
        <v>101</v>
      </c>
      <c r="C234">
        <v>4</v>
      </c>
    </row>
    <row r="235" spans="1:3" ht="30" x14ac:dyDescent="0.25">
      <c r="A235" t="s">
        <v>4210</v>
      </c>
      <c r="B235" s="180" t="s">
        <v>345</v>
      </c>
      <c r="C235">
        <v>4</v>
      </c>
    </row>
    <row r="236" spans="1:3" x14ac:dyDescent="0.25">
      <c r="A236" t="s">
        <v>2229</v>
      </c>
      <c r="B236" s="180" t="s">
        <v>2761</v>
      </c>
      <c r="C236">
        <v>4</v>
      </c>
    </row>
    <row r="237" spans="1:3" x14ac:dyDescent="0.25">
      <c r="A237" t="s">
        <v>2229</v>
      </c>
      <c r="B237" s="180" t="s">
        <v>3866</v>
      </c>
      <c r="C237">
        <v>4</v>
      </c>
    </row>
    <row r="238" spans="1:3" ht="30" x14ac:dyDescent="0.25">
      <c r="A238" t="s">
        <v>2115</v>
      </c>
      <c r="B238" s="180" t="s">
        <v>183</v>
      </c>
      <c r="C238">
        <v>4</v>
      </c>
    </row>
    <row r="239" spans="1:3" x14ac:dyDescent="0.25">
      <c r="A239" t="s">
        <v>2115</v>
      </c>
      <c r="B239" s="180" t="s">
        <v>339</v>
      </c>
      <c r="C239">
        <v>4</v>
      </c>
    </row>
    <row r="240" spans="1:3" ht="30" x14ac:dyDescent="0.25">
      <c r="A240" t="s">
        <v>2115</v>
      </c>
      <c r="B240" s="180" t="s">
        <v>2631</v>
      </c>
      <c r="C240">
        <v>4</v>
      </c>
    </row>
    <row r="241" spans="1:3" x14ac:dyDescent="0.25">
      <c r="A241" t="s">
        <v>2115</v>
      </c>
      <c r="B241" s="180" t="s">
        <v>2976</v>
      </c>
      <c r="C241">
        <v>4</v>
      </c>
    </row>
    <row r="242" spans="1:3" ht="30" x14ac:dyDescent="0.25">
      <c r="A242" t="s">
        <v>2115</v>
      </c>
      <c r="B242" s="180" t="s">
        <v>4146</v>
      </c>
      <c r="C242">
        <v>4</v>
      </c>
    </row>
    <row r="243" spans="1:3" ht="30" x14ac:dyDescent="0.25">
      <c r="A243" t="s">
        <v>2115</v>
      </c>
      <c r="B243" s="180" t="s">
        <v>3015</v>
      </c>
      <c r="C243">
        <v>4</v>
      </c>
    </row>
    <row r="244" spans="1:3" x14ac:dyDescent="0.25">
      <c r="A244" t="s">
        <v>2272</v>
      </c>
      <c r="B244" s="180" t="s">
        <v>2547</v>
      </c>
      <c r="C244">
        <v>4</v>
      </c>
    </row>
    <row r="245" spans="1:3" ht="30" x14ac:dyDescent="0.25">
      <c r="A245" t="s">
        <v>2272</v>
      </c>
      <c r="B245" s="180" t="s">
        <v>2921</v>
      </c>
      <c r="C245">
        <v>4</v>
      </c>
    </row>
    <row r="246" spans="1:3" ht="30" x14ac:dyDescent="0.25">
      <c r="A246" t="s">
        <v>2272</v>
      </c>
      <c r="B246" s="180" t="s">
        <v>3777</v>
      </c>
      <c r="C246">
        <v>4</v>
      </c>
    </row>
    <row r="247" spans="1:3" ht="30" x14ac:dyDescent="0.25">
      <c r="A247" t="s">
        <v>2670</v>
      </c>
      <c r="B247" s="180" t="s">
        <v>602</v>
      </c>
      <c r="C247">
        <v>4</v>
      </c>
    </row>
    <row r="248" spans="1:3" x14ac:dyDescent="0.25">
      <c r="A248" t="s">
        <v>2670</v>
      </c>
      <c r="B248" s="180" t="s">
        <v>754</v>
      </c>
      <c r="C248">
        <v>4</v>
      </c>
    </row>
    <row r="249" spans="1:3" x14ac:dyDescent="0.25">
      <c r="A249" t="s">
        <v>2670</v>
      </c>
      <c r="B249" s="180" t="s">
        <v>726</v>
      </c>
      <c r="C249">
        <v>4</v>
      </c>
    </row>
    <row r="250" spans="1:3" ht="30" x14ac:dyDescent="0.25">
      <c r="A250" t="s">
        <v>4223</v>
      </c>
      <c r="B250" s="180" t="s">
        <v>3616</v>
      </c>
      <c r="C250">
        <v>4</v>
      </c>
    </row>
    <row r="251" spans="1:3" x14ac:dyDescent="0.25">
      <c r="A251" t="s">
        <v>2070</v>
      </c>
      <c r="B251" s="180" t="s">
        <v>2886</v>
      </c>
      <c r="C251">
        <v>4</v>
      </c>
    </row>
    <row r="252" spans="1:3" x14ac:dyDescent="0.25">
      <c r="A252" t="s">
        <v>2309</v>
      </c>
      <c r="B252" s="180" t="s">
        <v>1311</v>
      </c>
      <c r="C252">
        <v>4</v>
      </c>
    </row>
    <row r="253" spans="1:3" ht="30" x14ac:dyDescent="0.25">
      <c r="A253" t="s">
        <v>2637</v>
      </c>
      <c r="B253" s="180" t="s">
        <v>659</v>
      </c>
      <c r="C253">
        <v>4</v>
      </c>
    </row>
    <row r="254" spans="1:3" x14ac:dyDescent="0.25">
      <c r="A254" t="s">
        <v>2637</v>
      </c>
      <c r="B254" s="180" t="s">
        <v>2748</v>
      </c>
      <c r="C254">
        <v>4</v>
      </c>
    </row>
    <row r="255" spans="1:3" x14ac:dyDescent="0.25">
      <c r="A255" t="s">
        <v>3700</v>
      </c>
      <c r="B255" s="180" t="s">
        <v>369</v>
      </c>
      <c r="C255">
        <v>4</v>
      </c>
    </row>
    <row r="256" spans="1:3" x14ac:dyDescent="0.25">
      <c r="A256" t="s">
        <v>2649</v>
      </c>
      <c r="B256" s="180" t="s">
        <v>1103</v>
      </c>
      <c r="C256">
        <v>4</v>
      </c>
    </row>
    <row r="257" spans="1:3" x14ac:dyDescent="0.25">
      <c r="A257" t="s">
        <v>2649</v>
      </c>
      <c r="B257" s="180" t="s">
        <v>2650</v>
      </c>
      <c r="C257">
        <v>4</v>
      </c>
    </row>
    <row r="258" spans="1:3" x14ac:dyDescent="0.25">
      <c r="A258" t="s">
        <v>2649</v>
      </c>
      <c r="B258" s="180" t="s">
        <v>3780</v>
      </c>
      <c r="C258">
        <v>4</v>
      </c>
    </row>
    <row r="259" spans="1:3" x14ac:dyDescent="0.25">
      <c r="A259" t="s">
        <v>1404</v>
      </c>
      <c r="B259" s="180" t="s">
        <v>472</v>
      </c>
      <c r="C259">
        <v>4</v>
      </c>
    </row>
    <row r="260" spans="1:3" x14ac:dyDescent="0.25">
      <c r="A260" t="s">
        <v>1404</v>
      </c>
      <c r="B260" s="180" t="s">
        <v>318</v>
      </c>
      <c r="C260">
        <v>4</v>
      </c>
    </row>
    <row r="261" spans="1:3" x14ac:dyDescent="0.25">
      <c r="A261" t="s">
        <v>1404</v>
      </c>
      <c r="B261" s="180" t="s">
        <v>317</v>
      </c>
      <c r="C261">
        <v>4</v>
      </c>
    </row>
    <row r="262" spans="1:3" x14ac:dyDescent="0.25">
      <c r="A262" t="s">
        <v>2286</v>
      </c>
      <c r="B262" s="180" t="s">
        <v>1116</v>
      </c>
      <c r="C262">
        <v>4</v>
      </c>
    </row>
    <row r="263" spans="1:3" x14ac:dyDescent="0.25">
      <c r="A263" t="s">
        <v>4270</v>
      </c>
      <c r="B263" s="180" t="s">
        <v>728</v>
      </c>
      <c r="C263">
        <v>4</v>
      </c>
    </row>
    <row r="264" spans="1:3" x14ac:dyDescent="0.25">
      <c r="A264" t="s">
        <v>4282</v>
      </c>
      <c r="B264" s="180" t="s">
        <v>366</v>
      </c>
      <c r="C264">
        <v>4</v>
      </c>
    </row>
    <row r="265" spans="1:3" ht="30" x14ac:dyDescent="0.25">
      <c r="A265" t="s">
        <v>2681</v>
      </c>
      <c r="B265" s="180" t="s">
        <v>252</v>
      </c>
      <c r="C265">
        <v>4</v>
      </c>
    </row>
    <row r="266" spans="1:3" x14ac:dyDescent="0.25">
      <c r="A266" t="s">
        <v>2681</v>
      </c>
      <c r="B266" s="180" t="s">
        <v>3708</v>
      </c>
      <c r="C266">
        <v>4</v>
      </c>
    </row>
    <row r="267" spans="1:3" x14ac:dyDescent="0.25">
      <c r="A267" t="s">
        <v>2294</v>
      </c>
      <c r="B267" s="180" t="s">
        <v>225</v>
      </c>
      <c r="C267">
        <v>4</v>
      </c>
    </row>
    <row r="268" spans="1:3" x14ac:dyDescent="0.25">
      <c r="A268" t="s">
        <v>2684</v>
      </c>
      <c r="B268" s="180" t="s">
        <v>828</v>
      </c>
      <c r="C268">
        <v>4</v>
      </c>
    </row>
    <row r="269" spans="1:3" x14ac:dyDescent="0.25">
      <c r="A269" t="s">
        <v>2684</v>
      </c>
      <c r="B269" s="180" t="s">
        <v>636</v>
      </c>
      <c r="C269">
        <v>4</v>
      </c>
    </row>
    <row r="270" spans="1:3" x14ac:dyDescent="0.25">
      <c r="A270" t="s">
        <v>2684</v>
      </c>
      <c r="B270" s="180" t="s">
        <v>817</v>
      </c>
      <c r="C270">
        <v>4</v>
      </c>
    </row>
    <row r="271" spans="1:3" x14ac:dyDescent="0.25">
      <c r="A271" t="s">
        <v>4301</v>
      </c>
      <c r="B271" s="180" t="s">
        <v>1277</v>
      </c>
      <c r="C271">
        <v>4</v>
      </c>
    </row>
    <row r="272" spans="1:3" x14ac:dyDescent="0.25">
      <c r="A272" t="s">
        <v>2165</v>
      </c>
      <c r="B272" s="180" t="s">
        <v>3093</v>
      </c>
      <c r="C272">
        <v>4</v>
      </c>
    </row>
    <row r="273" spans="1:3" x14ac:dyDescent="0.25">
      <c r="A273" t="s">
        <v>2165</v>
      </c>
      <c r="B273" s="180" t="s">
        <v>2799</v>
      </c>
      <c r="C273">
        <v>4</v>
      </c>
    </row>
    <row r="274" spans="1:3" x14ac:dyDescent="0.25">
      <c r="A274" t="s">
        <v>3792</v>
      </c>
      <c r="B274" s="180" t="s">
        <v>3799</v>
      </c>
      <c r="C274">
        <v>4</v>
      </c>
    </row>
    <row r="275" spans="1:3" x14ac:dyDescent="0.25">
      <c r="A275" t="s">
        <v>2105</v>
      </c>
      <c r="B275" s="180" t="s">
        <v>2914</v>
      </c>
      <c r="C275">
        <v>4</v>
      </c>
    </row>
    <row r="276" spans="1:3" x14ac:dyDescent="0.25">
      <c r="A276" t="s">
        <v>2067</v>
      </c>
      <c r="B276" s="180" t="s">
        <v>2135</v>
      </c>
      <c r="C276">
        <v>4</v>
      </c>
    </row>
    <row r="277" spans="1:3" x14ac:dyDescent="0.25">
      <c r="A277" t="s">
        <v>2067</v>
      </c>
      <c r="B277" s="180" t="s">
        <v>2910</v>
      </c>
      <c r="C277">
        <v>4</v>
      </c>
    </row>
    <row r="278" spans="1:3" x14ac:dyDescent="0.25">
      <c r="A278" t="s">
        <v>2067</v>
      </c>
      <c r="B278" s="180" t="s">
        <v>519</v>
      </c>
      <c r="C278">
        <v>4</v>
      </c>
    </row>
    <row r="279" spans="1:3" ht="30" x14ac:dyDescent="0.25">
      <c r="A279" t="s">
        <v>2067</v>
      </c>
      <c r="B279" s="180" t="s">
        <v>65</v>
      </c>
      <c r="C279">
        <v>4</v>
      </c>
    </row>
    <row r="280" spans="1:3" x14ac:dyDescent="0.25">
      <c r="A280" t="s">
        <v>2067</v>
      </c>
      <c r="B280" s="180" t="s">
        <v>301</v>
      </c>
      <c r="C280">
        <v>4</v>
      </c>
    </row>
    <row r="281" spans="1:3" ht="30" x14ac:dyDescent="0.25">
      <c r="A281" t="s">
        <v>2067</v>
      </c>
      <c r="B281" s="180" t="s">
        <v>1234</v>
      </c>
      <c r="C281">
        <v>4</v>
      </c>
    </row>
    <row r="282" spans="1:3" x14ac:dyDescent="0.25">
      <c r="A282" t="s">
        <v>2067</v>
      </c>
      <c r="B282" s="180" t="s">
        <v>3200</v>
      </c>
      <c r="C282">
        <v>4</v>
      </c>
    </row>
    <row r="283" spans="1:3" x14ac:dyDescent="0.25">
      <c r="A283" t="s">
        <v>2067</v>
      </c>
      <c r="B283" s="180" t="s">
        <v>3083</v>
      </c>
      <c r="C283">
        <v>4</v>
      </c>
    </row>
    <row r="284" spans="1:3" x14ac:dyDescent="0.25">
      <c r="A284" t="s">
        <v>2067</v>
      </c>
      <c r="B284" s="180" t="s">
        <v>2931</v>
      </c>
      <c r="C284">
        <v>4</v>
      </c>
    </row>
    <row r="285" spans="1:3" x14ac:dyDescent="0.25">
      <c r="A285" t="s">
        <v>2067</v>
      </c>
      <c r="B285" s="180" t="s">
        <v>3809</v>
      </c>
      <c r="C285">
        <v>4</v>
      </c>
    </row>
    <row r="286" spans="1:3" x14ac:dyDescent="0.25">
      <c r="A286" t="s">
        <v>2067</v>
      </c>
      <c r="B286" s="180" t="s">
        <v>2145</v>
      </c>
      <c r="C286">
        <v>4</v>
      </c>
    </row>
    <row r="287" spans="1:3" x14ac:dyDescent="0.25">
      <c r="A287" t="s">
        <v>2067</v>
      </c>
      <c r="B287" s="180" t="s">
        <v>2657</v>
      </c>
      <c r="C287">
        <v>4</v>
      </c>
    </row>
    <row r="288" spans="1:3" x14ac:dyDescent="0.25">
      <c r="A288" t="s">
        <v>2067</v>
      </c>
      <c r="B288" s="180" t="s">
        <v>2491</v>
      </c>
      <c r="C288">
        <v>4</v>
      </c>
    </row>
    <row r="289" spans="1:3" x14ac:dyDescent="0.25">
      <c r="A289" t="s">
        <v>2067</v>
      </c>
      <c r="B289" s="180" t="s">
        <v>2570</v>
      </c>
      <c r="C289">
        <v>4</v>
      </c>
    </row>
    <row r="290" spans="1:3" x14ac:dyDescent="0.25">
      <c r="A290" t="s">
        <v>1431</v>
      </c>
      <c r="B290" s="180" t="s">
        <v>551</v>
      </c>
      <c r="C290">
        <v>4</v>
      </c>
    </row>
    <row r="291" spans="1:3" x14ac:dyDescent="0.25">
      <c r="A291" t="s">
        <v>2826</v>
      </c>
      <c r="B291" s="180" t="s">
        <v>3085</v>
      </c>
      <c r="C291">
        <v>4</v>
      </c>
    </row>
    <row r="292" spans="1:3" x14ac:dyDescent="0.25">
      <c r="A292" t="s">
        <v>2518</v>
      </c>
      <c r="B292" s="180" t="s">
        <v>1071</v>
      </c>
      <c r="C292">
        <v>4</v>
      </c>
    </row>
    <row r="293" spans="1:3" x14ac:dyDescent="0.25">
      <c r="A293" t="s">
        <v>3793</v>
      </c>
      <c r="B293" s="180" t="s">
        <v>3816</v>
      </c>
      <c r="C293">
        <v>4</v>
      </c>
    </row>
    <row r="294" spans="1:3" x14ac:dyDescent="0.25">
      <c r="A294" t="s">
        <v>2071</v>
      </c>
      <c r="B294" s="180" t="s">
        <v>1004</v>
      </c>
      <c r="C294">
        <v>4</v>
      </c>
    </row>
    <row r="295" spans="1:3" x14ac:dyDescent="0.25">
      <c r="A295" t="s">
        <v>2071</v>
      </c>
      <c r="B295" s="180" t="s">
        <v>3904</v>
      </c>
      <c r="C295">
        <v>4</v>
      </c>
    </row>
    <row r="296" spans="1:3" x14ac:dyDescent="0.25">
      <c r="A296" t="s">
        <v>2933</v>
      </c>
      <c r="B296" s="180" t="s">
        <v>2999</v>
      </c>
      <c r="C296">
        <v>4</v>
      </c>
    </row>
    <row r="297" spans="1:3" x14ac:dyDescent="0.25">
      <c r="A297" t="s">
        <v>2933</v>
      </c>
      <c r="B297" s="180" t="s">
        <v>2934</v>
      </c>
      <c r="C297">
        <v>4</v>
      </c>
    </row>
    <row r="298" spans="1:3" x14ac:dyDescent="0.25">
      <c r="A298" t="s">
        <v>581</v>
      </c>
      <c r="B298" s="180" t="s">
        <v>583</v>
      </c>
      <c r="C298">
        <v>4</v>
      </c>
    </row>
    <row r="299" spans="1:3" x14ac:dyDescent="0.25">
      <c r="A299" t="s">
        <v>581</v>
      </c>
      <c r="B299" s="180" t="s">
        <v>2006</v>
      </c>
      <c r="C299">
        <v>4</v>
      </c>
    </row>
    <row r="300" spans="1:3" x14ac:dyDescent="0.25">
      <c r="A300" t="s">
        <v>2068</v>
      </c>
      <c r="B300" s="180" t="s">
        <v>2642</v>
      </c>
      <c r="C300">
        <v>4</v>
      </c>
    </row>
    <row r="301" spans="1:3" ht="30" x14ac:dyDescent="0.25">
      <c r="A301" t="s">
        <v>4349</v>
      </c>
      <c r="B301" s="180" t="s">
        <v>404</v>
      </c>
      <c r="C301">
        <v>4</v>
      </c>
    </row>
    <row r="302" spans="1:3" x14ac:dyDescent="0.25">
      <c r="A302" t="s">
        <v>2283</v>
      </c>
      <c r="B302" s="180" t="s">
        <v>117</v>
      </c>
      <c r="C302">
        <v>3</v>
      </c>
    </row>
    <row r="303" spans="1:3" x14ac:dyDescent="0.25">
      <c r="A303" t="s">
        <v>2283</v>
      </c>
      <c r="B303" s="180" t="s">
        <v>147</v>
      </c>
      <c r="C303">
        <v>3</v>
      </c>
    </row>
    <row r="304" spans="1:3" x14ac:dyDescent="0.25">
      <c r="A304" t="s">
        <v>2283</v>
      </c>
      <c r="B304" s="180" t="s">
        <v>155</v>
      </c>
      <c r="C304">
        <v>3</v>
      </c>
    </row>
    <row r="305" spans="1:3" x14ac:dyDescent="0.25">
      <c r="A305" t="s">
        <v>2283</v>
      </c>
      <c r="B305" s="180" t="s">
        <v>3081</v>
      </c>
      <c r="C305">
        <v>3</v>
      </c>
    </row>
    <row r="306" spans="1:3" x14ac:dyDescent="0.25">
      <c r="A306" t="s">
        <v>2066</v>
      </c>
      <c r="B306" s="180" t="s">
        <v>3769</v>
      </c>
      <c r="C306">
        <v>3</v>
      </c>
    </row>
    <row r="307" spans="1:3" ht="30" x14ac:dyDescent="0.25">
      <c r="A307" t="s">
        <v>3770</v>
      </c>
      <c r="B307" s="180" t="s">
        <v>943</v>
      </c>
      <c r="C307">
        <v>3</v>
      </c>
    </row>
    <row r="308" spans="1:3" ht="30" x14ac:dyDescent="0.25">
      <c r="A308" t="s">
        <v>3010</v>
      </c>
      <c r="B308" s="180" t="s">
        <v>629</v>
      </c>
      <c r="C308">
        <v>3</v>
      </c>
    </row>
    <row r="309" spans="1:3" ht="30" x14ac:dyDescent="0.25">
      <c r="A309" t="s">
        <v>3010</v>
      </c>
      <c r="B309" s="180" t="s">
        <v>102</v>
      </c>
      <c r="C309">
        <v>3</v>
      </c>
    </row>
    <row r="310" spans="1:3" ht="30" x14ac:dyDescent="0.25">
      <c r="A310" t="s">
        <v>3010</v>
      </c>
      <c r="B310" s="180" t="s">
        <v>478</v>
      </c>
      <c r="C310">
        <v>3</v>
      </c>
    </row>
    <row r="311" spans="1:3" ht="30" x14ac:dyDescent="0.25">
      <c r="A311" t="s">
        <v>3010</v>
      </c>
      <c r="B311" s="180" t="s">
        <v>3011</v>
      </c>
      <c r="C311">
        <v>3</v>
      </c>
    </row>
    <row r="312" spans="1:3" x14ac:dyDescent="0.25">
      <c r="A312" t="s">
        <v>4200</v>
      </c>
      <c r="B312" s="180" t="s">
        <v>928</v>
      </c>
      <c r="C312">
        <v>3</v>
      </c>
    </row>
    <row r="313" spans="1:3" x14ac:dyDescent="0.25">
      <c r="A313" t="s">
        <v>4210</v>
      </c>
      <c r="B313" s="180" t="s">
        <v>375</v>
      </c>
      <c r="C313">
        <v>3</v>
      </c>
    </row>
    <row r="314" spans="1:3" ht="30" x14ac:dyDescent="0.25">
      <c r="A314" t="s">
        <v>4210</v>
      </c>
      <c r="B314" s="180" t="s">
        <v>398</v>
      </c>
      <c r="C314">
        <v>3</v>
      </c>
    </row>
    <row r="315" spans="1:3" ht="30" x14ac:dyDescent="0.25">
      <c r="A315" t="s">
        <v>4210</v>
      </c>
      <c r="B315" s="180" t="s">
        <v>396</v>
      </c>
      <c r="C315">
        <v>3</v>
      </c>
    </row>
    <row r="316" spans="1:3" x14ac:dyDescent="0.25">
      <c r="A316" t="s">
        <v>3773</v>
      </c>
      <c r="B316" s="180" t="s">
        <v>3774</v>
      </c>
      <c r="C316">
        <v>3</v>
      </c>
    </row>
    <row r="317" spans="1:3" x14ac:dyDescent="0.25">
      <c r="A317" t="s">
        <v>4217</v>
      </c>
      <c r="B317" s="180" t="s">
        <v>202</v>
      </c>
      <c r="C317">
        <v>3</v>
      </c>
    </row>
    <row r="318" spans="1:3" x14ac:dyDescent="0.25">
      <c r="A318" t="s">
        <v>2229</v>
      </c>
      <c r="B318" s="180" t="s">
        <v>1105</v>
      </c>
      <c r="C318">
        <v>3</v>
      </c>
    </row>
    <row r="319" spans="1:3" x14ac:dyDescent="0.25">
      <c r="A319" t="s">
        <v>2115</v>
      </c>
      <c r="B319" s="180" t="s">
        <v>133</v>
      </c>
      <c r="C319">
        <v>3</v>
      </c>
    </row>
    <row r="320" spans="1:3" ht="30" x14ac:dyDescent="0.25">
      <c r="A320" t="s">
        <v>2115</v>
      </c>
      <c r="B320" s="180" t="s">
        <v>114</v>
      </c>
      <c r="C320">
        <v>3</v>
      </c>
    </row>
    <row r="321" spans="1:3" ht="30" x14ac:dyDescent="0.25">
      <c r="A321" t="s">
        <v>2115</v>
      </c>
      <c r="B321" s="180" t="s">
        <v>163</v>
      </c>
      <c r="C321">
        <v>3</v>
      </c>
    </row>
    <row r="322" spans="1:3" x14ac:dyDescent="0.25">
      <c r="A322" t="s">
        <v>2115</v>
      </c>
      <c r="B322" s="180" t="s">
        <v>1144</v>
      </c>
      <c r="C322">
        <v>3</v>
      </c>
    </row>
    <row r="323" spans="1:3" ht="30" x14ac:dyDescent="0.25">
      <c r="A323" t="s">
        <v>2115</v>
      </c>
      <c r="B323" s="180" t="s">
        <v>1626</v>
      </c>
      <c r="C323">
        <v>3</v>
      </c>
    </row>
    <row r="324" spans="1:3" ht="30" x14ac:dyDescent="0.25">
      <c r="A324" t="s">
        <v>2115</v>
      </c>
      <c r="B324" s="180" t="s">
        <v>1998</v>
      </c>
      <c r="C324">
        <v>3</v>
      </c>
    </row>
    <row r="325" spans="1:3" x14ac:dyDescent="0.25">
      <c r="A325" t="s">
        <v>2115</v>
      </c>
      <c r="B325" s="180" t="s">
        <v>306</v>
      </c>
      <c r="C325">
        <v>3</v>
      </c>
    </row>
    <row r="326" spans="1:3" x14ac:dyDescent="0.25">
      <c r="A326" t="s">
        <v>2115</v>
      </c>
      <c r="B326" s="180" t="s">
        <v>3677</v>
      </c>
      <c r="C326">
        <v>3</v>
      </c>
    </row>
    <row r="327" spans="1:3" ht="30" x14ac:dyDescent="0.25">
      <c r="A327" t="s">
        <v>2115</v>
      </c>
      <c r="B327" s="180" t="s">
        <v>2820</v>
      </c>
      <c r="C327">
        <v>3</v>
      </c>
    </row>
    <row r="328" spans="1:3" x14ac:dyDescent="0.25">
      <c r="A328" t="s">
        <v>2272</v>
      </c>
      <c r="B328" s="180" t="s">
        <v>2273</v>
      </c>
      <c r="C328">
        <v>3</v>
      </c>
    </row>
    <row r="329" spans="1:3" x14ac:dyDescent="0.25">
      <c r="A329" t="s">
        <v>3932</v>
      </c>
      <c r="B329" s="180" t="s">
        <v>3933</v>
      </c>
      <c r="C329">
        <v>3</v>
      </c>
    </row>
    <row r="330" spans="1:3" x14ac:dyDescent="0.25">
      <c r="A330" t="s">
        <v>3177</v>
      </c>
      <c r="B330" s="180" t="s">
        <v>547</v>
      </c>
      <c r="C330">
        <v>3</v>
      </c>
    </row>
    <row r="331" spans="1:3" x14ac:dyDescent="0.25">
      <c r="A331" t="s">
        <v>2670</v>
      </c>
      <c r="B331" s="180" t="s">
        <v>587</v>
      </c>
      <c r="C331">
        <v>3</v>
      </c>
    </row>
    <row r="332" spans="1:3" x14ac:dyDescent="0.25">
      <c r="A332" t="s">
        <v>2670</v>
      </c>
      <c r="B332" s="180" t="s">
        <v>724</v>
      </c>
      <c r="C332">
        <v>3</v>
      </c>
    </row>
    <row r="333" spans="1:3" ht="30" x14ac:dyDescent="0.25">
      <c r="A333" t="s">
        <v>4224</v>
      </c>
      <c r="B333" s="180" t="s">
        <v>864</v>
      </c>
      <c r="C333">
        <v>3</v>
      </c>
    </row>
    <row r="334" spans="1:3" x14ac:dyDescent="0.25">
      <c r="A334" t="s">
        <v>2070</v>
      </c>
      <c r="B334" s="180" t="s">
        <v>159</v>
      </c>
      <c r="C334">
        <v>3</v>
      </c>
    </row>
    <row r="335" spans="1:3" x14ac:dyDescent="0.25">
      <c r="A335" t="s">
        <v>2527</v>
      </c>
      <c r="B335" s="180" t="s">
        <v>3167</v>
      </c>
      <c r="C335">
        <v>3</v>
      </c>
    </row>
    <row r="336" spans="1:3" x14ac:dyDescent="0.25">
      <c r="A336" t="s">
        <v>4237</v>
      </c>
      <c r="B336" s="180" t="s">
        <v>1244</v>
      </c>
      <c r="C336">
        <v>3</v>
      </c>
    </row>
    <row r="337" spans="1:3" x14ac:dyDescent="0.25">
      <c r="A337" t="s">
        <v>4241</v>
      </c>
      <c r="B337" s="180" t="s">
        <v>1713</v>
      </c>
      <c r="C337">
        <v>3</v>
      </c>
    </row>
    <row r="338" spans="1:3" x14ac:dyDescent="0.25">
      <c r="A338" t="s">
        <v>4241</v>
      </c>
      <c r="B338" s="180" t="s">
        <v>1712</v>
      </c>
      <c r="C338">
        <v>3</v>
      </c>
    </row>
    <row r="339" spans="1:3" x14ac:dyDescent="0.25">
      <c r="A339" t="s">
        <v>4241</v>
      </c>
      <c r="B339" s="180" t="s">
        <v>1748</v>
      </c>
      <c r="C339">
        <v>3</v>
      </c>
    </row>
    <row r="340" spans="1:3" x14ac:dyDescent="0.25">
      <c r="A340" t="s">
        <v>4244</v>
      </c>
      <c r="B340" s="180" t="s">
        <v>460</v>
      </c>
      <c r="C340">
        <v>3</v>
      </c>
    </row>
    <row r="341" spans="1:3" x14ac:dyDescent="0.25">
      <c r="A341" t="s">
        <v>2309</v>
      </c>
      <c r="B341" s="180" t="s">
        <v>1678</v>
      </c>
      <c r="C341">
        <v>3</v>
      </c>
    </row>
    <row r="342" spans="1:3" x14ac:dyDescent="0.25">
      <c r="A342" t="s">
        <v>2309</v>
      </c>
      <c r="B342" s="180" t="s">
        <v>1293</v>
      </c>
      <c r="C342">
        <v>3</v>
      </c>
    </row>
    <row r="343" spans="1:3" x14ac:dyDescent="0.25">
      <c r="A343" t="s">
        <v>2309</v>
      </c>
      <c r="B343" s="180" t="s">
        <v>1317</v>
      </c>
      <c r="C343">
        <v>3</v>
      </c>
    </row>
    <row r="344" spans="1:3" x14ac:dyDescent="0.25">
      <c r="A344" t="s">
        <v>2309</v>
      </c>
      <c r="B344" s="180" t="s">
        <v>1301</v>
      </c>
      <c r="C344">
        <v>3</v>
      </c>
    </row>
    <row r="345" spans="1:3" x14ac:dyDescent="0.25">
      <c r="A345" t="s">
        <v>2309</v>
      </c>
      <c r="B345" s="180" t="s">
        <v>2336</v>
      </c>
      <c r="C345">
        <v>3</v>
      </c>
    </row>
    <row r="346" spans="1:3" x14ac:dyDescent="0.25">
      <c r="A346" t="s">
        <v>3700</v>
      </c>
      <c r="B346" s="180" t="s">
        <v>616</v>
      </c>
      <c r="C346">
        <v>3</v>
      </c>
    </row>
    <row r="347" spans="1:3" x14ac:dyDescent="0.25">
      <c r="A347" t="s">
        <v>3700</v>
      </c>
      <c r="B347" s="180" t="s">
        <v>441</v>
      </c>
      <c r="C347">
        <v>3</v>
      </c>
    </row>
    <row r="348" spans="1:3" x14ac:dyDescent="0.25">
      <c r="A348" t="s">
        <v>4248</v>
      </c>
      <c r="B348" s="180" t="s">
        <v>1059</v>
      </c>
      <c r="C348">
        <v>3</v>
      </c>
    </row>
    <row r="349" spans="1:3" x14ac:dyDescent="0.25">
      <c r="A349" t="s">
        <v>2649</v>
      </c>
      <c r="B349" s="180" t="s">
        <v>2784</v>
      </c>
      <c r="C349">
        <v>3</v>
      </c>
    </row>
    <row r="350" spans="1:3" x14ac:dyDescent="0.25">
      <c r="A350" t="s">
        <v>1404</v>
      </c>
      <c r="B350" s="180" t="s">
        <v>774</v>
      </c>
      <c r="C350">
        <v>3</v>
      </c>
    </row>
    <row r="351" spans="1:3" x14ac:dyDescent="0.25">
      <c r="A351" t="s">
        <v>1404</v>
      </c>
      <c r="B351" s="180" t="s">
        <v>2036</v>
      </c>
      <c r="C351">
        <v>3</v>
      </c>
    </row>
    <row r="352" spans="1:3" x14ac:dyDescent="0.25">
      <c r="A352" t="s">
        <v>1404</v>
      </c>
      <c r="B352" s="180" t="s">
        <v>324</v>
      </c>
      <c r="C352">
        <v>3</v>
      </c>
    </row>
    <row r="353" spans="1:3" x14ac:dyDescent="0.25">
      <c r="A353" t="s">
        <v>2750</v>
      </c>
      <c r="B353" s="180" t="s">
        <v>2751</v>
      </c>
      <c r="C353">
        <v>3</v>
      </c>
    </row>
    <row r="354" spans="1:3" x14ac:dyDescent="0.25">
      <c r="A354" t="s">
        <v>4274</v>
      </c>
      <c r="B354" s="180" t="s">
        <v>1288</v>
      </c>
      <c r="C354">
        <v>3</v>
      </c>
    </row>
    <row r="355" spans="1:3" ht="30" x14ac:dyDescent="0.25">
      <c r="A355" t="s">
        <v>2108</v>
      </c>
      <c r="B355" s="180" t="s">
        <v>3779</v>
      </c>
      <c r="C355">
        <v>3</v>
      </c>
    </row>
    <row r="356" spans="1:3" x14ac:dyDescent="0.25">
      <c r="A356" t="s">
        <v>2108</v>
      </c>
      <c r="B356" s="180" t="s">
        <v>2109</v>
      </c>
      <c r="C356">
        <v>3</v>
      </c>
    </row>
    <row r="357" spans="1:3" ht="30" x14ac:dyDescent="0.25">
      <c r="A357" t="s">
        <v>2681</v>
      </c>
      <c r="B357" s="180" t="s">
        <v>236</v>
      </c>
      <c r="C357">
        <v>3</v>
      </c>
    </row>
    <row r="358" spans="1:3" x14ac:dyDescent="0.25">
      <c r="A358" t="s">
        <v>4284</v>
      </c>
      <c r="B358" s="180" t="s">
        <v>1855</v>
      </c>
      <c r="C358">
        <v>3</v>
      </c>
    </row>
    <row r="359" spans="1:3" x14ac:dyDescent="0.25">
      <c r="A359" t="s">
        <v>2111</v>
      </c>
      <c r="B359" s="180" t="s">
        <v>3786</v>
      </c>
      <c r="C359">
        <v>3</v>
      </c>
    </row>
    <row r="360" spans="1:3" x14ac:dyDescent="0.25">
      <c r="A360" t="s">
        <v>4285</v>
      </c>
      <c r="B360" s="180" t="s">
        <v>505</v>
      </c>
      <c r="C360">
        <v>3</v>
      </c>
    </row>
    <row r="361" spans="1:3" x14ac:dyDescent="0.25">
      <c r="A361" t="s">
        <v>2102</v>
      </c>
      <c r="B361" s="180" t="s">
        <v>3076</v>
      </c>
      <c r="C361">
        <v>3</v>
      </c>
    </row>
    <row r="362" spans="1:3" x14ac:dyDescent="0.25">
      <c r="A362" t="s">
        <v>2102</v>
      </c>
      <c r="B362" s="180" t="s">
        <v>3847</v>
      </c>
      <c r="C362">
        <v>3</v>
      </c>
    </row>
    <row r="363" spans="1:3" x14ac:dyDescent="0.25">
      <c r="A363" t="s">
        <v>3147</v>
      </c>
      <c r="B363" s="180" t="s">
        <v>3148</v>
      </c>
      <c r="C363">
        <v>3</v>
      </c>
    </row>
    <row r="364" spans="1:3" x14ac:dyDescent="0.25">
      <c r="A364" t="s">
        <v>3628</v>
      </c>
      <c r="B364" s="180" t="s">
        <v>3629</v>
      </c>
      <c r="C364">
        <v>3</v>
      </c>
    </row>
    <row r="365" spans="1:3" x14ac:dyDescent="0.25">
      <c r="A365" t="s">
        <v>2684</v>
      </c>
      <c r="B365" s="180" t="s">
        <v>1091</v>
      </c>
      <c r="C365">
        <v>3</v>
      </c>
    </row>
    <row r="366" spans="1:3" x14ac:dyDescent="0.25">
      <c r="A366" t="s">
        <v>2684</v>
      </c>
      <c r="B366" s="180" t="s">
        <v>957</v>
      </c>
      <c r="C366">
        <v>3</v>
      </c>
    </row>
    <row r="367" spans="1:3" x14ac:dyDescent="0.25">
      <c r="A367" t="s">
        <v>2684</v>
      </c>
      <c r="B367" s="180" t="s">
        <v>1635</v>
      </c>
      <c r="C367">
        <v>3</v>
      </c>
    </row>
    <row r="368" spans="1:3" x14ac:dyDescent="0.25">
      <c r="A368" t="s">
        <v>2684</v>
      </c>
      <c r="B368" s="180" t="s">
        <v>870</v>
      </c>
      <c r="C368">
        <v>3</v>
      </c>
    </row>
    <row r="369" spans="1:3" x14ac:dyDescent="0.25">
      <c r="A369" t="s">
        <v>2684</v>
      </c>
      <c r="B369" s="180" t="s">
        <v>869</v>
      </c>
      <c r="C369">
        <v>3</v>
      </c>
    </row>
    <row r="370" spans="1:3" x14ac:dyDescent="0.25">
      <c r="A370" t="s">
        <v>2684</v>
      </c>
      <c r="B370" s="180" t="s">
        <v>2059</v>
      </c>
      <c r="C370">
        <v>3</v>
      </c>
    </row>
    <row r="371" spans="1:3" x14ac:dyDescent="0.25">
      <c r="A371" t="s">
        <v>2958</v>
      </c>
      <c r="B371" s="180" t="s">
        <v>626</v>
      </c>
      <c r="C371">
        <v>3</v>
      </c>
    </row>
    <row r="372" spans="1:3" x14ac:dyDescent="0.25">
      <c r="A372" t="s">
        <v>2958</v>
      </c>
      <c r="B372" s="180" t="s">
        <v>2959</v>
      </c>
      <c r="C372">
        <v>3</v>
      </c>
    </row>
    <row r="373" spans="1:3" x14ac:dyDescent="0.25">
      <c r="A373" t="s">
        <v>2165</v>
      </c>
      <c r="B373" s="180" t="s">
        <v>3202</v>
      </c>
      <c r="C373">
        <v>3</v>
      </c>
    </row>
    <row r="374" spans="1:3" ht="30" x14ac:dyDescent="0.25">
      <c r="A374" t="s">
        <v>2165</v>
      </c>
      <c r="B374" s="180" t="s">
        <v>524</v>
      </c>
      <c r="C374">
        <v>3</v>
      </c>
    </row>
    <row r="375" spans="1:3" x14ac:dyDescent="0.25">
      <c r="A375" t="s">
        <v>2165</v>
      </c>
      <c r="B375" s="180" t="s">
        <v>822</v>
      </c>
      <c r="C375">
        <v>3</v>
      </c>
    </row>
    <row r="376" spans="1:3" x14ac:dyDescent="0.25">
      <c r="A376" t="s">
        <v>2165</v>
      </c>
      <c r="B376" s="180" t="s">
        <v>2759</v>
      </c>
      <c r="C376">
        <v>3</v>
      </c>
    </row>
    <row r="377" spans="1:3" x14ac:dyDescent="0.25">
      <c r="A377" t="s">
        <v>2950</v>
      </c>
      <c r="B377" s="180" t="s">
        <v>2951</v>
      </c>
      <c r="C377">
        <v>3</v>
      </c>
    </row>
    <row r="378" spans="1:3" x14ac:dyDescent="0.25">
      <c r="A378" t="s">
        <v>2950</v>
      </c>
      <c r="B378" s="180" t="s">
        <v>1951</v>
      </c>
      <c r="C378">
        <v>3</v>
      </c>
    </row>
    <row r="379" spans="1:3" x14ac:dyDescent="0.25">
      <c r="A379" t="s">
        <v>2950</v>
      </c>
      <c r="B379" s="180" t="s">
        <v>390</v>
      </c>
      <c r="C379">
        <v>3</v>
      </c>
    </row>
    <row r="380" spans="1:3" x14ac:dyDescent="0.25">
      <c r="A380" t="s">
        <v>2697</v>
      </c>
      <c r="B380" s="180" t="s">
        <v>1094</v>
      </c>
      <c r="C380">
        <v>3</v>
      </c>
    </row>
    <row r="381" spans="1:3" x14ac:dyDescent="0.25">
      <c r="A381" t="s">
        <v>3792</v>
      </c>
      <c r="B381" s="180" t="s">
        <v>743</v>
      </c>
      <c r="C381">
        <v>3</v>
      </c>
    </row>
    <row r="382" spans="1:3" x14ac:dyDescent="0.25">
      <c r="A382" t="s">
        <v>2105</v>
      </c>
      <c r="B382" s="180" t="s">
        <v>217</v>
      </c>
      <c r="C382">
        <v>3</v>
      </c>
    </row>
    <row r="383" spans="1:3" ht="30" x14ac:dyDescent="0.25">
      <c r="A383" t="s">
        <v>2742</v>
      </c>
      <c r="B383" s="180" t="s">
        <v>97</v>
      </c>
      <c r="C383">
        <v>3</v>
      </c>
    </row>
    <row r="384" spans="1:3" x14ac:dyDescent="0.25">
      <c r="A384" t="s">
        <v>2742</v>
      </c>
      <c r="B384" s="180" t="s">
        <v>922</v>
      </c>
      <c r="C384">
        <v>3</v>
      </c>
    </row>
    <row r="385" spans="1:3" x14ac:dyDescent="0.25">
      <c r="A385" t="s">
        <v>2646</v>
      </c>
      <c r="B385" s="180" t="s">
        <v>2647</v>
      </c>
      <c r="C385">
        <v>3</v>
      </c>
    </row>
    <row r="386" spans="1:3" x14ac:dyDescent="0.25">
      <c r="A386" t="s">
        <v>4307</v>
      </c>
      <c r="B386" s="180" t="s">
        <v>207</v>
      </c>
      <c r="C386">
        <v>3</v>
      </c>
    </row>
    <row r="387" spans="1:3" x14ac:dyDescent="0.25">
      <c r="A387" t="s">
        <v>2222</v>
      </c>
      <c r="B387" s="180" t="s">
        <v>544</v>
      </c>
      <c r="C387">
        <v>3</v>
      </c>
    </row>
    <row r="388" spans="1:3" x14ac:dyDescent="0.25">
      <c r="A388" t="s">
        <v>2222</v>
      </c>
      <c r="B388" s="180" t="s">
        <v>2948</v>
      </c>
      <c r="C388">
        <v>3</v>
      </c>
    </row>
    <row r="389" spans="1:3" x14ac:dyDescent="0.25">
      <c r="A389" t="s">
        <v>2067</v>
      </c>
      <c r="B389" s="180" t="s">
        <v>798</v>
      </c>
      <c r="C389">
        <v>3</v>
      </c>
    </row>
    <row r="390" spans="1:3" x14ac:dyDescent="0.25">
      <c r="A390" t="s">
        <v>2067</v>
      </c>
      <c r="B390" s="180" t="s">
        <v>120</v>
      </c>
      <c r="C390">
        <v>3</v>
      </c>
    </row>
    <row r="391" spans="1:3" ht="30" x14ac:dyDescent="0.25">
      <c r="A391" t="s">
        <v>2067</v>
      </c>
      <c r="B391" s="180" t="s">
        <v>130</v>
      </c>
      <c r="C391">
        <v>3</v>
      </c>
    </row>
    <row r="392" spans="1:3" ht="30" x14ac:dyDescent="0.25">
      <c r="A392" t="s">
        <v>2067</v>
      </c>
      <c r="B392" s="180" t="s">
        <v>673</v>
      </c>
      <c r="C392">
        <v>3</v>
      </c>
    </row>
    <row r="393" spans="1:3" ht="30" x14ac:dyDescent="0.25">
      <c r="A393" t="s">
        <v>2067</v>
      </c>
      <c r="B393" s="180" t="s">
        <v>1138</v>
      </c>
      <c r="C393">
        <v>3</v>
      </c>
    </row>
    <row r="394" spans="1:3" x14ac:dyDescent="0.25">
      <c r="A394" t="s">
        <v>2067</v>
      </c>
      <c r="B394" s="180" t="s">
        <v>796</v>
      </c>
      <c r="C394">
        <v>3</v>
      </c>
    </row>
    <row r="395" spans="1:3" x14ac:dyDescent="0.25">
      <c r="A395" t="s">
        <v>2067</v>
      </c>
      <c r="B395" s="180" t="s">
        <v>704</v>
      </c>
      <c r="C395">
        <v>3</v>
      </c>
    </row>
    <row r="396" spans="1:3" x14ac:dyDescent="0.25">
      <c r="A396" t="s">
        <v>2067</v>
      </c>
      <c r="B396" s="180" t="s">
        <v>965</v>
      </c>
      <c r="C396">
        <v>3</v>
      </c>
    </row>
    <row r="397" spans="1:3" x14ac:dyDescent="0.25">
      <c r="A397" t="s">
        <v>2067</v>
      </c>
      <c r="B397" s="180" t="s">
        <v>146</v>
      </c>
      <c r="C397">
        <v>3</v>
      </c>
    </row>
    <row r="398" spans="1:3" x14ac:dyDescent="0.25">
      <c r="A398" t="s">
        <v>2067</v>
      </c>
      <c r="B398" s="180" t="s">
        <v>169</v>
      </c>
      <c r="C398">
        <v>3</v>
      </c>
    </row>
    <row r="399" spans="1:3" x14ac:dyDescent="0.25">
      <c r="A399" t="s">
        <v>2067</v>
      </c>
      <c r="B399" s="180" t="s">
        <v>361</v>
      </c>
      <c r="C399">
        <v>3</v>
      </c>
    </row>
    <row r="400" spans="1:3" ht="30" x14ac:dyDescent="0.25">
      <c r="A400" t="s">
        <v>2067</v>
      </c>
      <c r="B400" s="180" t="s">
        <v>2147</v>
      </c>
      <c r="C400">
        <v>3</v>
      </c>
    </row>
    <row r="401" spans="1:3" x14ac:dyDescent="0.25">
      <c r="A401" t="s">
        <v>2067</v>
      </c>
      <c r="B401" s="180" t="s">
        <v>2903</v>
      </c>
      <c r="C401">
        <v>3</v>
      </c>
    </row>
    <row r="402" spans="1:3" x14ac:dyDescent="0.25">
      <c r="A402" t="s">
        <v>2067</v>
      </c>
      <c r="B402" s="180" t="s">
        <v>2738</v>
      </c>
      <c r="C402">
        <v>3</v>
      </c>
    </row>
    <row r="403" spans="1:3" x14ac:dyDescent="0.25">
      <c r="A403" t="s">
        <v>2067</v>
      </c>
      <c r="B403" s="180" t="s">
        <v>3858</v>
      </c>
      <c r="C403">
        <v>3</v>
      </c>
    </row>
    <row r="404" spans="1:3" x14ac:dyDescent="0.25">
      <c r="A404" t="s">
        <v>2067</v>
      </c>
      <c r="B404" s="180" t="s">
        <v>2703</v>
      </c>
      <c r="C404">
        <v>3</v>
      </c>
    </row>
    <row r="405" spans="1:3" x14ac:dyDescent="0.25">
      <c r="A405" t="s">
        <v>2067</v>
      </c>
      <c r="B405" s="180" t="s">
        <v>2617</v>
      </c>
      <c r="C405">
        <v>3</v>
      </c>
    </row>
    <row r="406" spans="1:3" x14ac:dyDescent="0.25">
      <c r="A406" t="s">
        <v>2067</v>
      </c>
      <c r="B406" s="180" t="s">
        <v>2246</v>
      </c>
      <c r="C406">
        <v>3</v>
      </c>
    </row>
    <row r="407" spans="1:3" x14ac:dyDescent="0.25">
      <c r="A407" t="s">
        <v>1431</v>
      </c>
      <c r="B407" s="180" t="s">
        <v>733</v>
      </c>
      <c r="C407">
        <v>3</v>
      </c>
    </row>
    <row r="408" spans="1:3" x14ac:dyDescent="0.25">
      <c r="A408" t="s">
        <v>1431</v>
      </c>
      <c r="B408" s="180" t="s">
        <v>732</v>
      </c>
      <c r="C408">
        <v>3</v>
      </c>
    </row>
    <row r="409" spans="1:3" x14ac:dyDescent="0.25">
      <c r="A409" t="s">
        <v>1431</v>
      </c>
      <c r="B409" s="180" t="s">
        <v>934</v>
      </c>
      <c r="C409">
        <v>3</v>
      </c>
    </row>
    <row r="410" spans="1:3" ht="30" x14ac:dyDescent="0.25">
      <c r="A410" t="s">
        <v>2826</v>
      </c>
      <c r="B410" s="180" t="s">
        <v>1329</v>
      </c>
      <c r="C410">
        <v>3</v>
      </c>
    </row>
    <row r="411" spans="1:3" x14ac:dyDescent="0.25">
      <c r="A411" t="s">
        <v>2826</v>
      </c>
      <c r="B411" s="180" t="s">
        <v>3142</v>
      </c>
      <c r="C411">
        <v>3</v>
      </c>
    </row>
    <row r="412" spans="1:3" ht="30" x14ac:dyDescent="0.25">
      <c r="A412" t="s">
        <v>2291</v>
      </c>
      <c r="B412" s="180" t="s">
        <v>75</v>
      </c>
      <c r="C412">
        <v>3</v>
      </c>
    </row>
    <row r="413" spans="1:3" x14ac:dyDescent="0.25">
      <c r="A413" t="s">
        <v>2099</v>
      </c>
      <c r="B413" s="180" t="s">
        <v>4153</v>
      </c>
      <c r="C413">
        <v>3</v>
      </c>
    </row>
    <row r="414" spans="1:3" ht="30" x14ac:dyDescent="0.25">
      <c r="A414" t="s">
        <v>2099</v>
      </c>
      <c r="B414" s="180" t="s">
        <v>4018</v>
      </c>
      <c r="C414">
        <v>3</v>
      </c>
    </row>
    <row r="415" spans="1:3" x14ac:dyDescent="0.25">
      <c r="A415" t="s">
        <v>2099</v>
      </c>
      <c r="B415" s="180" t="s">
        <v>4107</v>
      </c>
      <c r="C415">
        <v>3</v>
      </c>
    </row>
    <row r="416" spans="1:3" x14ac:dyDescent="0.25">
      <c r="A416" t="s">
        <v>4319</v>
      </c>
      <c r="B416" s="180" t="s">
        <v>995</v>
      </c>
      <c r="C416">
        <v>3</v>
      </c>
    </row>
    <row r="417" spans="1:3" x14ac:dyDescent="0.25">
      <c r="A417" t="s">
        <v>2518</v>
      </c>
      <c r="B417" s="180" t="s">
        <v>2731</v>
      </c>
      <c r="C417">
        <v>3</v>
      </c>
    </row>
    <row r="418" spans="1:3" x14ac:dyDescent="0.25">
      <c r="A418" t="s">
        <v>2518</v>
      </c>
      <c r="B418" s="180" t="s">
        <v>972</v>
      </c>
      <c r="C418">
        <v>3</v>
      </c>
    </row>
    <row r="419" spans="1:3" x14ac:dyDescent="0.25">
      <c r="A419" t="s">
        <v>2518</v>
      </c>
      <c r="B419" s="180" t="s">
        <v>970</v>
      </c>
      <c r="C419">
        <v>3</v>
      </c>
    </row>
    <row r="420" spans="1:3" x14ac:dyDescent="0.25">
      <c r="A420" t="s">
        <v>3032</v>
      </c>
      <c r="B420" s="180" t="s">
        <v>1081</v>
      </c>
      <c r="C420">
        <v>3</v>
      </c>
    </row>
    <row r="421" spans="1:3" ht="30" x14ac:dyDescent="0.25">
      <c r="A421" t="s">
        <v>4332</v>
      </c>
      <c r="B421" s="180" t="s">
        <v>605</v>
      </c>
      <c r="C421">
        <v>3</v>
      </c>
    </row>
    <row r="422" spans="1:3" x14ac:dyDescent="0.25">
      <c r="A422" t="s">
        <v>4337</v>
      </c>
      <c r="B422" s="180" t="s">
        <v>926</v>
      </c>
      <c r="C422">
        <v>3</v>
      </c>
    </row>
    <row r="423" spans="1:3" x14ac:dyDescent="0.25">
      <c r="A423" t="s">
        <v>2210</v>
      </c>
      <c r="B423" s="180" t="s">
        <v>2211</v>
      </c>
      <c r="C423">
        <v>3</v>
      </c>
    </row>
    <row r="424" spans="1:3" x14ac:dyDescent="0.25">
      <c r="A424" t="s">
        <v>4338</v>
      </c>
      <c r="B424" s="180" t="s">
        <v>531</v>
      </c>
      <c r="C424">
        <v>3</v>
      </c>
    </row>
    <row r="425" spans="1:3" ht="30" x14ac:dyDescent="0.25">
      <c r="A425" t="s">
        <v>2071</v>
      </c>
      <c r="B425" s="180" t="s">
        <v>1230</v>
      </c>
      <c r="C425">
        <v>3</v>
      </c>
    </row>
    <row r="426" spans="1:3" x14ac:dyDescent="0.25">
      <c r="A426" t="s">
        <v>2071</v>
      </c>
      <c r="B426" s="180" t="s">
        <v>2561</v>
      </c>
      <c r="C426">
        <v>3</v>
      </c>
    </row>
    <row r="427" spans="1:3" x14ac:dyDescent="0.25">
      <c r="A427" t="s">
        <v>2933</v>
      </c>
      <c r="B427" s="180" t="s">
        <v>3926</v>
      </c>
      <c r="C427">
        <v>3</v>
      </c>
    </row>
    <row r="428" spans="1:3" x14ac:dyDescent="0.25">
      <c r="A428" t="s">
        <v>2933</v>
      </c>
      <c r="B428" s="180" t="s">
        <v>792</v>
      </c>
      <c r="C428">
        <v>3</v>
      </c>
    </row>
    <row r="429" spans="1:3" x14ac:dyDescent="0.25">
      <c r="A429" t="s">
        <v>2933</v>
      </c>
      <c r="B429" s="180" t="s">
        <v>454</v>
      </c>
      <c r="C429">
        <v>3</v>
      </c>
    </row>
    <row r="430" spans="1:3" ht="30" x14ac:dyDescent="0.25">
      <c r="A430" t="s">
        <v>2069</v>
      </c>
      <c r="B430" s="180" t="s">
        <v>2077</v>
      </c>
      <c r="C430">
        <v>3</v>
      </c>
    </row>
    <row r="431" spans="1:3" x14ac:dyDescent="0.25">
      <c r="A431" t="s">
        <v>581</v>
      </c>
      <c r="B431" s="180" t="s">
        <v>3819</v>
      </c>
      <c r="C431">
        <v>3</v>
      </c>
    </row>
    <row r="432" spans="1:3" x14ac:dyDescent="0.25">
      <c r="A432" t="s">
        <v>4344</v>
      </c>
      <c r="B432" s="180" t="s">
        <v>1053</v>
      </c>
      <c r="C432">
        <v>3</v>
      </c>
    </row>
    <row r="433" spans="1:3" x14ac:dyDescent="0.25">
      <c r="A433" t="s">
        <v>2558</v>
      </c>
      <c r="B433" s="180" t="s">
        <v>3155</v>
      </c>
      <c r="C433">
        <v>3</v>
      </c>
    </row>
    <row r="434" spans="1:3" x14ac:dyDescent="0.25">
      <c r="A434" t="s">
        <v>2694</v>
      </c>
      <c r="B434" s="180" t="s">
        <v>357</v>
      </c>
      <c r="C434">
        <v>3</v>
      </c>
    </row>
    <row r="435" spans="1:3" x14ac:dyDescent="0.25">
      <c r="A435" t="s">
        <v>2694</v>
      </c>
      <c r="B435" s="180" t="s">
        <v>914</v>
      </c>
      <c r="C435">
        <v>3</v>
      </c>
    </row>
    <row r="436" spans="1:3" ht="30" x14ac:dyDescent="0.25">
      <c r="A436" t="s">
        <v>4351</v>
      </c>
      <c r="B436" s="180" t="s">
        <v>304</v>
      </c>
      <c r="C436">
        <v>3</v>
      </c>
    </row>
    <row r="437" spans="1:3" x14ac:dyDescent="0.25">
      <c r="A437" t="s">
        <v>4353</v>
      </c>
      <c r="B437" s="180" t="s">
        <v>512</v>
      </c>
      <c r="C437">
        <v>3</v>
      </c>
    </row>
    <row r="438" spans="1:3" x14ac:dyDescent="0.25">
      <c r="A438" t="s">
        <v>4353</v>
      </c>
      <c r="B438" s="180" t="s">
        <v>1638</v>
      </c>
      <c r="C438">
        <v>3</v>
      </c>
    </row>
    <row r="439" spans="1:3" x14ac:dyDescent="0.25">
      <c r="A439" t="s">
        <v>4353</v>
      </c>
      <c r="B439" s="180" t="s">
        <v>367</v>
      </c>
      <c r="C439">
        <v>3</v>
      </c>
    </row>
    <row r="440" spans="1:3" x14ac:dyDescent="0.25">
      <c r="A440" t="s">
        <v>2280</v>
      </c>
      <c r="B440" s="180" t="s">
        <v>2281</v>
      </c>
      <c r="C440">
        <v>3</v>
      </c>
    </row>
    <row r="441" spans="1:3" x14ac:dyDescent="0.25">
      <c r="A441" t="s">
        <v>2305</v>
      </c>
      <c r="B441" s="180" t="s">
        <v>860</v>
      </c>
      <c r="C441">
        <v>3</v>
      </c>
    </row>
    <row r="442" spans="1:3" x14ac:dyDescent="0.25">
      <c r="A442" t="s">
        <v>4362</v>
      </c>
      <c r="B442" s="180" t="s">
        <v>3721</v>
      </c>
      <c r="C442">
        <v>3</v>
      </c>
    </row>
    <row r="443" spans="1:3" ht="30" x14ac:dyDescent="0.25">
      <c r="A443" t="s">
        <v>4371</v>
      </c>
      <c r="B443" s="180" t="s">
        <v>343</v>
      </c>
      <c r="C443">
        <v>3</v>
      </c>
    </row>
    <row r="444" spans="1:3" ht="30" x14ac:dyDescent="0.25">
      <c r="A444" t="s">
        <v>2283</v>
      </c>
      <c r="B444" s="180" t="s">
        <v>174</v>
      </c>
      <c r="C444">
        <v>2</v>
      </c>
    </row>
    <row r="445" spans="1:3" x14ac:dyDescent="0.25">
      <c r="A445" t="s">
        <v>2283</v>
      </c>
      <c r="B445" s="180" t="s">
        <v>98</v>
      </c>
      <c r="C445">
        <v>2</v>
      </c>
    </row>
    <row r="446" spans="1:3" x14ac:dyDescent="0.25">
      <c r="A446" t="s">
        <v>2283</v>
      </c>
      <c r="B446" s="180" t="s">
        <v>59</v>
      </c>
      <c r="C446">
        <v>2</v>
      </c>
    </row>
    <row r="447" spans="1:3" x14ac:dyDescent="0.25">
      <c r="A447" t="s">
        <v>2283</v>
      </c>
      <c r="B447" s="180" t="s">
        <v>1252</v>
      </c>
      <c r="C447">
        <v>2</v>
      </c>
    </row>
    <row r="448" spans="1:3" x14ac:dyDescent="0.25">
      <c r="A448" t="s">
        <v>2283</v>
      </c>
      <c r="B448" s="180" t="s">
        <v>3980</v>
      </c>
      <c r="C448">
        <v>2</v>
      </c>
    </row>
    <row r="449" spans="1:3" x14ac:dyDescent="0.25">
      <c r="A449" t="s">
        <v>2283</v>
      </c>
      <c r="B449" s="180" t="s">
        <v>3766</v>
      </c>
      <c r="C449">
        <v>2</v>
      </c>
    </row>
    <row r="450" spans="1:3" x14ac:dyDescent="0.25">
      <c r="A450" t="s">
        <v>2283</v>
      </c>
      <c r="B450" s="180" t="s">
        <v>3767</v>
      </c>
      <c r="C450">
        <v>2</v>
      </c>
    </row>
    <row r="451" spans="1:3" x14ac:dyDescent="0.25">
      <c r="A451" t="s">
        <v>4194</v>
      </c>
      <c r="B451" s="180" t="s">
        <v>1130</v>
      </c>
      <c r="C451">
        <v>2</v>
      </c>
    </row>
    <row r="452" spans="1:3" x14ac:dyDescent="0.25">
      <c r="A452" t="s">
        <v>3120</v>
      </c>
      <c r="B452" s="180" t="s">
        <v>3121</v>
      </c>
      <c r="C452">
        <v>2</v>
      </c>
    </row>
    <row r="453" spans="1:3" ht="30" x14ac:dyDescent="0.25">
      <c r="A453" t="s">
        <v>3128</v>
      </c>
      <c r="B453" s="180" t="s">
        <v>1260</v>
      </c>
      <c r="C453">
        <v>2</v>
      </c>
    </row>
    <row r="454" spans="1:3" x14ac:dyDescent="0.25">
      <c r="A454" t="s">
        <v>3128</v>
      </c>
      <c r="B454" s="180" t="s">
        <v>3768</v>
      </c>
      <c r="C454">
        <v>2</v>
      </c>
    </row>
    <row r="455" spans="1:3" x14ac:dyDescent="0.25">
      <c r="A455" t="s">
        <v>2066</v>
      </c>
      <c r="B455" s="180" t="s">
        <v>2083</v>
      </c>
      <c r="C455">
        <v>2</v>
      </c>
    </row>
    <row r="456" spans="1:3" x14ac:dyDescent="0.25">
      <c r="A456" t="s">
        <v>2953</v>
      </c>
      <c r="B456" s="180" t="s">
        <v>80</v>
      </c>
      <c r="C456">
        <v>2</v>
      </c>
    </row>
    <row r="457" spans="1:3" ht="30" x14ac:dyDescent="0.25">
      <c r="A457" t="s">
        <v>2953</v>
      </c>
      <c r="B457" s="180" t="s">
        <v>420</v>
      </c>
      <c r="C457">
        <v>2</v>
      </c>
    </row>
    <row r="458" spans="1:3" ht="30" x14ac:dyDescent="0.25">
      <c r="A458" t="s">
        <v>4197</v>
      </c>
      <c r="B458" s="180" t="s">
        <v>721</v>
      </c>
      <c r="C458">
        <v>2</v>
      </c>
    </row>
    <row r="459" spans="1:3" x14ac:dyDescent="0.25">
      <c r="A459" t="s">
        <v>3770</v>
      </c>
      <c r="B459" s="180" t="s">
        <v>3771</v>
      </c>
      <c r="C459">
        <v>2</v>
      </c>
    </row>
    <row r="460" spans="1:3" x14ac:dyDescent="0.25">
      <c r="A460" t="s">
        <v>3770</v>
      </c>
      <c r="B460" s="180" t="s">
        <v>3772</v>
      </c>
      <c r="C460">
        <v>2</v>
      </c>
    </row>
    <row r="461" spans="1:3" ht="30" x14ac:dyDescent="0.25">
      <c r="A461" t="s">
        <v>4199</v>
      </c>
      <c r="B461" s="180" t="s">
        <v>1618</v>
      </c>
      <c r="C461">
        <v>2</v>
      </c>
    </row>
    <row r="462" spans="1:3" ht="30" x14ac:dyDescent="0.25">
      <c r="A462" t="s">
        <v>3010</v>
      </c>
      <c r="B462" s="180" t="s">
        <v>1833</v>
      </c>
      <c r="C462">
        <v>2</v>
      </c>
    </row>
    <row r="463" spans="1:3" x14ac:dyDescent="0.25">
      <c r="A463" t="s">
        <v>3061</v>
      </c>
      <c r="B463" s="180" t="s">
        <v>3064</v>
      </c>
      <c r="C463">
        <v>2</v>
      </c>
    </row>
    <row r="464" spans="1:3" x14ac:dyDescent="0.25">
      <c r="A464" t="s">
        <v>3061</v>
      </c>
      <c r="B464" s="180" t="s">
        <v>3062</v>
      </c>
      <c r="C464">
        <v>2</v>
      </c>
    </row>
    <row r="465" spans="1:3" x14ac:dyDescent="0.25">
      <c r="A465" t="s">
        <v>4206</v>
      </c>
      <c r="B465" s="180" t="s">
        <v>555</v>
      </c>
      <c r="C465">
        <v>2</v>
      </c>
    </row>
    <row r="466" spans="1:3" x14ac:dyDescent="0.25">
      <c r="A466" t="s">
        <v>4206</v>
      </c>
      <c r="B466" s="180" t="s">
        <v>556</v>
      </c>
      <c r="C466">
        <v>2</v>
      </c>
    </row>
    <row r="467" spans="1:3" x14ac:dyDescent="0.25">
      <c r="A467" t="s">
        <v>4206</v>
      </c>
      <c r="B467" s="180" t="s">
        <v>558</v>
      </c>
      <c r="C467">
        <v>2</v>
      </c>
    </row>
    <row r="468" spans="1:3" x14ac:dyDescent="0.25">
      <c r="A468" t="s">
        <v>4206</v>
      </c>
      <c r="B468" s="180" t="s">
        <v>557</v>
      </c>
      <c r="C468">
        <v>2</v>
      </c>
    </row>
    <row r="469" spans="1:3" x14ac:dyDescent="0.25">
      <c r="A469" t="s">
        <v>4207</v>
      </c>
      <c r="B469" s="180" t="s">
        <v>368</v>
      </c>
      <c r="C469">
        <v>2</v>
      </c>
    </row>
    <row r="470" spans="1:3" ht="30" x14ac:dyDescent="0.25">
      <c r="A470" t="s">
        <v>4211</v>
      </c>
      <c r="B470" s="180" t="s">
        <v>197</v>
      </c>
      <c r="C470">
        <v>2</v>
      </c>
    </row>
    <row r="471" spans="1:3" x14ac:dyDescent="0.25">
      <c r="A471" t="s">
        <v>4214</v>
      </c>
      <c r="B471" s="180" t="s">
        <v>908</v>
      </c>
      <c r="C471">
        <v>2</v>
      </c>
    </row>
    <row r="472" spans="1:3" x14ac:dyDescent="0.25">
      <c r="A472" t="s">
        <v>4215</v>
      </c>
      <c r="B472" s="180" t="s">
        <v>445</v>
      </c>
      <c r="C472">
        <v>2</v>
      </c>
    </row>
    <row r="473" spans="1:3" x14ac:dyDescent="0.25">
      <c r="A473" t="s">
        <v>4216</v>
      </c>
      <c r="B473" s="180" t="s">
        <v>777</v>
      </c>
      <c r="C473">
        <v>2</v>
      </c>
    </row>
    <row r="474" spans="1:3" x14ac:dyDescent="0.25">
      <c r="A474" t="s">
        <v>2229</v>
      </c>
      <c r="B474" s="180" t="s">
        <v>3872</v>
      </c>
      <c r="C474">
        <v>2</v>
      </c>
    </row>
    <row r="475" spans="1:3" x14ac:dyDescent="0.25">
      <c r="A475" t="s">
        <v>2229</v>
      </c>
      <c r="B475" s="180" t="s">
        <v>3868</v>
      </c>
      <c r="C475">
        <v>2</v>
      </c>
    </row>
    <row r="476" spans="1:3" x14ac:dyDescent="0.25">
      <c r="A476" t="s">
        <v>2229</v>
      </c>
      <c r="B476" s="180" t="s">
        <v>3123</v>
      </c>
      <c r="C476">
        <v>2</v>
      </c>
    </row>
    <row r="477" spans="1:3" x14ac:dyDescent="0.25">
      <c r="A477" t="s">
        <v>2229</v>
      </c>
      <c r="B477" s="180" t="s">
        <v>2259</v>
      </c>
      <c r="C477">
        <v>2</v>
      </c>
    </row>
    <row r="478" spans="1:3" x14ac:dyDescent="0.25">
      <c r="A478" t="s">
        <v>2663</v>
      </c>
      <c r="B478" s="180" t="s">
        <v>967</v>
      </c>
      <c r="C478">
        <v>2</v>
      </c>
    </row>
    <row r="479" spans="1:3" ht="30" x14ac:dyDescent="0.25">
      <c r="A479" t="s">
        <v>2115</v>
      </c>
      <c r="B479" s="180" t="s">
        <v>157</v>
      </c>
      <c r="C479">
        <v>2</v>
      </c>
    </row>
    <row r="480" spans="1:3" ht="30" x14ac:dyDescent="0.25">
      <c r="A480" t="s">
        <v>2115</v>
      </c>
      <c r="B480" s="180" t="s">
        <v>419</v>
      </c>
      <c r="C480">
        <v>2</v>
      </c>
    </row>
    <row r="481" spans="1:3" ht="30" x14ac:dyDescent="0.25">
      <c r="A481" t="s">
        <v>2115</v>
      </c>
      <c r="B481" s="180" t="s">
        <v>856</v>
      </c>
      <c r="C481">
        <v>2</v>
      </c>
    </row>
    <row r="482" spans="1:3" ht="30" x14ac:dyDescent="0.25">
      <c r="A482" t="s">
        <v>2115</v>
      </c>
      <c r="B482" s="180" t="s">
        <v>1914</v>
      </c>
      <c r="C482">
        <v>2</v>
      </c>
    </row>
    <row r="483" spans="1:3" ht="30" x14ac:dyDescent="0.25">
      <c r="A483" t="s">
        <v>2115</v>
      </c>
      <c r="B483" s="180" t="s">
        <v>1625</v>
      </c>
      <c r="C483">
        <v>2</v>
      </c>
    </row>
    <row r="484" spans="1:3" ht="30" x14ac:dyDescent="0.25">
      <c r="A484" t="s">
        <v>2115</v>
      </c>
      <c r="B484" s="180" t="s">
        <v>1893</v>
      </c>
      <c r="C484">
        <v>2</v>
      </c>
    </row>
    <row r="485" spans="1:3" ht="30" x14ac:dyDescent="0.25">
      <c r="A485" t="s">
        <v>2115</v>
      </c>
      <c r="B485" s="180" t="s">
        <v>1224</v>
      </c>
      <c r="C485">
        <v>2</v>
      </c>
    </row>
    <row r="486" spans="1:3" x14ac:dyDescent="0.25">
      <c r="A486" t="s">
        <v>2115</v>
      </c>
      <c r="B486" s="180" t="s">
        <v>921</v>
      </c>
      <c r="C486">
        <v>2</v>
      </c>
    </row>
    <row r="487" spans="1:3" x14ac:dyDescent="0.25">
      <c r="A487" t="s">
        <v>2115</v>
      </c>
      <c r="B487" s="180" t="s">
        <v>1114</v>
      </c>
      <c r="C487">
        <v>2</v>
      </c>
    </row>
    <row r="488" spans="1:3" ht="30" x14ac:dyDescent="0.25">
      <c r="A488" t="s">
        <v>2115</v>
      </c>
      <c r="B488" s="180" t="s">
        <v>1093</v>
      </c>
      <c r="C488">
        <v>2</v>
      </c>
    </row>
    <row r="489" spans="1:3" x14ac:dyDescent="0.25">
      <c r="A489" t="s">
        <v>2115</v>
      </c>
      <c r="B489" s="180" t="s">
        <v>3775</v>
      </c>
      <c r="C489">
        <v>2</v>
      </c>
    </row>
    <row r="490" spans="1:3" x14ac:dyDescent="0.25">
      <c r="A490" t="s">
        <v>2115</v>
      </c>
      <c r="B490" s="180" t="s">
        <v>2788</v>
      </c>
      <c r="C490">
        <v>2</v>
      </c>
    </row>
    <row r="491" spans="1:3" x14ac:dyDescent="0.25">
      <c r="A491" t="s">
        <v>2115</v>
      </c>
      <c r="B491" s="180" t="s">
        <v>4025</v>
      </c>
      <c r="C491">
        <v>2</v>
      </c>
    </row>
    <row r="492" spans="1:3" ht="30" x14ac:dyDescent="0.25">
      <c r="A492" t="s">
        <v>2115</v>
      </c>
      <c r="B492" s="180" t="s">
        <v>4015</v>
      </c>
      <c r="C492">
        <v>2</v>
      </c>
    </row>
    <row r="493" spans="1:3" x14ac:dyDescent="0.25">
      <c r="A493" t="s">
        <v>2115</v>
      </c>
      <c r="B493" s="180" t="s">
        <v>4033</v>
      </c>
      <c r="C493">
        <v>2</v>
      </c>
    </row>
    <row r="494" spans="1:3" x14ac:dyDescent="0.25">
      <c r="A494" t="s">
        <v>2115</v>
      </c>
      <c r="B494" s="180" t="s">
        <v>4005</v>
      </c>
      <c r="C494">
        <v>2</v>
      </c>
    </row>
    <row r="495" spans="1:3" ht="30" x14ac:dyDescent="0.25">
      <c r="A495" t="s">
        <v>2115</v>
      </c>
      <c r="B495" s="180" t="s">
        <v>3967</v>
      </c>
      <c r="C495">
        <v>2</v>
      </c>
    </row>
    <row r="496" spans="1:3" x14ac:dyDescent="0.25">
      <c r="A496" t="s">
        <v>2115</v>
      </c>
      <c r="B496" s="180" t="s">
        <v>2521</v>
      </c>
      <c r="C496">
        <v>2</v>
      </c>
    </row>
    <row r="497" spans="1:3" x14ac:dyDescent="0.25">
      <c r="A497" t="s">
        <v>4220</v>
      </c>
      <c r="B497" s="180" t="s">
        <v>1734</v>
      </c>
      <c r="C497">
        <v>2</v>
      </c>
    </row>
    <row r="498" spans="1:3" ht="30" x14ac:dyDescent="0.25">
      <c r="A498" t="s">
        <v>2272</v>
      </c>
      <c r="B498" s="180" t="s">
        <v>903</v>
      </c>
      <c r="C498">
        <v>2</v>
      </c>
    </row>
    <row r="499" spans="1:3" x14ac:dyDescent="0.25">
      <c r="A499" t="s">
        <v>2272</v>
      </c>
      <c r="B499" s="180" t="s">
        <v>1974</v>
      </c>
      <c r="C499">
        <v>2</v>
      </c>
    </row>
    <row r="500" spans="1:3" ht="30" x14ac:dyDescent="0.25">
      <c r="A500" t="s">
        <v>2272</v>
      </c>
      <c r="B500" s="180" t="s">
        <v>4127</v>
      </c>
      <c r="C500">
        <v>2</v>
      </c>
    </row>
    <row r="501" spans="1:3" x14ac:dyDescent="0.25">
      <c r="A501" t="s">
        <v>3663</v>
      </c>
      <c r="B501" s="180" t="s">
        <v>4136</v>
      </c>
      <c r="C501">
        <v>2</v>
      </c>
    </row>
    <row r="502" spans="1:3" x14ac:dyDescent="0.25">
      <c r="A502" t="s">
        <v>2119</v>
      </c>
      <c r="B502" s="180" t="s">
        <v>2120</v>
      </c>
      <c r="C502">
        <v>2</v>
      </c>
    </row>
    <row r="503" spans="1:3" x14ac:dyDescent="0.25">
      <c r="A503" t="s">
        <v>2670</v>
      </c>
      <c r="B503" s="180" t="s">
        <v>514</v>
      </c>
      <c r="C503">
        <v>2</v>
      </c>
    </row>
    <row r="504" spans="1:3" x14ac:dyDescent="0.25">
      <c r="A504" t="s">
        <v>2670</v>
      </c>
      <c r="B504" s="180" t="s">
        <v>267</v>
      </c>
      <c r="C504">
        <v>2</v>
      </c>
    </row>
    <row r="505" spans="1:3" x14ac:dyDescent="0.25">
      <c r="A505" t="s">
        <v>2670</v>
      </c>
      <c r="B505" s="180" t="s">
        <v>515</v>
      </c>
      <c r="C505">
        <v>2</v>
      </c>
    </row>
    <row r="506" spans="1:3" x14ac:dyDescent="0.25">
      <c r="A506" t="s">
        <v>2670</v>
      </c>
      <c r="B506" s="180" t="s">
        <v>266</v>
      </c>
      <c r="C506">
        <v>2</v>
      </c>
    </row>
    <row r="507" spans="1:3" x14ac:dyDescent="0.25">
      <c r="A507" t="s">
        <v>2670</v>
      </c>
      <c r="B507" s="180" t="s">
        <v>588</v>
      </c>
      <c r="C507">
        <v>2</v>
      </c>
    </row>
    <row r="508" spans="1:3" x14ac:dyDescent="0.25">
      <c r="A508" t="s">
        <v>2670</v>
      </c>
      <c r="B508" s="180" t="s">
        <v>639</v>
      </c>
      <c r="C508">
        <v>2</v>
      </c>
    </row>
    <row r="509" spans="1:3" x14ac:dyDescent="0.25">
      <c r="A509" t="s">
        <v>2670</v>
      </c>
      <c r="B509" s="180" t="s">
        <v>755</v>
      </c>
      <c r="C509">
        <v>2</v>
      </c>
    </row>
    <row r="510" spans="1:3" x14ac:dyDescent="0.25">
      <c r="A510" t="s">
        <v>2670</v>
      </c>
      <c r="B510" s="180" t="s">
        <v>283</v>
      </c>
      <c r="C510">
        <v>2</v>
      </c>
    </row>
    <row r="511" spans="1:3" x14ac:dyDescent="0.25">
      <c r="A511" t="s">
        <v>2670</v>
      </c>
      <c r="B511" s="180" t="s">
        <v>451</v>
      </c>
      <c r="C511">
        <v>2</v>
      </c>
    </row>
    <row r="512" spans="1:3" x14ac:dyDescent="0.25">
      <c r="A512" t="s">
        <v>2226</v>
      </c>
      <c r="B512" s="180" t="s">
        <v>1727</v>
      </c>
      <c r="C512">
        <v>2</v>
      </c>
    </row>
    <row r="513" spans="1:3" x14ac:dyDescent="0.25">
      <c r="A513" t="s">
        <v>2226</v>
      </c>
      <c r="B513" s="180" t="s">
        <v>4155</v>
      </c>
      <c r="C513">
        <v>2</v>
      </c>
    </row>
    <row r="514" spans="1:3" ht="30" x14ac:dyDescent="0.25">
      <c r="A514" t="s">
        <v>4223</v>
      </c>
      <c r="B514" s="180" t="s">
        <v>3615</v>
      </c>
      <c r="C514">
        <v>2</v>
      </c>
    </row>
    <row r="515" spans="1:3" ht="30" x14ac:dyDescent="0.25">
      <c r="A515" t="s">
        <v>4223</v>
      </c>
      <c r="B515" s="180" t="s">
        <v>3614</v>
      </c>
      <c r="C515">
        <v>2</v>
      </c>
    </row>
    <row r="516" spans="1:3" ht="30" x14ac:dyDescent="0.25">
      <c r="A516" t="s">
        <v>4223</v>
      </c>
      <c r="B516" s="180" t="s">
        <v>3618</v>
      </c>
      <c r="C516">
        <v>2</v>
      </c>
    </row>
    <row r="517" spans="1:3" x14ac:dyDescent="0.25">
      <c r="A517" t="s">
        <v>4224</v>
      </c>
      <c r="B517" s="180" t="s">
        <v>1085</v>
      </c>
      <c r="C517">
        <v>2</v>
      </c>
    </row>
    <row r="518" spans="1:3" ht="30" x14ac:dyDescent="0.25">
      <c r="A518" t="s">
        <v>4224</v>
      </c>
      <c r="B518" s="180" t="s">
        <v>984</v>
      </c>
      <c r="C518">
        <v>2</v>
      </c>
    </row>
    <row r="519" spans="1:3" x14ac:dyDescent="0.25">
      <c r="A519" t="s">
        <v>2070</v>
      </c>
      <c r="B519" s="180" t="s">
        <v>773</v>
      </c>
      <c r="C519">
        <v>2</v>
      </c>
    </row>
    <row r="520" spans="1:3" x14ac:dyDescent="0.25">
      <c r="A520" t="s">
        <v>2070</v>
      </c>
      <c r="B520" s="180" t="s">
        <v>846</v>
      </c>
      <c r="C520">
        <v>2</v>
      </c>
    </row>
    <row r="521" spans="1:3" x14ac:dyDescent="0.25">
      <c r="A521" t="s">
        <v>4230</v>
      </c>
      <c r="B521" s="180" t="s">
        <v>613</v>
      </c>
      <c r="C521">
        <v>2</v>
      </c>
    </row>
    <row r="522" spans="1:3" x14ac:dyDescent="0.25">
      <c r="A522" t="s">
        <v>4238</v>
      </c>
      <c r="B522" s="180" t="s">
        <v>258</v>
      </c>
      <c r="C522">
        <v>2</v>
      </c>
    </row>
    <row r="523" spans="1:3" ht="30" x14ac:dyDescent="0.25">
      <c r="A523" t="s">
        <v>4238</v>
      </c>
      <c r="B523" s="180" t="s">
        <v>257</v>
      </c>
      <c r="C523">
        <v>2</v>
      </c>
    </row>
    <row r="524" spans="1:3" ht="30" x14ac:dyDescent="0.25">
      <c r="A524" t="s">
        <v>4238</v>
      </c>
      <c r="B524" s="180" t="s">
        <v>255</v>
      </c>
      <c r="C524">
        <v>2</v>
      </c>
    </row>
    <row r="525" spans="1:3" x14ac:dyDescent="0.25">
      <c r="A525" t="s">
        <v>4238</v>
      </c>
      <c r="B525" s="180" t="s">
        <v>256</v>
      </c>
      <c r="C525">
        <v>2</v>
      </c>
    </row>
    <row r="526" spans="1:3" ht="30" x14ac:dyDescent="0.25">
      <c r="A526" t="s">
        <v>4241</v>
      </c>
      <c r="B526" s="180" t="s">
        <v>566</v>
      </c>
      <c r="C526">
        <v>2</v>
      </c>
    </row>
    <row r="527" spans="1:3" ht="30" x14ac:dyDescent="0.25">
      <c r="A527" t="s">
        <v>4241</v>
      </c>
      <c r="B527" s="180" t="s">
        <v>1706</v>
      </c>
      <c r="C527">
        <v>2</v>
      </c>
    </row>
    <row r="528" spans="1:3" x14ac:dyDescent="0.25">
      <c r="A528" t="s">
        <v>2309</v>
      </c>
      <c r="B528" s="180" t="s">
        <v>1653</v>
      </c>
      <c r="C528">
        <v>2</v>
      </c>
    </row>
    <row r="529" spans="1:3" x14ac:dyDescent="0.25">
      <c r="A529" t="s">
        <v>2309</v>
      </c>
      <c r="B529" s="180" t="s">
        <v>1305</v>
      </c>
      <c r="C529">
        <v>2</v>
      </c>
    </row>
    <row r="530" spans="1:3" x14ac:dyDescent="0.25">
      <c r="A530" t="s">
        <v>2309</v>
      </c>
      <c r="B530" s="180" t="s">
        <v>1677</v>
      </c>
      <c r="C530">
        <v>2</v>
      </c>
    </row>
    <row r="531" spans="1:3" x14ac:dyDescent="0.25">
      <c r="A531" t="s">
        <v>2309</v>
      </c>
      <c r="B531" s="180" t="s">
        <v>1309</v>
      </c>
      <c r="C531">
        <v>2</v>
      </c>
    </row>
    <row r="532" spans="1:3" x14ac:dyDescent="0.25">
      <c r="A532" t="s">
        <v>2309</v>
      </c>
      <c r="B532" s="180" t="s">
        <v>1310</v>
      </c>
      <c r="C532">
        <v>2</v>
      </c>
    </row>
    <row r="533" spans="1:3" x14ac:dyDescent="0.25">
      <c r="A533" t="s">
        <v>2309</v>
      </c>
      <c r="B533" s="180" t="s">
        <v>1296</v>
      </c>
      <c r="C533">
        <v>2</v>
      </c>
    </row>
    <row r="534" spans="1:3" x14ac:dyDescent="0.25">
      <c r="A534" t="s">
        <v>2309</v>
      </c>
      <c r="B534" s="180" t="s">
        <v>1303</v>
      </c>
      <c r="C534">
        <v>2</v>
      </c>
    </row>
    <row r="535" spans="1:3" x14ac:dyDescent="0.25">
      <c r="A535" t="s">
        <v>2309</v>
      </c>
      <c r="B535" s="180" t="s">
        <v>1314</v>
      </c>
      <c r="C535">
        <v>2</v>
      </c>
    </row>
    <row r="536" spans="1:3" x14ac:dyDescent="0.25">
      <c r="A536" t="s">
        <v>2309</v>
      </c>
      <c r="B536" s="180" t="s">
        <v>1848</v>
      </c>
      <c r="C536">
        <v>2</v>
      </c>
    </row>
    <row r="537" spans="1:3" x14ac:dyDescent="0.25">
      <c r="A537" t="s">
        <v>2309</v>
      </c>
      <c r="B537" s="180" t="s">
        <v>1664</v>
      </c>
      <c r="C537">
        <v>2</v>
      </c>
    </row>
    <row r="538" spans="1:3" x14ac:dyDescent="0.25">
      <c r="A538" t="s">
        <v>2309</v>
      </c>
      <c r="B538" s="180" t="s">
        <v>1656</v>
      </c>
      <c r="C538">
        <v>2</v>
      </c>
    </row>
    <row r="539" spans="1:3" x14ac:dyDescent="0.25">
      <c r="A539" t="s">
        <v>2309</v>
      </c>
      <c r="B539" s="180" t="s">
        <v>1313</v>
      </c>
      <c r="C539">
        <v>2</v>
      </c>
    </row>
    <row r="540" spans="1:3" x14ac:dyDescent="0.25">
      <c r="A540" t="s">
        <v>2309</v>
      </c>
      <c r="B540" s="180" t="s">
        <v>1299</v>
      </c>
      <c r="C540">
        <v>2</v>
      </c>
    </row>
    <row r="541" spans="1:3" x14ac:dyDescent="0.25">
      <c r="A541" t="s">
        <v>2309</v>
      </c>
      <c r="B541" s="180" t="s">
        <v>2584</v>
      </c>
      <c r="C541">
        <v>2</v>
      </c>
    </row>
    <row r="542" spans="1:3" x14ac:dyDescent="0.25">
      <c r="A542" t="s">
        <v>2309</v>
      </c>
      <c r="B542" s="180" t="s">
        <v>2310</v>
      </c>
      <c r="C542">
        <v>2</v>
      </c>
    </row>
    <row r="543" spans="1:3" x14ac:dyDescent="0.25">
      <c r="A543" t="s">
        <v>2637</v>
      </c>
      <c r="B543" s="180" t="s">
        <v>1139</v>
      </c>
      <c r="C543">
        <v>2</v>
      </c>
    </row>
    <row r="544" spans="1:3" x14ac:dyDescent="0.25">
      <c r="A544" t="s">
        <v>2637</v>
      </c>
      <c r="B544" s="180" t="s">
        <v>529</v>
      </c>
      <c r="C544">
        <v>2</v>
      </c>
    </row>
    <row r="545" spans="1:3" x14ac:dyDescent="0.25">
      <c r="A545" t="s">
        <v>4246</v>
      </c>
      <c r="B545" s="180" t="s">
        <v>1728</v>
      </c>
      <c r="C545">
        <v>2</v>
      </c>
    </row>
    <row r="546" spans="1:3" x14ac:dyDescent="0.25">
      <c r="A546" t="s">
        <v>3700</v>
      </c>
      <c r="B546" s="180" t="s">
        <v>620</v>
      </c>
      <c r="C546">
        <v>2</v>
      </c>
    </row>
    <row r="547" spans="1:3" x14ac:dyDescent="0.25">
      <c r="A547" t="s">
        <v>3700</v>
      </c>
      <c r="B547" s="180" t="s">
        <v>443</v>
      </c>
      <c r="C547">
        <v>2</v>
      </c>
    </row>
    <row r="548" spans="1:3" x14ac:dyDescent="0.25">
      <c r="A548" t="s">
        <v>3700</v>
      </c>
      <c r="B548" s="180" t="s">
        <v>437</v>
      </c>
      <c r="C548">
        <v>2</v>
      </c>
    </row>
    <row r="549" spans="1:3" x14ac:dyDescent="0.25">
      <c r="A549" t="s">
        <v>4247</v>
      </c>
      <c r="B549" s="180" t="s">
        <v>993</v>
      </c>
      <c r="C549">
        <v>2</v>
      </c>
    </row>
    <row r="550" spans="1:3" x14ac:dyDescent="0.25">
      <c r="A550" t="s">
        <v>2649</v>
      </c>
      <c r="B550" s="180" t="s">
        <v>1797</v>
      </c>
      <c r="C550">
        <v>2</v>
      </c>
    </row>
    <row r="551" spans="1:3" x14ac:dyDescent="0.25">
      <c r="A551" t="s">
        <v>2649</v>
      </c>
      <c r="B551" s="180" t="s">
        <v>1695</v>
      </c>
      <c r="C551">
        <v>2</v>
      </c>
    </row>
    <row r="552" spans="1:3" x14ac:dyDescent="0.25">
      <c r="A552" t="s">
        <v>2649</v>
      </c>
      <c r="B552" s="180" t="s">
        <v>1794</v>
      </c>
      <c r="C552">
        <v>2</v>
      </c>
    </row>
    <row r="553" spans="1:3" x14ac:dyDescent="0.25">
      <c r="A553" t="s">
        <v>2649</v>
      </c>
      <c r="B553" s="180" t="s">
        <v>1192</v>
      </c>
      <c r="C553">
        <v>2</v>
      </c>
    </row>
    <row r="554" spans="1:3" x14ac:dyDescent="0.25">
      <c r="A554" t="s">
        <v>2649</v>
      </c>
      <c r="B554" s="180" t="s">
        <v>4022</v>
      </c>
      <c r="C554">
        <v>2</v>
      </c>
    </row>
    <row r="555" spans="1:3" x14ac:dyDescent="0.25">
      <c r="A555" t="s">
        <v>1404</v>
      </c>
      <c r="B555" s="180" t="s">
        <v>322</v>
      </c>
      <c r="C555">
        <v>2</v>
      </c>
    </row>
    <row r="556" spans="1:3" x14ac:dyDescent="0.25">
      <c r="A556" t="s">
        <v>1404</v>
      </c>
      <c r="B556" s="180" t="s">
        <v>320</v>
      </c>
      <c r="C556">
        <v>2</v>
      </c>
    </row>
    <row r="557" spans="1:3" x14ac:dyDescent="0.25">
      <c r="A557" t="s">
        <v>1404</v>
      </c>
      <c r="B557" s="180" t="s">
        <v>493</v>
      </c>
      <c r="C557">
        <v>2</v>
      </c>
    </row>
    <row r="558" spans="1:3" x14ac:dyDescent="0.25">
      <c r="A558" t="s">
        <v>1404</v>
      </c>
      <c r="B558" s="180" t="s">
        <v>490</v>
      </c>
      <c r="C558">
        <v>2</v>
      </c>
    </row>
    <row r="559" spans="1:3" x14ac:dyDescent="0.25">
      <c r="A559" t="s">
        <v>1404</v>
      </c>
      <c r="B559" s="180" t="s">
        <v>489</v>
      </c>
      <c r="C559">
        <v>2</v>
      </c>
    </row>
    <row r="560" spans="1:3" x14ac:dyDescent="0.25">
      <c r="A560" t="s">
        <v>1404</v>
      </c>
      <c r="B560" s="180" t="s">
        <v>783</v>
      </c>
      <c r="C560">
        <v>2</v>
      </c>
    </row>
    <row r="561" spans="1:3" x14ac:dyDescent="0.25">
      <c r="A561" t="s">
        <v>4250</v>
      </c>
      <c r="B561" s="180" t="s">
        <v>572</v>
      </c>
      <c r="C561">
        <v>2</v>
      </c>
    </row>
    <row r="562" spans="1:3" x14ac:dyDescent="0.25">
      <c r="A562" t="s">
        <v>2286</v>
      </c>
      <c r="B562" s="180" t="s">
        <v>4007</v>
      </c>
      <c r="C562">
        <v>2</v>
      </c>
    </row>
    <row r="563" spans="1:3" x14ac:dyDescent="0.25">
      <c r="A563" t="s">
        <v>2286</v>
      </c>
      <c r="B563" s="180" t="s">
        <v>2804</v>
      </c>
      <c r="C563">
        <v>2</v>
      </c>
    </row>
    <row r="564" spans="1:3" ht="30" x14ac:dyDescent="0.25">
      <c r="A564" t="s">
        <v>4253</v>
      </c>
      <c r="B564" s="180" t="s">
        <v>463</v>
      </c>
      <c r="C564">
        <v>2</v>
      </c>
    </row>
    <row r="565" spans="1:3" x14ac:dyDescent="0.25">
      <c r="A565" t="s">
        <v>2770</v>
      </c>
      <c r="B565" s="180" t="s">
        <v>2771</v>
      </c>
      <c r="C565">
        <v>2</v>
      </c>
    </row>
    <row r="566" spans="1:3" x14ac:dyDescent="0.25">
      <c r="A566" t="s">
        <v>2770</v>
      </c>
      <c r="B566" s="180" t="s">
        <v>3125</v>
      </c>
      <c r="C566">
        <v>2</v>
      </c>
    </row>
    <row r="567" spans="1:3" ht="30" x14ac:dyDescent="0.25">
      <c r="A567" t="s">
        <v>4257</v>
      </c>
      <c r="B567" s="180" t="s">
        <v>290</v>
      </c>
      <c r="C567">
        <v>2</v>
      </c>
    </row>
    <row r="568" spans="1:3" ht="30" x14ac:dyDescent="0.25">
      <c r="A568" t="s">
        <v>4257</v>
      </c>
      <c r="B568" s="180" t="s">
        <v>76</v>
      </c>
      <c r="C568">
        <v>2</v>
      </c>
    </row>
    <row r="569" spans="1:3" x14ac:dyDescent="0.25">
      <c r="A569" t="s">
        <v>4258</v>
      </c>
      <c r="B569" s="180" t="s">
        <v>852</v>
      </c>
      <c r="C569">
        <v>2</v>
      </c>
    </row>
    <row r="570" spans="1:3" ht="30" x14ac:dyDescent="0.25">
      <c r="A570" t="s">
        <v>3021</v>
      </c>
      <c r="B570" s="180" t="s">
        <v>239</v>
      </c>
      <c r="C570">
        <v>2</v>
      </c>
    </row>
    <row r="571" spans="1:3" x14ac:dyDescent="0.25">
      <c r="A571" t="s">
        <v>3021</v>
      </c>
      <c r="B571" s="180" t="s">
        <v>179</v>
      </c>
      <c r="C571">
        <v>2</v>
      </c>
    </row>
    <row r="572" spans="1:3" x14ac:dyDescent="0.25">
      <c r="A572" t="s">
        <v>3021</v>
      </c>
      <c r="B572" s="180" t="s">
        <v>946</v>
      </c>
      <c r="C572">
        <v>2</v>
      </c>
    </row>
    <row r="573" spans="1:3" ht="30" x14ac:dyDescent="0.25">
      <c r="A573" t="s">
        <v>3021</v>
      </c>
      <c r="B573" s="180" t="s">
        <v>180</v>
      </c>
      <c r="C573">
        <v>2</v>
      </c>
    </row>
    <row r="574" spans="1:3" x14ac:dyDescent="0.25">
      <c r="A574" t="s">
        <v>3021</v>
      </c>
      <c r="B574" s="180" t="s">
        <v>439</v>
      </c>
      <c r="C574">
        <v>2</v>
      </c>
    </row>
    <row r="575" spans="1:3" x14ac:dyDescent="0.25">
      <c r="A575" t="s">
        <v>2624</v>
      </c>
      <c r="B575" s="180" t="s">
        <v>418</v>
      </c>
      <c r="C575">
        <v>2</v>
      </c>
    </row>
    <row r="576" spans="1:3" x14ac:dyDescent="0.25">
      <c r="A576" t="s">
        <v>2624</v>
      </c>
      <c r="B576" s="180" t="s">
        <v>3783</v>
      </c>
      <c r="C576">
        <v>2</v>
      </c>
    </row>
    <row r="577" spans="1:3" x14ac:dyDescent="0.25">
      <c r="A577" t="s">
        <v>4265</v>
      </c>
      <c r="B577" s="180" t="s">
        <v>1815</v>
      </c>
      <c r="C577">
        <v>2</v>
      </c>
    </row>
    <row r="578" spans="1:3" x14ac:dyDescent="0.25">
      <c r="A578" t="s">
        <v>4269</v>
      </c>
      <c r="B578" s="180" t="s">
        <v>575</v>
      </c>
      <c r="C578">
        <v>2</v>
      </c>
    </row>
    <row r="579" spans="1:3" x14ac:dyDescent="0.25">
      <c r="A579" t="s">
        <v>4270</v>
      </c>
      <c r="B579" s="180" t="s">
        <v>1087</v>
      </c>
      <c r="C579">
        <v>2</v>
      </c>
    </row>
    <row r="580" spans="1:3" x14ac:dyDescent="0.25">
      <c r="A580" t="s">
        <v>2612</v>
      </c>
      <c r="B580" s="180" t="s">
        <v>393</v>
      </c>
      <c r="C580">
        <v>2</v>
      </c>
    </row>
    <row r="581" spans="1:3" x14ac:dyDescent="0.25">
      <c r="A581" t="s">
        <v>2612</v>
      </c>
      <c r="B581" s="180" t="s">
        <v>4183</v>
      </c>
      <c r="C581">
        <v>2</v>
      </c>
    </row>
    <row r="582" spans="1:3" x14ac:dyDescent="0.25">
      <c r="A582" t="s">
        <v>2612</v>
      </c>
      <c r="B582" s="180" t="s">
        <v>2613</v>
      </c>
      <c r="C582">
        <v>2</v>
      </c>
    </row>
    <row r="583" spans="1:3" x14ac:dyDescent="0.25">
      <c r="A583" t="s">
        <v>2612</v>
      </c>
      <c r="B583" s="180" t="s">
        <v>4109</v>
      </c>
      <c r="C583">
        <v>2</v>
      </c>
    </row>
    <row r="584" spans="1:3" x14ac:dyDescent="0.25">
      <c r="A584" t="s">
        <v>2795</v>
      </c>
      <c r="B584" s="180" t="s">
        <v>964</v>
      </c>
      <c r="C584">
        <v>2</v>
      </c>
    </row>
    <row r="585" spans="1:3" ht="30" x14ac:dyDescent="0.25">
      <c r="A585" t="s">
        <v>2795</v>
      </c>
      <c r="B585" s="180" t="s">
        <v>2796</v>
      </c>
      <c r="C585">
        <v>2</v>
      </c>
    </row>
    <row r="586" spans="1:3" x14ac:dyDescent="0.25">
      <c r="A586" t="s">
        <v>4277</v>
      </c>
      <c r="B586" s="180" t="s">
        <v>458</v>
      </c>
      <c r="C586">
        <v>2</v>
      </c>
    </row>
    <row r="587" spans="1:3" x14ac:dyDescent="0.25">
      <c r="A587" t="s">
        <v>4277</v>
      </c>
      <c r="B587" s="180" t="s">
        <v>680</v>
      </c>
      <c r="C587">
        <v>2</v>
      </c>
    </row>
    <row r="588" spans="1:3" x14ac:dyDescent="0.25">
      <c r="A588" t="s">
        <v>4282</v>
      </c>
      <c r="B588" s="180" t="s">
        <v>370</v>
      </c>
      <c r="C588">
        <v>2</v>
      </c>
    </row>
    <row r="589" spans="1:3" x14ac:dyDescent="0.25">
      <c r="A589" t="s">
        <v>4282</v>
      </c>
      <c r="B589" s="180" t="s">
        <v>425</v>
      </c>
      <c r="C589">
        <v>2</v>
      </c>
    </row>
    <row r="590" spans="1:3" ht="30" x14ac:dyDescent="0.25">
      <c r="A590" t="s">
        <v>2681</v>
      </c>
      <c r="B590" s="180" t="s">
        <v>253</v>
      </c>
      <c r="C590">
        <v>2</v>
      </c>
    </row>
    <row r="591" spans="1:3" x14ac:dyDescent="0.25">
      <c r="A591" t="s">
        <v>2681</v>
      </c>
      <c r="B591" s="180" t="s">
        <v>279</v>
      </c>
      <c r="C591">
        <v>2</v>
      </c>
    </row>
    <row r="592" spans="1:3" x14ac:dyDescent="0.25">
      <c r="A592" t="s">
        <v>2102</v>
      </c>
      <c r="B592" s="180" t="s">
        <v>150</v>
      </c>
      <c r="C592">
        <v>2</v>
      </c>
    </row>
    <row r="593" spans="1:3" x14ac:dyDescent="0.25">
      <c r="A593" t="s">
        <v>2102</v>
      </c>
      <c r="B593" s="180" t="s">
        <v>1191</v>
      </c>
      <c r="C593">
        <v>2</v>
      </c>
    </row>
    <row r="594" spans="1:3" x14ac:dyDescent="0.25">
      <c r="A594" t="s">
        <v>2102</v>
      </c>
      <c r="B594" s="180" t="s">
        <v>2103</v>
      </c>
      <c r="C594">
        <v>2</v>
      </c>
    </row>
    <row r="595" spans="1:3" x14ac:dyDescent="0.25">
      <c r="A595" t="s">
        <v>2102</v>
      </c>
      <c r="B595" s="180" t="s">
        <v>3644</v>
      </c>
      <c r="C595">
        <v>2</v>
      </c>
    </row>
    <row r="596" spans="1:3" x14ac:dyDescent="0.25">
      <c r="A596" t="s">
        <v>2102</v>
      </c>
      <c r="B596" s="180" t="s">
        <v>3841</v>
      </c>
      <c r="C596">
        <v>2</v>
      </c>
    </row>
    <row r="597" spans="1:3" ht="30" x14ac:dyDescent="0.25">
      <c r="A597" t="s">
        <v>4287</v>
      </c>
      <c r="B597" s="180" t="s">
        <v>414</v>
      </c>
      <c r="C597">
        <v>2</v>
      </c>
    </row>
    <row r="598" spans="1:3" x14ac:dyDescent="0.25">
      <c r="A598" t="s">
        <v>4291</v>
      </c>
      <c r="B598" s="180" t="s">
        <v>373</v>
      </c>
      <c r="C598">
        <v>2</v>
      </c>
    </row>
    <row r="599" spans="1:3" ht="30" x14ac:dyDescent="0.25">
      <c r="A599" t="s">
        <v>2872</v>
      </c>
      <c r="B599" s="180" t="s">
        <v>1895</v>
      </c>
      <c r="C599">
        <v>2</v>
      </c>
    </row>
    <row r="600" spans="1:3" ht="30" x14ac:dyDescent="0.25">
      <c r="A600" t="s">
        <v>2872</v>
      </c>
      <c r="B600" s="180" t="s">
        <v>1894</v>
      </c>
      <c r="C600">
        <v>2</v>
      </c>
    </row>
    <row r="601" spans="1:3" ht="30" x14ac:dyDescent="0.25">
      <c r="A601" t="s">
        <v>2872</v>
      </c>
      <c r="B601" s="180" t="s">
        <v>2873</v>
      </c>
      <c r="C601">
        <v>2</v>
      </c>
    </row>
    <row r="602" spans="1:3" x14ac:dyDescent="0.25">
      <c r="A602" t="s">
        <v>2684</v>
      </c>
      <c r="B602" s="180" t="s">
        <v>1634</v>
      </c>
      <c r="C602">
        <v>2</v>
      </c>
    </row>
    <row r="603" spans="1:3" x14ac:dyDescent="0.25">
      <c r="A603" t="s">
        <v>2684</v>
      </c>
      <c r="B603" s="180" t="s">
        <v>873</v>
      </c>
      <c r="C603">
        <v>2</v>
      </c>
    </row>
    <row r="604" spans="1:3" x14ac:dyDescent="0.25">
      <c r="A604" t="s">
        <v>2684</v>
      </c>
      <c r="B604" s="180" t="s">
        <v>863</v>
      </c>
      <c r="C604">
        <v>2</v>
      </c>
    </row>
    <row r="605" spans="1:3" ht="30" x14ac:dyDescent="0.25">
      <c r="A605" t="s">
        <v>2684</v>
      </c>
      <c r="B605" s="180" t="s">
        <v>738</v>
      </c>
      <c r="C605">
        <v>2</v>
      </c>
    </row>
    <row r="606" spans="1:3" ht="30" x14ac:dyDescent="0.25">
      <c r="A606" t="s">
        <v>2684</v>
      </c>
      <c r="B606" s="180" t="s">
        <v>1089</v>
      </c>
      <c r="C606">
        <v>2</v>
      </c>
    </row>
    <row r="607" spans="1:3" ht="30" x14ac:dyDescent="0.25">
      <c r="A607" t="s">
        <v>2684</v>
      </c>
      <c r="B607" s="180" t="s">
        <v>609</v>
      </c>
      <c r="C607">
        <v>2</v>
      </c>
    </row>
    <row r="608" spans="1:3" x14ac:dyDescent="0.25">
      <c r="A608" t="s">
        <v>2684</v>
      </c>
      <c r="B608" s="180" t="s">
        <v>991</v>
      </c>
      <c r="C608">
        <v>2</v>
      </c>
    </row>
    <row r="609" spans="1:3" x14ac:dyDescent="0.25">
      <c r="A609" t="s">
        <v>4295</v>
      </c>
      <c r="B609" s="180" t="s">
        <v>1324</v>
      </c>
      <c r="C609">
        <v>2</v>
      </c>
    </row>
    <row r="610" spans="1:3" ht="30" x14ac:dyDescent="0.25">
      <c r="A610" t="s">
        <v>2601</v>
      </c>
      <c r="B610" s="180" t="s">
        <v>200</v>
      </c>
      <c r="C610">
        <v>2</v>
      </c>
    </row>
    <row r="611" spans="1:3" x14ac:dyDescent="0.25">
      <c r="A611" t="s">
        <v>2958</v>
      </c>
      <c r="B611" s="180" t="s">
        <v>1185</v>
      </c>
      <c r="C611">
        <v>2</v>
      </c>
    </row>
    <row r="612" spans="1:3" ht="30" x14ac:dyDescent="0.25">
      <c r="A612" t="s">
        <v>2958</v>
      </c>
      <c r="B612" s="180" t="s">
        <v>182</v>
      </c>
      <c r="C612">
        <v>2</v>
      </c>
    </row>
    <row r="613" spans="1:3" x14ac:dyDescent="0.25">
      <c r="A613" t="s">
        <v>2923</v>
      </c>
      <c r="B613" s="180" t="s">
        <v>2924</v>
      </c>
      <c r="C613">
        <v>2</v>
      </c>
    </row>
    <row r="614" spans="1:3" ht="30" x14ac:dyDescent="0.25">
      <c r="A614" t="s">
        <v>2165</v>
      </c>
      <c r="B614" s="180" t="s">
        <v>417</v>
      </c>
      <c r="C614">
        <v>2</v>
      </c>
    </row>
    <row r="615" spans="1:3" ht="30" x14ac:dyDescent="0.25">
      <c r="A615" t="s">
        <v>2165</v>
      </c>
      <c r="B615" s="180" t="s">
        <v>819</v>
      </c>
      <c r="C615">
        <v>2</v>
      </c>
    </row>
    <row r="616" spans="1:3" x14ac:dyDescent="0.25">
      <c r="A616" t="s">
        <v>2165</v>
      </c>
      <c r="B616" s="180" t="s">
        <v>902</v>
      </c>
      <c r="C616">
        <v>2</v>
      </c>
    </row>
    <row r="617" spans="1:3" x14ac:dyDescent="0.25">
      <c r="A617" t="s">
        <v>2165</v>
      </c>
      <c r="B617" s="180" t="s">
        <v>123</v>
      </c>
      <c r="C617">
        <v>2</v>
      </c>
    </row>
    <row r="618" spans="1:3" x14ac:dyDescent="0.25">
      <c r="A618" t="s">
        <v>2165</v>
      </c>
      <c r="B618" s="180" t="s">
        <v>140</v>
      </c>
      <c r="C618">
        <v>2</v>
      </c>
    </row>
    <row r="619" spans="1:3" x14ac:dyDescent="0.25">
      <c r="A619" t="s">
        <v>2165</v>
      </c>
      <c r="B619" s="180" t="s">
        <v>2534</v>
      </c>
      <c r="C619">
        <v>2</v>
      </c>
    </row>
    <row r="620" spans="1:3" x14ac:dyDescent="0.25">
      <c r="A620" t="s">
        <v>2165</v>
      </c>
      <c r="B620" s="180" t="s">
        <v>3798</v>
      </c>
      <c r="C620">
        <v>2</v>
      </c>
    </row>
    <row r="621" spans="1:3" x14ac:dyDescent="0.25">
      <c r="A621" t="s">
        <v>2165</v>
      </c>
      <c r="B621" s="180" t="s">
        <v>2234</v>
      </c>
      <c r="C621">
        <v>2</v>
      </c>
    </row>
    <row r="622" spans="1:3" x14ac:dyDescent="0.25">
      <c r="A622" t="s">
        <v>2165</v>
      </c>
      <c r="B622" s="180" t="s">
        <v>3880</v>
      </c>
      <c r="C622">
        <v>2</v>
      </c>
    </row>
    <row r="623" spans="1:3" x14ac:dyDescent="0.25">
      <c r="A623" t="s">
        <v>2950</v>
      </c>
      <c r="B623" s="180" t="s">
        <v>545</v>
      </c>
      <c r="C623">
        <v>2</v>
      </c>
    </row>
    <row r="624" spans="1:3" ht="30" x14ac:dyDescent="0.25">
      <c r="A624" t="s">
        <v>2105</v>
      </c>
      <c r="B624" s="180" t="s">
        <v>336</v>
      </c>
      <c r="C624">
        <v>2</v>
      </c>
    </row>
    <row r="625" spans="1:3" ht="30" x14ac:dyDescent="0.25">
      <c r="A625" t="s">
        <v>2105</v>
      </c>
      <c r="B625" s="180" t="s">
        <v>1162</v>
      </c>
      <c r="C625">
        <v>2</v>
      </c>
    </row>
    <row r="626" spans="1:3" ht="30" x14ac:dyDescent="0.25">
      <c r="A626" t="s">
        <v>2105</v>
      </c>
      <c r="B626" s="180" t="s">
        <v>213</v>
      </c>
      <c r="C626">
        <v>2</v>
      </c>
    </row>
    <row r="627" spans="1:3" ht="30" x14ac:dyDescent="0.25">
      <c r="A627" t="s">
        <v>2105</v>
      </c>
      <c r="B627" s="180" t="s">
        <v>286</v>
      </c>
      <c r="C627">
        <v>2</v>
      </c>
    </row>
    <row r="628" spans="1:3" ht="30" x14ac:dyDescent="0.25">
      <c r="A628" t="s">
        <v>2105</v>
      </c>
      <c r="B628" s="180" t="s">
        <v>166</v>
      </c>
      <c r="C628">
        <v>2</v>
      </c>
    </row>
    <row r="629" spans="1:3" x14ac:dyDescent="0.25">
      <c r="A629" t="s">
        <v>2105</v>
      </c>
      <c r="B629" s="180" t="s">
        <v>1183</v>
      </c>
      <c r="C629">
        <v>2</v>
      </c>
    </row>
    <row r="630" spans="1:3" x14ac:dyDescent="0.25">
      <c r="A630" t="s">
        <v>2105</v>
      </c>
      <c r="B630" s="180" t="s">
        <v>3802</v>
      </c>
      <c r="C630">
        <v>2</v>
      </c>
    </row>
    <row r="631" spans="1:3" x14ac:dyDescent="0.25">
      <c r="A631" t="s">
        <v>2105</v>
      </c>
      <c r="B631" s="180" t="s">
        <v>2106</v>
      </c>
      <c r="C631">
        <v>2</v>
      </c>
    </row>
    <row r="632" spans="1:3" x14ac:dyDescent="0.25">
      <c r="A632" t="s">
        <v>2105</v>
      </c>
      <c r="B632" s="180" t="s">
        <v>3804</v>
      </c>
      <c r="C632">
        <v>2</v>
      </c>
    </row>
    <row r="633" spans="1:3" x14ac:dyDescent="0.25">
      <c r="A633" t="s">
        <v>2105</v>
      </c>
      <c r="B633" s="180" t="s">
        <v>4115</v>
      </c>
      <c r="C633">
        <v>2</v>
      </c>
    </row>
    <row r="634" spans="1:3" ht="30" x14ac:dyDescent="0.25">
      <c r="A634" t="s">
        <v>2742</v>
      </c>
      <c r="B634" s="180" t="s">
        <v>1268</v>
      </c>
      <c r="C634">
        <v>2</v>
      </c>
    </row>
    <row r="635" spans="1:3" ht="30" x14ac:dyDescent="0.25">
      <c r="A635" t="s">
        <v>4306</v>
      </c>
      <c r="B635" s="180" t="s">
        <v>570</v>
      </c>
      <c r="C635">
        <v>2</v>
      </c>
    </row>
    <row r="636" spans="1:3" x14ac:dyDescent="0.25">
      <c r="A636" t="s">
        <v>4307</v>
      </c>
      <c r="B636" s="180" t="s">
        <v>355</v>
      </c>
      <c r="C636">
        <v>2</v>
      </c>
    </row>
    <row r="637" spans="1:3" x14ac:dyDescent="0.25">
      <c r="A637" t="s">
        <v>2222</v>
      </c>
      <c r="B637" s="180" t="s">
        <v>2224</v>
      </c>
      <c r="C637">
        <v>2</v>
      </c>
    </row>
    <row r="638" spans="1:3" x14ac:dyDescent="0.25">
      <c r="A638" t="s">
        <v>2222</v>
      </c>
      <c r="B638" s="180" t="s">
        <v>168</v>
      </c>
      <c r="C638">
        <v>2</v>
      </c>
    </row>
    <row r="639" spans="1:3" ht="30" x14ac:dyDescent="0.25">
      <c r="A639" t="s">
        <v>2222</v>
      </c>
      <c r="B639" s="180" t="s">
        <v>1072</v>
      </c>
      <c r="C639">
        <v>2</v>
      </c>
    </row>
    <row r="640" spans="1:3" x14ac:dyDescent="0.25">
      <c r="A640" t="s">
        <v>2067</v>
      </c>
      <c r="B640" s="180" t="s">
        <v>2652</v>
      </c>
      <c r="C640">
        <v>2</v>
      </c>
    </row>
    <row r="641" spans="1:3" x14ac:dyDescent="0.25">
      <c r="A641" t="s">
        <v>2067</v>
      </c>
      <c r="B641" s="180" t="s">
        <v>2705</v>
      </c>
      <c r="C641">
        <v>2</v>
      </c>
    </row>
    <row r="642" spans="1:3" x14ac:dyDescent="0.25">
      <c r="A642" t="s">
        <v>2067</v>
      </c>
      <c r="B642" s="180" t="s">
        <v>4138</v>
      </c>
      <c r="C642">
        <v>2</v>
      </c>
    </row>
    <row r="643" spans="1:3" x14ac:dyDescent="0.25">
      <c r="A643" t="s">
        <v>2067</v>
      </c>
      <c r="B643" s="180" t="s">
        <v>2537</v>
      </c>
      <c r="C643">
        <v>2</v>
      </c>
    </row>
    <row r="644" spans="1:3" x14ac:dyDescent="0.25">
      <c r="A644" t="s">
        <v>2067</v>
      </c>
      <c r="B644" s="180" t="s">
        <v>820</v>
      </c>
      <c r="C644">
        <v>2</v>
      </c>
    </row>
    <row r="645" spans="1:3" x14ac:dyDescent="0.25">
      <c r="A645" t="s">
        <v>2067</v>
      </c>
      <c r="B645" s="180" t="s">
        <v>2045</v>
      </c>
      <c r="C645">
        <v>2</v>
      </c>
    </row>
    <row r="646" spans="1:3" x14ac:dyDescent="0.25">
      <c r="A646" t="s">
        <v>2067</v>
      </c>
      <c r="B646" s="180" t="s">
        <v>1717</v>
      </c>
      <c r="C646">
        <v>2</v>
      </c>
    </row>
    <row r="647" spans="1:3" x14ac:dyDescent="0.25">
      <c r="A647" t="s">
        <v>2067</v>
      </c>
      <c r="B647" s="180" t="s">
        <v>216</v>
      </c>
      <c r="C647">
        <v>2</v>
      </c>
    </row>
    <row r="648" spans="1:3" x14ac:dyDescent="0.25">
      <c r="A648" t="s">
        <v>2067</v>
      </c>
      <c r="B648" s="180" t="s">
        <v>1643</v>
      </c>
      <c r="C648">
        <v>2</v>
      </c>
    </row>
    <row r="649" spans="1:3" x14ac:dyDescent="0.25">
      <c r="A649" t="s">
        <v>2067</v>
      </c>
      <c r="B649" s="180" t="s">
        <v>682</v>
      </c>
      <c r="C649">
        <v>2</v>
      </c>
    </row>
    <row r="650" spans="1:3" x14ac:dyDescent="0.25">
      <c r="A650" t="s">
        <v>2067</v>
      </c>
      <c r="B650" s="180" t="s">
        <v>662</v>
      </c>
      <c r="C650">
        <v>2</v>
      </c>
    </row>
    <row r="651" spans="1:3" x14ac:dyDescent="0.25">
      <c r="A651" t="s">
        <v>2067</v>
      </c>
      <c r="B651" s="180" t="s">
        <v>592</v>
      </c>
      <c r="C651">
        <v>2</v>
      </c>
    </row>
    <row r="652" spans="1:3" x14ac:dyDescent="0.25">
      <c r="A652" t="s">
        <v>2067</v>
      </c>
      <c r="B652" s="180" t="s">
        <v>1642</v>
      </c>
      <c r="C652">
        <v>2</v>
      </c>
    </row>
    <row r="653" spans="1:3" x14ac:dyDescent="0.25">
      <c r="A653" t="s">
        <v>2067</v>
      </c>
      <c r="B653" s="180" t="s">
        <v>714</v>
      </c>
      <c r="C653">
        <v>2</v>
      </c>
    </row>
    <row r="654" spans="1:3" x14ac:dyDescent="0.25">
      <c r="A654" t="s">
        <v>2067</v>
      </c>
      <c r="B654" s="180" t="s">
        <v>411</v>
      </c>
      <c r="C654">
        <v>2</v>
      </c>
    </row>
    <row r="655" spans="1:3" x14ac:dyDescent="0.25">
      <c r="A655" t="s">
        <v>2067</v>
      </c>
      <c r="B655" s="180" t="s">
        <v>1173</v>
      </c>
      <c r="C655">
        <v>2</v>
      </c>
    </row>
    <row r="656" spans="1:3" ht="30" x14ac:dyDescent="0.25">
      <c r="A656" t="s">
        <v>2067</v>
      </c>
      <c r="B656" s="180" t="s">
        <v>1210</v>
      </c>
      <c r="C656">
        <v>2</v>
      </c>
    </row>
    <row r="657" spans="1:3" x14ac:dyDescent="0.25">
      <c r="A657" t="s">
        <v>2067</v>
      </c>
      <c r="B657" s="180" t="s">
        <v>115</v>
      </c>
      <c r="C657">
        <v>2</v>
      </c>
    </row>
    <row r="658" spans="1:3" x14ac:dyDescent="0.25">
      <c r="A658" t="s">
        <v>2067</v>
      </c>
      <c r="B658" s="180" t="s">
        <v>917</v>
      </c>
      <c r="C658">
        <v>2</v>
      </c>
    </row>
    <row r="659" spans="1:3" x14ac:dyDescent="0.25">
      <c r="A659" t="s">
        <v>2067</v>
      </c>
      <c r="B659" s="180" t="s">
        <v>543</v>
      </c>
      <c r="C659">
        <v>2</v>
      </c>
    </row>
    <row r="660" spans="1:3" x14ac:dyDescent="0.25">
      <c r="A660" t="s">
        <v>2067</v>
      </c>
      <c r="B660" s="180" t="s">
        <v>1729</v>
      </c>
      <c r="C660">
        <v>2</v>
      </c>
    </row>
    <row r="661" spans="1:3" x14ac:dyDescent="0.25">
      <c r="A661" t="s">
        <v>2067</v>
      </c>
      <c r="B661" s="180" t="s">
        <v>599</v>
      </c>
      <c r="C661">
        <v>2</v>
      </c>
    </row>
    <row r="662" spans="1:3" x14ac:dyDescent="0.25">
      <c r="A662" t="s">
        <v>2067</v>
      </c>
      <c r="B662" s="180" t="s">
        <v>905</v>
      </c>
      <c r="C662">
        <v>2</v>
      </c>
    </row>
    <row r="663" spans="1:3" x14ac:dyDescent="0.25">
      <c r="A663" t="s">
        <v>2067</v>
      </c>
      <c r="B663" s="180" t="s">
        <v>1174</v>
      </c>
      <c r="C663">
        <v>2</v>
      </c>
    </row>
    <row r="664" spans="1:3" x14ac:dyDescent="0.25">
      <c r="A664" t="s">
        <v>2067</v>
      </c>
      <c r="B664" s="180" t="s">
        <v>1188</v>
      </c>
      <c r="C664">
        <v>2</v>
      </c>
    </row>
    <row r="665" spans="1:3" x14ac:dyDescent="0.25">
      <c r="A665" t="s">
        <v>2067</v>
      </c>
      <c r="B665" s="180" t="s">
        <v>1255</v>
      </c>
      <c r="C665">
        <v>2</v>
      </c>
    </row>
    <row r="666" spans="1:3" x14ac:dyDescent="0.25">
      <c r="A666" t="s">
        <v>2067</v>
      </c>
      <c r="B666" s="180" t="s">
        <v>129</v>
      </c>
      <c r="C666">
        <v>2</v>
      </c>
    </row>
    <row r="667" spans="1:3" x14ac:dyDescent="0.25">
      <c r="A667" t="s">
        <v>2067</v>
      </c>
      <c r="B667" s="180" t="s">
        <v>569</v>
      </c>
      <c r="C667">
        <v>2</v>
      </c>
    </row>
    <row r="668" spans="1:3" x14ac:dyDescent="0.25">
      <c r="A668" t="s">
        <v>2067</v>
      </c>
      <c r="B668" s="180" t="s">
        <v>850</v>
      </c>
      <c r="C668">
        <v>2</v>
      </c>
    </row>
    <row r="669" spans="1:3" x14ac:dyDescent="0.25">
      <c r="A669" t="s">
        <v>2067</v>
      </c>
      <c r="B669" s="180" t="s">
        <v>1172</v>
      </c>
      <c r="C669">
        <v>2</v>
      </c>
    </row>
    <row r="670" spans="1:3" x14ac:dyDescent="0.25">
      <c r="A670" t="s">
        <v>2067</v>
      </c>
      <c r="B670" s="180" t="s">
        <v>1010</v>
      </c>
      <c r="C670">
        <v>2</v>
      </c>
    </row>
    <row r="671" spans="1:3" x14ac:dyDescent="0.25">
      <c r="A671" t="s">
        <v>2067</v>
      </c>
      <c r="B671" s="180" t="s">
        <v>1241</v>
      </c>
      <c r="C671">
        <v>2</v>
      </c>
    </row>
    <row r="672" spans="1:3" x14ac:dyDescent="0.25">
      <c r="A672" t="s">
        <v>2067</v>
      </c>
      <c r="B672" s="180" t="s">
        <v>1867</v>
      </c>
      <c r="C672">
        <v>2</v>
      </c>
    </row>
    <row r="673" spans="1:3" x14ac:dyDescent="0.25">
      <c r="A673" t="s">
        <v>2067</v>
      </c>
      <c r="B673" s="180" t="s">
        <v>3806</v>
      </c>
      <c r="C673">
        <v>2</v>
      </c>
    </row>
    <row r="674" spans="1:3" x14ac:dyDescent="0.25">
      <c r="A674" t="s">
        <v>2067</v>
      </c>
      <c r="B674" s="180" t="s">
        <v>3045</v>
      </c>
      <c r="C674">
        <v>2</v>
      </c>
    </row>
    <row r="675" spans="1:3" x14ac:dyDescent="0.25">
      <c r="A675" t="s">
        <v>2067</v>
      </c>
      <c r="B675" s="180" t="s">
        <v>2500</v>
      </c>
      <c r="C675">
        <v>2</v>
      </c>
    </row>
    <row r="676" spans="1:3" x14ac:dyDescent="0.25">
      <c r="A676" t="s">
        <v>2067</v>
      </c>
      <c r="B676" s="180" t="s">
        <v>2133</v>
      </c>
      <c r="C676">
        <v>2</v>
      </c>
    </row>
    <row r="677" spans="1:3" x14ac:dyDescent="0.25">
      <c r="A677" t="s">
        <v>2067</v>
      </c>
      <c r="B677" s="180" t="s">
        <v>2974</v>
      </c>
      <c r="C677">
        <v>2</v>
      </c>
    </row>
    <row r="678" spans="1:3" x14ac:dyDescent="0.25">
      <c r="A678" t="s">
        <v>2067</v>
      </c>
      <c r="B678" s="180" t="s">
        <v>3895</v>
      </c>
      <c r="C678">
        <v>2</v>
      </c>
    </row>
    <row r="679" spans="1:3" x14ac:dyDescent="0.25">
      <c r="A679" t="s">
        <v>2067</v>
      </c>
      <c r="B679" s="180" t="s">
        <v>4111</v>
      </c>
      <c r="C679">
        <v>2</v>
      </c>
    </row>
    <row r="680" spans="1:3" x14ac:dyDescent="0.25">
      <c r="A680" t="s">
        <v>1431</v>
      </c>
      <c r="B680" s="180" t="s">
        <v>931</v>
      </c>
      <c r="C680">
        <v>2</v>
      </c>
    </row>
    <row r="681" spans="1:3" x14ac:dyDescent="0.25">
      <c r="A681" t="s">
        <v>1431</v>
      </c>
      <c r="B681" s="180" t="s">
        <v>552</v>
      </c>
      <c r="C681">
        <v>2</v>
      </c>
    </row>
    <row r="682" spans="1:3" x14ac:dyDescent="0.25">
      <c r="A682" t="s">
        <v>1431</v>
      </c>
      <c r="B682" s="180" t="s">
        <v>734</v>
      </c>
      <c r="C682">
        <v>2</v>
      </c>
    </row>
    <row r="683" spans="1:3" x14ac:dyDescent="0.25">
      <c r="A683" t="s">
        <v>4309</v>
      </c>
      <c r="B683" s="180" t="s">
        <v>497</v>
      </c>
      <c r="C683">
        <v>2</v>
      </c>
    </row>
    <row r="684" spans="1:3" x14ac:dyDescent="0.25">
      <c r="A684" t="s">
        <v>4309</v>
      </c>
      <c r="B684" s="180" t="s">
        <v>206</v>
      </c>
      <c r="C684">
        <v>2</v>
      </c>
    </row>
    <row r="685" spans="1:3" x14ac:dyDescent="0.25">
      <c r="A685" t="s">
        <v>4309</v>
      </c>
      <c r="B685" s="180" t="s">
        <v>356</v>
      </c>
      <c r="C685">
        <v>2</v>
      </c>
    </row>
    <row r="686" spans="1:3" x14ac:dyDescent="0.25">
      <c r="A686" t="s">
        <v>2188</v>
      </c>
      <c r="B686" s="180" t="s">
        <v>3811</v>
      </c>
      <c r="C686">
        <v>2</v>
      </c>
    </row>
    <row r="687" spans="1:3" x14ac:dyDescent="0.25">
      <c r="A687" t="s">
        <v>2188</v>
      </c>
      <c r="B687" s="180" t="s">
        <v>1013</v>
      </c>
      <c r="C687">
        <v>2</v>
      </c>
    </row>
    <row r="688" spans="1:3" x14ac:dyDescent="0.25">
      <c r="A688" t="s">
        <v>4310</v>
      </c>
      <c r="B688" s="180" t="s">
        <v>1285</v>
      </c>
      <c r="C688">
        <v>2</v>
      </c>
    </row>
    <row r="689" spans="1:3" x14ac:dyDescent="0.25">
      <c r="A689" t="s">
        <v>3053</v>
      </c>
      <c r="B689" s="180" t="s">
        <v>3054</v>
      </c>
      <c r="C689">
        <v>2</v>
      </c>
    </row>
    <row r="690" spans="1:3" x14ac:dyDescent="0.25">
      <c r="A690" t="s">
        <v>2826</v>
      </c>
      <c r="B690" s="180" t="s">
        <v>1137</v>
      </c>
      <c r="C690">
        <v>2</v>
      </c>
    </row>
    <row r="691" spans="1:3" x14ac:dyDescent="0.25">
      <c r="A691" t="s">
        <v>2826</v>
      </c>
      <c r="B691" s="180" t="s">
        <v>1694</v>
      </c>
      <c r="C691">
        <v>2</v>
      </c>
    </row>
    <row r="692" spans="1:3" x14ac:dyDescent="0.25">
      <c r="A692" t="s">
        <v>2826</v>
      </c>
      <c r="B692" s="180" t="s">
        <v>4036</v>
      </c>
      <c r="C692">
        <v>2</v>
      </c>
    </row>
    <row r="693" spans="1:3" x14ac:dyDescent="0.25">
      <c r="A693" t="s">
        <v>2826</v>
      </c>
      <c r="B693" s="180" t="s">
        <v>3140</v>
      </c>
      <c r="C693">
        <v>2</v>
      </c>
    </row>
    <row r="694" spans="1:3" x14ac:dyDescent="0.25">
      <c r="A694" t="s">
        <v>4311</v>
      </c>
      <c r="B694" s="180" t="s">
        <v>234</v>
      </c>
      <c r="C694">
        <v>2</v>
      </c>
    </row>
    <row r="695" spans="1:3" ht="30" x14ac:dyDescent="0.25">
      <c r="A695" t="s">
        <v>4311</v>
      </c>
      <c r="B695" s="180" t="s">
        <v>446</v>
      </c>
      <c r="C695">
        <v>2</v>
      </c>
    </row>
    <row r="696" spans="1:3" x14ac:dyDescent="0.25">
      <c r="A696" t="s">
        <v>2291</v>
      </c>
      <c r="B696" s="180" t="s">
        <v>121</v>
      </c>
      <c r="C696">
        <v>2</v>
      </c>
    </row>
    <row r="697" spans="1:3" x14ac:dyDescent="0.25">
      <c r="A697" t="s">
        <v>2291</v>
      </c>
      <c r="B697" s="180" t="s">
        <v>475</v>
      </c>
      <c r="C697">
        <v>2</v>
      </c>
    </row>
    <row r="698" spans="1:3" x14ac:dyDescent="0.25">
      <c r="A698" t="s">
        <v>2291</v>
      </c>
      <c r="B698" s="180" t="s">
        <v>482</v>
      </c>
      <c r="C698">
        <v>2</v>
      </c>
    </row>
    <row r="699" spans="1:3" x14ac:dyDescent="0.25">
      <c r="A699" t="s">
        <v>3908</v>
      </c>
      <c r="B699" s="180" t="s">
        <v>3909</v>
      </c>
      <c r="C699">
        <v>2</v>
      </c>
    </row>
    <row r="700" spans="1:3" x14ac:dyDescent="0.25">
      <c r="A700" t="s">
        <v>4314</v>
      </c>
      <c r="B700" s="180" t="s">
        <v>263</v>
      </c>
      <c r="C700">
        <v>2</v>
      </c>
    </row>
    <row r="701" spans="1:3" x14ac:dyDescent="0.25">
      <c r="A701" t="s">
        <v>2099</v>
      </c>
      <c r="B701" s="180" t="s">
        <v>3878</v>
      </c>
      <c r="C701">
        <v>2</v>
      </c>
    </row>
    <row r="702" spans="1:3" x14ac:dyDescent="0.25">
      <c r="A702" t="s">
        <v>2099</v>
      </c>
      <c r="B702" s="180" t="s">
        <v>2644</v>
      </c>
      <c r="C702">
        <v>2</v>
      </c>
    </row>
    <row r="703" spans="1:3" x14ac:dyDescent="0.25">
      <c r="A703" t="s">
        <v>2099</v>
      </c>
      <c r="B703" s="180" t="s">
        <v>2100</v>
      </c>
      <c r="C703">
        <v>2</v>
      </c>
    </row>
    <row r="704" spans="1:3" ht="30" x14ac:dyDescent="0.25">
      <c r="A704" t="s">
        <v>4316</v>
      </c>
      <c r="B704" s="180" t="s">
        <v>844</v>
      </c>
      <c r="C704">
        <v>2</v>
      </c>
    </row>
    <row r="705" spans="1:3" x14ac:dyDescent="0.25">
      <c r="A705" t="s">
        <v>2890</v>
      </c>
      <c r="B705" s="180" t="s">
        <v>3670</v>
      </c>
      <c r="C705">
        <v>2</v>
      </c>
    </row>
    <row r="706" spans="1:3" ht="30" x14ac:dyDescent="0.25">
      <c r="A706" t="s">
        <v>4321</v>
      </c>
      <c r="B706" s="180" t="s">
        <v>832</v>
      </c>
      <c r="C706">
        <v>2</v>
      </c>
    </row>
    <row r="707" spans="1:3" ht="30" x14ac:dyDescent="0.25">
      <c r="A707" t="s">
        <v>4321</v>
      </c>
      <c r="B707" s="180" t="s">
        <v>468</v>
      </c>
      <c r="C707">
        <v>2</v>
      </c>
    </row>
    <row r="708" spans="1:3" ht="30" x14ac:dyDescent="0.25">
      <c r="A708" t="s">
        <v>4323</v>
      </c>
      <c r="B708" s="180" t="s">
        <v>99</v>
      </c>
      <c r="C708">
        <v>2</v>
      </c>
    </row>
    <row r="709" spans="1:3" x14ac:dyDescent="0.25">
      <c r="A709" t="s">
        <v>3032</v>
      </c>
      <c r="B709" s="180" t="s">
        <v>384</v>
      </c>
      <c r="C709">
        <v>2</v>
      </c>
    </row>
    <row r="710" spans="1:3" x14ac:dyDescent="0.25">
      <c r="A710" t="s">
        <v>3032</v>
      </c>
      <c r="B710" s="180" t="s">
        <v>838</v>
      </c>
      <c r="C710">
        <v>2</v>
      </c>
    </row>
    <row r="711" spans="1:3" x14ac:dyDescent="0.25">
      <c r="A711" t="s">
        <v>4326</v>
      </c>
      <c r="B711" s="180" t="s">
        <v>1160</v>
      </c>
      <c r="C711">
        <v>2</v>
      </c>
    </row>
    <row r="712" spans="1:3" x14ac:dyDescent="0.25">
      <c r="A712" t="s">
        <v>4328</v>
      </c>
      <c r="B712" s="180" t="s">
        <v>1021</v>
      </c>
      <c r="C712">
        <v>2</v>
      </c>
    </row>
    <row r="713" spans="1:3" x14ac:dyDescent="0.25">
      <c r="A713" t="s">
        <v>4330</v>
      </c>
      <c r="B713" s="180" t="s">
        <v>1046</v>
      </c>
      <c r="C713">
        <v>2</v>
      </c>
    </row>
    <row r="714" spans="1:3" x14ac:dyDescent="0.25">
      <c r="A714" t="s">
        <v>4332</v>
      </c>
      <c r="B714" s="180" t="s">
        <v>1927</v>
      </c>
      <c r="C714">
        <v>2</v>
      </c>
    </row>
    <row r="715" spans="1:3" x14ac:dyDescent="0.25">
      <c r="A715" t="s">
        <v>4332</v>
      </c>
      <c r="B715" s="180" t="s">
        <v>959</v>
      </c>
      <c r="C715">
        <v>2</v>
      </c>
    </row>
    <row r="716" spans="1:3" x14ac:dyDescent="0.25">
      <c r="A716" t="s">
        <v>4332</v>
      </c>
      <c r="B716" s="180" t="s">
        <v>1926</v>
      </c>
      <c r="C716">
        <v>2</v>
      </c>
    </row>
    <row r="717" spans="1:3" x14ac:dyDescent="0.25">
      <c r="A717" t="s">
        <v>4338</v>
      </c>
      <c r="B717" s="180" t="s">
        <v>465</v>
      </c>
      <c r="C717">
        <v>2</v>
      </c>
    </row>
    <row r="718" spans="1:3" ht="30" x14ac:dyDescent="0.25">
      <c r="A718" t="s">
        <v>2071</v>
      </c>
      <c r="B718" s="180" t="s">
        <v>944</v>
      </c>
      <c r="C718">
        <v>2</v>
      </c>
    </row>
    <row r="719" spans="1:3" x14ac:dyDescent="0.25">
      <c r="A719" t="s">
        <v>2071</v>
      </c>
      <c r="B719" s="180" t="s">
        <v>1793</v>
      </c>
      <c r="C719">
        <v>2</v>
      </c>
    </row>
    <row r="720" spans="1:3" ht="30" x14ac:dyDescent="0.25">
      <c r="A720" t="s">
        <v>2071</v>
      </c>
      <c r="B720" s="180" t="s">
        <v>124</v>
      </c>
      <c r="C720">
        <v>2</v>
      </c>
    </row>
    <row r="721" spans="1:3" x14ac:dyDescent="0.25">
      <c r="A721" t="s">
        <v>2071</v>
      </c>
      <c r="B721" s="180" t="s">
        <v>916</v>
      </c>
      <c r="C721">
        <v>2</v>
      </c>
    </row>
    <row r="722" spans="1:3" x14ac:dyDescent="0.25">
      <c r="A722" t="s">
        <v>2071</v>
      </c>
      <c r="B722" s="180" t="s">
        <v>1239</v>
      </c>
      <c r="C722">
        <v>2</v>
      </c>
    </row>
    <row r="723" spans="1:3" ht="30" x14ac:dyDescent="0.25">
      <c r="A723" t="s">
        <v>2071</v>
      </c>
      <c r="B723" s="180" t="s">
        <v>3153</v>
      </c>
      <c r="C723">
        <v>2</v>
      </c>
    </row>
    <row r="724" spans="1:3" x14ac:dyDescent="0.25">
      <c r="A724" t="s">
        <v>2071</v>
      </c>
      <c r="B724" s="180" t="s">
        <v>3879</v>
      </c>
      <c r="C724">
        <v>2</v>
      </c>
    </row>
    <row r="725" spans="1:3" x14ac:dyDescent="0.25">
      <c r="A725" t="s">
        <v>2071</v>
      </c>
      <c r="B725" s="180" t="s">
        <v>4166</v>
      </c>
      <c r="C725">
        <v>2</v>
      </c>
    </row>
    <row r="726" spans="1:3" x14ac:dyDescent="0.25">
      <c r="A726" t="s">
        <v>2071</v>
      </c>
      <c r="B726" s="180" t="s">
        <v>2893</v>
      </c>
      <c r="C726">
        <v>2</v>
      </c>
    </row>
    <row r="727" spans="1:3" x14ac:dyDescent="0.25">
      <c r="A727" t="s">
        <v>2933</v>
      </c>
      <c r="B727" s="180" t="s">
        <v>156</v>
      </c>
      <c r="C727">
        <v>2</v>
      </c>
    </row>
    <row r="728" spans="1:3" x14ac:dyDescent="0.25">
      <c r="A728" t="s">
        <v>2933</v>
      </c>
      <c r="B728" s="180" t="s">
        <v>1755</v>
      </c>
      <c r="C728">
        <v>2</v>
      </c>
    </row>
    <row r="729" spans="1:3" x14ac:dyDescent="0.25">
      <c r="A729" t="s">
        <v>581</v>
      </c>
      <c r="B729" s="180" t="s">
        <v>402</v>
      </c>
      <c r="C729">
        <v>2</v>
      </c>
    </row>
    <row r="730" spans="1:3" ht="30" x14ac:dyDescent="0.25">
      <c r="A730" t="s">
        <v>2068</v>
      </c>
      <c r="B730" s="180" t="s">
        <v>3008</v>
      </c>
      <c r="C730">
        <v>2</v>
      </c>
    </row>
    <row r="731" spans="1:3" x14ac:dyDescent="0.25">
      <c r="A731" t="s">
        <v>2068</v>
      </c>
      <c r="B731" s="180" t="s">
        <v>710</v>
      </c>
      <c r="C731">
        <v>2</v>
      </c>
    </row>
    <row r="732" spans="1:3" x14ac:dyDescent="0.25">
      <c r="A732" t="s">
        <v>2068</v>
      </c>
      <c r="B732" s="180" t="s">
        <v>2025</v>
      </c>
      <c r="C732">
        <v>2</v>
      </c>
    </row>
    <row r="733" spans="1:3" x14ac:dyDescent="0.25">
      <c r="A733" t="s">
        <v>2068</v>
      </c>
      <c r="B733" s="180" t="s">
        <v>1005</v>
      </c>
      <c r="C733">
        <v>2</v>
      </c>
    </row>
    <row r="734" spans="1:3" x14ac:dyDescent="0.25">
      <c r="A734" t="s">
        <v>2068</v>
      </c>
      <c r="B734" s="180" t="s">
        <v>3157</v>
      </c>
      <c r="C734">
        <v>2</v>
      </c>
    </row>
    <row r="735" spans="1:3" x14ac:dyDescent="0.25">
      <c r="A735" t="s">
        <v>4340</v>
      </c>
      <c r="B735" s="180" t="s">
        <v>578</v>
      </c>
      <c r="C735">
        <v>2</v>
      </c>
    </row>
    <row r="736" spans="1:3" x14ac:dyDescent="0.25">
      <c r="A736" t="s">
        <v>4340</v>
      </c>
      <c r="B736" s="180" t="s">
        <v>577</v>
      </c>
      <c r="C736">
        <v>2</v>
      </c>
    </row>
    <row r="737" spans="1:3" ht="30" x14ac:dyDescent="0.25">
      <c r="A737" t="s">
        <v>2213</v>
      </c>
      <c r="B737" s="180" t="s">
        <v>1225</v>
      </c>
      <c r="C737">
        <v>2</v>
      </c>
    </row>
    <row r="738" spans="1:3" x14ac:dyDescent="0.25">
      <c r="A738" t="s">
        <v>2213</v>
      </c>
      <c r="B738" s="180" t="s">
        <v>2214</v>
      </c>
      <c r="C738">
        <v>2</v>
      </c>
    </row>
    <row r="739" spans="1:3" x14ac:dyDescent="0.25">
      <c r="A739" t="s">
        <v>2558</v>
      </c>
      <c r="B739" s="180" t="s">
        <v>170</v>
      </c>
      <c r="C739">
        <v>2</v>
      </c>
    </row>
    <row r="740" spans="1:3" ht="30" x14ac:dyDescent="0.25">
      <c r="A740" t="s">
        <v>2558</v>
      </c>
      <c r="B740" s="180" t="s">
        <v>477</v>
      </c>
      <c r="C740">
        <v>2</v>
      </c>
    </row>
    <row r="741" spans="1:3" ht="30" x14ac:dyDescent="0.25">
      <c r="A741" t="s">
        <v>2558</v>
      </c>
      <c r="B741" s="180" t="s">
        <v>3964</v>
      </c>
      <c r="C741">
        <v>2</v>
      </c>
    </row>
    <row r="742" spans="1:3" x14ac:dyDescent="0.25">
      <c r="A742" t="s">
        <v>2558</v>
      </c>
      <c r="B742" s="180" t="s">
        <v>3114</v>
      </c>
      <c r="C742">
        <v>2</v>
      </c>
    </row>
    <row r="743" spans="1:3" x14ac:dyDescent="0.25">
      <c r="A743" t="s">
        <v>2558</v>
      </c>
      <c r="B743" s="180" t="s">
        <v>2606</v>
      </c>
      <c r="C743">
        <v>2</v>
      </c>
    </row>
    <row r="744" spans="1:3" x14ac:dyDescent="0.25">
      <c r="A744" t="s">
        <v>2694</v>
      </c>
      <c r="B744" s="180" t="s">
        <v>858</v>
      </c>
      <c r="C744">
        <v>2</v>
      </c>
    </row>
    <row r="745" spans="1:3" x14ac:dyDescent="0.25">
      <c r="A745" t="s">
        <v>2694</v>
      </c>
      <c r="B745" s="180" t="s">
        <v>2963</v>
      </c>
      <c r="C745">
        <v>2</v>
      </c>
    </row>
    <row r="746" spans="1:3" ht="30" x14ac:dyDescent="0.25">
      <c r="A746" t="s">
        <v>2869</v>
      </c>
      <c r="B746" s="180" t="s">
        <v>90</v>
      </c>
      <c r="C746">
        <v>2</v>
      </c>
    </row>
    <row r="747" spans="1:3" x14ac:dyDescent="0.25">
      <c r="A747" t="s">
        <v>4345</v>
      </c>
      <c r="B747" s="180" t="s">
        <v>365</v>
      </c>
      <c r="C747">
        <v>2</v>
      </c>
    </row>
    <row r="748" spans="1:3" ht="30" x14ac:dyDescent="0.25">
      <c r="A748" t="s">
        <v>3974</v>
      </c>
      <c r="B748" s="180" t="s">
        <v>900</v>
      </c>
      <c r="C748">
        <v>2</v>
      </c>
    </row>
    <row r="749" spans="1:3" x14ac:dyDescent="0.25">
      <c r="A749" t="s">
        <v>3974</v>
      </c>
      <c r="B749" s="180" t="s">
        <v>3975</v>
      </c>
      <c r="C749">
        <v>2</v>
      </c>
    </row>
    <row r="750" spans="1:3" x14ac:dyDescent="0.25">
      <c r="A750" t="s">
        <v>2733</v>
      </c>
      <c r="B750" s="180" t="s">
        <v>2734</v>
      </c>
      <c r="C750">
        <v>2</v>
      </c>
    </row>
    <row r="751" spans="1:3" x14ac:dyDescent="0.25">
      <c r="A751" t="s">
        <v>3090</v>
      </c>
      <c r="B751" s="180" t="s">
        <v>3165</v>
      </c>
      <c r="C751">
        <v>2</v>
      </c>
    </row>
    <row r="752" spans="1:3" x14ac:dyDescent="0.25">
      <c r="A752" t="s">
        <v>3090</v>
      </c>
      <c r="B752" s="180" t="s">
        <v>749</v>
      </c>
      <c r="C752">
        <v>2</v>
      </c>
    </row>
    <row r="753" spans="1:3" x14ac:dyDescent="0.25">
      <c r="A753" t="s">
        <v>3090</v>
      </c>
      <c r="B753" s="180" t="s">
        <v>3840</v>
      </c>
      <c r="C753">
        <v>2</v>
      </c>
    </row>
    <row r="754" spans="1:3" x14ac:dyDescent="0.25">
      <c r="A754" t="s">
        <v>4350</v>
      </c>
      <c r="B754" s="180" t="s">
        <v>836</v>
      </c>
      <c r="C754">
        <v>2</v>
      </c>
    </row>
    <row r="755" spans="1:3" x14ac:dyDescent="0.25">
      <c r="A755" t="s">
        <v>3942</v>
      </c>
      <c r="B755" s="180" t="s">
        <v>2060</v>
      </c>
      <c r="C755">
        <v>2</v>
      </c>
    </row>
    <row r="756" spans="1:3" x14ac:dyDescent="0.25">
      <c r="A756" t="s">
        <v>3942</v>
      </c>
      <c r="B756" s="180" t="s">
        <v>1934</v>
      </c>
      <c r="C756">
        <v>2</v>
      </c>
    </row>
    <row r="757" spans="1:3" ht="30" x14ac:dyDescent="0.25">
      <c r="A757" t="s">
        <v>4355</v>
      </c>
      <c r="B757" s="180" t="s">
        <v>537</v>
      </c>
      <c r="C757">
        <v>2</v>
      </c>
    </row>
    <row r="758" spans="1:3" x14ac:dyDescent="0.25">
      <c r="A758" t="s">
        <v>4356</v>
      </c>
      <c r="B758" s="180" t="s">
        <v>1226</v>
      </c>
      <c r="C758">
        <v>2</v>
      </c>
    </row>
    <row r="759" spans="1:3" x14ac:dyDescent="0.25">
      <c r="A759" t="s">
        <v>4357</v>
      </c>
      <c r="B759" s="180" t="s">
        <v>1960</v>
      </c>
      <c r="C759">
        <v>2</v>
      </c>
    </row>
    <row r="760" spans="1:3" x14ac:dyDescent="0.25">
      <c r="A760" t="s">
        <v>3624</v>
      </c>
      <c r="B760" s="180" t="s">
        <v>3625</v>
      </c>
      <c r="C760">
        <v>2</v>
      </c>
    </row>
    <row r="761" spans="1:3" x14ac:dyDescent="0.25">
      <c r="A761" t="s">
        <v>4358</v>
      </c>
      <c r="B761" s="180" t="s">
        <v>982</v>
      </c>
      <c r="C761">
        <v>2</v>
      </c>
    </row>
    <row r="762" spans="1:3" x14ac:dyDescent="0.25">
      <c r="A762" t="s">
        <v>4360</v>
      </c>
      <c r="B762" s="180" t="s">
        <v>883</v>
      </c>
      <c r="C762">
        <v>2</v>
      </c>
    </row>
    <row r="763" spans="1:3" x14ac:dyDescent="0.25">
      <c r="A763" t="s">
        <v>4362</v>
      </c>
      <c r="B763" s="180" t="s">
        <v>1166</v>
      </c>
      <c r="C763">
        <v>2</v>
      </c>
    </row>
    <row r="764" spans="1:3" x14ac:dyDescent="0.25">
      <c r="A764" t="s">
        <v>4366</v>
      </c>
      <c r="B764" s="180" t="s">
        <v>509</v>
      </c>
      <c r="C764">
        <v>2</v>
      </c>
    </row>
    <row r="765" spans="1:3" ht="30" x14ac:dyDescent="0.25">
      <c r="A765" t="s">
        <v>4369</v>
      </c>
      <c r="B765" s="180" t="s">
        <v>561</v>
      </c>
      <c r="C765">
        <v>2</v>
      </c>
    </row>
    <row r="766" spans="1:3" ht="30" x14ac:dyDescent="0.25">
      <c r="A766" t="s">
        <v>4193</v>
      </c>
      <c r="B766" s="180" t="s">
        <v>347</v>
      </c>
      <c r="C766">
        <v>1</v>
      </c>
    </row>
    <row r="767" spans="1:3" ht="30" x14ac:dyDescent="0.25">
      <c r="A767" t="s">
        <v>2283</v>
      </c>
      <c r="B767" s="180" t="s">
        <v>1107</v>
      </c>
      <c r="C767">
        <v>1</v>
      </c>
    </row>
    <row r="768" spans="1:3" x14ac:dyDescent="0.25">
      <c r="A768" t="s">
        <v>2283</v>
      </c>
      <c r="B768" s="180" t="s">
        <v>116</v>
      </c>
      <c r="C768">
        <v>1</v>
      </c>
    </row>
    <row r="769" spans="1:3" ht="30" x14ac:dyDescent="0.25">
      <c r="A769" t="s">
        <v>2283</v>
      </c>
      <c r="B769" s="180" t="s">
        <v>1077</v>
      </c>
      <c r="C769">
        <v>1</v>
      </c>
    </row>
    <row r="770" spans="1:3" ht="30" x14ac:dyDescent="0.25">
      <c r="A770" t="s">
        <v>2283</v>
      </c>
      <c r="B770" s="180" t="s">
        <v>288</v>
      </c>
      <c r="C770">
        <v>1</v>
      </c>
    </row>
    <row r="771" spans="1:3" ht="30" x14ac:dyDescent="0.25">
      <c r="A771" t="s">
        <v>2283</v>
      </c>
      <c r="B771" s="180" t="s">
        <v>333</v>
      </c>
      <c r="C771">
        <v>1</v>
      </c>
    </row>
    <row r="772" spans="1:3" ht="30" x14ac:dyDescent="0.25">
      <c r="A772" t="s">
        <v>2283</v>
      </c>
      <c r="B772" s="180" t="s">
        <v>302</v>
      </c>
      <c r="C772">
        <v>1</v>
      </c>
    </row>
    <row r="773" spans="1:3" ht="30" x14ac:dyDescent="0.25">
      <c r="A773" t="s">
        <v>2283</v>
      </c>
      <c r="B773" s="180" t="s">
        <v>1109</v>
      </c>
      <c r="C773">
        <v>1</v>
      </c>
    </row>
    <row r="774" spans="1:3" ht="30" x14ac:dyDescent="0.25">
      <c r="A774" t="s">
        <v>2283</v>
      </c>
      <c r="B774" s="180" t="s">
        <v>1108</v>
      </c>
      <c r="C774">
        <v>1</v>
      </c>
    </row>
    <row r="775" spans="1:3" ht="30" x14ac:dyDescent="0.25">
      <c r="A775" t="s">
        <v>2283</v>
      </c>
      <c r="B775" s="180" t="s">
        <v>1106</v>
      </c>
      <c r="C775">
        <v>1</v>
      </c>
    </row>
    <row r="776" spans="1:3" ht="30" x14ac:dyDescent="0.25">
      <c r="A776" t="s">
        <v>2283</v>
      </c>
      <c r="B776" s="180" t="s">
        <v>92</v>
      </c>
      <c r="C776">
        <v>1</v>
      </c>
    </row>
    <row r="777" spans="1:3" x14ac:dyDescent="0.25">
      <c r="A777" t="s">
        <v>2283</v>
      </c>
      <c r="B777" s="180" t="s">
        <v>95</v>
      </c>
      <c r="C777">
        <v>1</v>
      </c>
    </row>
    <row r="778" spans="1:3" x14ac:dyDescent="0.25">
      <c r="A778" t="s">
        <v>2283</v>
      </c>
      <c r="B778" s="180" t="s">
        <v>821</v>
      </c>
      <c r="C778">
        <v>1</v>
      </c>
    </row>
    <row r="779" spans="1:3" ht="30" x14ac:dyDescent="0.25">
      <c r="A779" t="s">
        <v>2283</v>
      </c>
      <c r="B779" s="180" t="s">
        <v>897</v>
      </c>
      <c r="C779">
        <v>1</v>
      </c>
    </row>
    <row r="780" spans="1:3" x14ac:dyDescent="0.25">
      <c r="A780" t="s">
        <v>2283</v>
      </c>
      <c r="B780" s="180" t="s">
        <v>415</v>
      </c>
      <c r="C780">
        <v>1</v>
      </c>
    </row>
    <row r="781" spans="1:3" x14ac:dyDescent="0.25">
      <c r="A781" t="s">
        <v>2283</v>
      </c>
      <c r="B781" s="180" t="s">
        <v>360</v>
      </c>
      <c r="C781">
        <v>1</v>
      </c>
    </row>
    <row r="782" spans="1:3" ht="30" x14ac:dyDescent="0.25">
      <c r="A782" t="s">
        <v>2283</v>
      </c>
      <c r="B782" s="180" t="s">
        <v>303</v>
      </c>
      <c r="C782">
        <v>1</v>
      </c>
    </row>
    <row r="783" spans="1:3" x14ac:dyDescent="0.25">
      <c r="A783" t="s">
        <v>2283</v>
      </c>
      <c r="B783" s="180" t="s">
        <v>751</v>
      </c>
      <c r="C783">
        <v>1</v>
      </c>
    </row>
    <row r="784" spans="1:3" x14ac:dyDescent="0.25">
      <c r="A784" t="s">
        <v>2283</v>
      </c>
      <c r="B784" s="180" t="s">
        <v>1148</v>
      </c>
      <c r="C784">
        <v>1</v>
      </c>
    </row>
    <row r="785" spans="1:3" ht="30" x14ac:dyDescent="0.25">
      <c r="A785" t="s">
        <v>2283</v>
      </c>
      <c r="B785" s="180" t="s">
        <v>518</v>
      </c>
      <c r="C785">
        <v>1</v>
      </c>
    </row>
    <row r="786" spans="1:3" x14ac:dyDescent="0.25">
      <c r="A786" t="s">
        <v>3128</v>
      </c>
      <c r="B786" s="180" t="s">
        <v>978</v>
      </c>
      <c r="C786">
        <v>1</v>
      </c>
    </row>
    <row r="787" spans="1:3" x14ac:dyDescent="0.25">
      <c r="A787" t="s">
        <v>3128</v>
      </c>
      <c r="B787" s="180" t="s">
        <v>3129</v>
      </c>
      <c r="C787">
        <v>1</v>
      </c>
    </row>
    <row r="788" spans="1:3" ht="30" x14ac:dyDescent="0.25">
      <c r="A788" t="s">
        <v>4195</v>
      </c>
      <c r="B788" s="180" t="s">
        <v>1917</v>
      </c>
      <c r="C788">
        <v>1</v>
      </c>
    </row>
    <row r="789" spans="1:3" x14ac:dyDescent="0.25">
      <c r="A789" t="s">
        <v>3071</v>
      </c>
      <c r="B789" s="180" t="s">
        <v>3072</v>
      </c>
      <c r="C789">
        <v>1</v>
      </c>
    </row>
    <row r="790" spans="1:3" ht="30" x14ac:dyDescent="0.25">
      <c r="A790" t="s">
        <v>4196</v>
      </c>
      <c r="B790" s="180" t="s">
        <v>656</v>
      </c>
      <c r="C790">
        <v>1</v>
      </c>
    </row>
    <row r="791" spans="1:3" x14ac:dyDescent="0.25">
      <c r="A791" t="s">
        <v>4196</v>
      </c>
      <c r="B791" s="180" t="s">
        <v>657</v>
      </c>
      <c r="C791">
        <v>1</v>
      </c>
    </row>
    <row r="792" spans="1:3" x14ac:dyDescent="0.25">
      <c r="A792" t="s">
        <v>4196</v>
      </c>
      <c r="B792" s="180" t="s">
        <v>388</v>
      </c>
      <c r="C792">
        <v>1</v>
      </c>
    </row>
    <row r="793" spans="1:3" x14ac:dyDescent="0.25">
      <c r="A793" t="s">
        <v>4196</v>
      </c>
      <c r="B793" s="180" t="s">
        <v>1613</v>
      </c>
      <c r="C793">
        <v>1</v>
      </c>
    </row>
    <row r="794" spans="1:3" x14ac:dyDescent="0.25">
      <c r="A794" t="s">
        <v>4196</v>
      </c>
      <c r="B794" s="180" t="s">
        <v>1614</v>
      </c>
      <c r="C794">
        <v>1</v>
      </c>
    </row>
    <row r="795" spans="1:3" x14ac:dyDescent="0.25">
      <c r="A795" t="s">
        <v>2130</v>
      </c>
      <c r="B795" s="180" t="s">
        <v>2131</v>
      </c>
      <c r="C795">
        <v>1</v>
      </c>
    </row>
    <row r="796" spans="1:3" x14ac:dyDescent="0.25">
      <c r="A796" t="s">
        <v>2066</v>
      </c>
      <c r="B796" s="180" t="s">
        <v>2094</v>
      </c>
      <c r="C796">
        <v>1</v>
      </c>
    </row>
    <row r="797" spans="1:3" x14ac:dyDescent="0.25">
      <c r="A797" t="s">
        <v>2953</v>
      </c>
      <c r="B797" s="180" t="s">
        <v>2954</v>
      </c>
      <c r="C797">
        <v>1</v>
      </c>
    </row>
    <row r="798" spans="1:3" ht="30" x14ac:dyDescent="0.25">
      <c r="A798" t="s">
        <v>4197</v>
      </c>
      <c r="B798" s="180" t="s">
        <v>722</v>
      </c>
      <c r="C798">
        <v>1</v>
      </c>
    </row>
    <row r="799" spans="1:3" ht="30" x14ac:dyDescent="0.25">
      <c r="A799" t="s">
        <v>4198</v>
      </c>
      <c r="B799" s="180" t="s">
        <v>1903</v>
      </c>
      <c r="C799">
        <v>1</v>
      </c>
    </row>
    <row r="800" spans="1:3" x14ac:dyDescent="0.25">
      <c r="A800" t="s">
        <v>4198</v>
      </c>
      <c r="B800" s="180" t="s">
        <v>745</v>
      </c>
      <c r="C800">
        <v>1</v>
      </c>
    </row>
    <row r="801" spans="1:3" x14ac:dyDescent="0.25">
      <c r="A801" t="s">
        <v>3188</v>
      </c>
      <c r="B801" s="180" t="s">
        <v>3189</v>
      </c>
      <c r="C801">
        <v>1</v>
      </c>
    </row>
    <row r="802" spans="1:3" ht="30" x14ac:dyDescent="0.25">
      <c r="A802" t="s">
        <v>4199</v>
      </c>
      <c r="B802" s="180" t="s">
        <v>527</v>
      </c>
      <c r="C802">
        <v>1</v>
      </c>
    </row>
    <row r="803" spans="1:3" ht="30" x14ac:dyDescent="0.25">
      <c r="A803" t="s">
        <v>3010</v>
      </c>
      <c r="B803" s="180" t="s">
        <v>598</v>
      </c>
      <c r="C803">
        <v>1</v>
      </c>
    </row>
    <row r="804" spans="1:3" ht="30" x14ac:dyDescent="0.25">
      <c r="A804" t="s">
        <v>3010</v>
      </c>
      <c r="B804" s="180" t="s">
        <v>1719</v>
      </c>
      <c r="C804">
        <v>1</v>
      </c>
    </row>
    <row r="805" spans="1:3" x14ac:dyDescent="0.25">
      <c r="A805" t="s">
        <v>2205</v>
      </c>
      <c r="B805" s="180" t="s">
        <v>770</v>
      </c>
      <c r="C805">
        <v>1</v>
      </c>
    </row>
    <row r="806" spans="1:3" x14ac:dyDescent="0.25">
      <c r="A806" t="s">
        <v>2205</v>
      </c>
      <c r="B806" s="180" t="s">
        <v>2206</v>
      </c>
      <c r="C806">
        <v>1</v>
      </c>
    </row>
    <row r="807" spans="1:3" ht="30" x14ac:dyDescent="0.25">
      <c r="A807" t="s">
        <v>4201</v>
      </c>
      <c r="B807" s="180" t="s">
        <v>128</v>
      </c>
      <c r="C807">
        <v>1</v>
      </c>
    </row>
    <row r="808" spans="1:3" x14ac:dyDescent="0.25">
      <c r="A808" t="s">
        <v>4202</v>
      </c>
      <c r="B808" s="180" t="s">
        <v>507</v>
      </c>
      <c r="C808">
        <v>1</v>
      </c>
    </row>
    <row r="809" spans="1:3" x14ac:dyDescent="0.25">
      <c r="A809" t="s">
        <v>4203</v>
      </c>
      <c r="B809" s="180" t="s">
        <v>1826</v>
      </c>
      <c r="C809">
        <v>1</v>
      </c>
    </row>
    <row r="810" spans="1:3" x14ac:dyDescent="0.25">
      <c r="A810" t="s">
        <v>4203</v>
      </c>
      <c r="B810" s="180" t="s">
        <v>1825</v>
      </c>
      <c r="C810">
        <v>1</v>
      </c>
    </row>
    <row r="811" spans="1:3" ht="30" x14ac:dyDescent="0.25">
      <c r="A811" t="s">
        <v>4204</v>
      </c>
      <c r="B811" s="180" t="s">
        <v>394</v>
      </c>
      <c r="C811">
        <v>1</v>
      </c>
    </row>
    <row r="812" spans="1:3" x14ac:dyDescent="0.25">
      <c r="A812" t="s">
        <v>4205</v>
      </c>
      <c r="B812" s="180" t="s">
        <v>412</v>
      </c>
      <c r="C812">
        <v>1</v>
      </c>
    </row>
    <row r="813" spans="1:3" x14ac:dyDescent="0.25">
      <c r="A813" t="s">
        <v>4206</v>
      </c>
      <c r="B813" s="180" t="s">
        <v>534</v>
      </c>
      <c r="C813">
        <v>1</v>
      </c>
    </row>
    <row r="814" spans="1:3" ht="30" x14ac:dyDescent="0.25">
      <c r="A814" t="s">
        <v>4208</v>
      </c>
      <c r="B814" s="180" t="s">
        <v>371</v>
      </c>
      <c r="C814">
        <v>1</v>
      </c>
    </row>
    <row r="815" spans="1:3" x14ac:dyDescent="0.25">
      <c r="A815" t="s">
        <v>3696</v>
      </c>
      <c r="B815" s="180" t="s">
        <v>1714</v>
      </c>
      <c r="C815">
        <v>1</v>
      </c>
    </row>
    <row r="816" spans="1:3" x14ac:dyDescent="0.25">
      <c r="A816" t="s">
        <v>4209</v>
      </c>
      <c r="B816" s="180" t="s">
        <v>762</v>
      </c>
      <c r="C816">
        <v>1</v>
      </c>
    </row>
    <row r="817" spans="1:3" x14ac:dyDescent="0.25">
      <c r="A817" t="s">
        <v>4210</v>
      </c>
      <c r="B817" s="180" t="s">
        <v>397</v>
      </c>
      <c r="C817">
        <v>1</v>
      </c>
    </row>
    <row r="818" spans="1:3" ht="30" x14ac:dyDescent="0.25">
      <c r="A818" t="s">
        <v>4210</v>
      </c>
      <c r="B818" s="180" t="s">
        <v>503</v>
      </c>
      <c r="C818">
        <v>1</v>
      </c>
    </row>
    <row r="819" spans="1:3" ht="30" x14ac:dyDescent="0.25">
      <c r="A819" t="s">
        <v>4210</v>
      </c>
      <c r="B819" s="180" t="s">
        <v>137</v>
      </c>
      <c r="C819">
        <v>1</v>
      </c>
    </row>
    <row r="820" spans="1:3" x14ac:dyDescent="0.25">
      <c r="A820" t="s">
        <v>4210</v>
      </c>
      <c r="B820" s="180" t="s">
        <v>176</v>
      </c>
      <c r="C820">
        <v>1</v>
      </c>
    </row>
    <row r="821" spans="1:3" x14ac:dyDescent="0.25">
      <c r="A821" t="s">
        <v>2160</v>
      </c>
      <c r="B821" s="180" t="s">
        <v>2161</v>
      </c>
      <c r="C821">
        <v>1</v>
      </c>
    </row>
    <row r="822" spans="1:3" x14ac:dyDescent="0.25">
      <c r="A822" t="s">
        <v>4212</v>
      </c>
      <c r="B822" s="180" t="s">
        <v>824</v>
      </c>
      <c r="C822">
        <v>1</v>
      </c>
    </row>
    <row r="823" spans="1:3" x14ac:dyDescent="0.25">
      <c r="A823" t="s">
        <v>4213</v>
      </c>
      <c r="B823" s="180" t="s">
        <v>3702</v>
      </c>
      <c r="C823">
        <v>1</v>
      </c>
    </row>
    <row r="824" spans="1:3" x14ac:dyDescent="0.25">
      <c r="A824" t="s">
        <v>3773</v>
      </c>
      <c r="B824" s="180" t="s">
        <v>1864</v>
      </c>
      <c r="C824">
        <v>1</v>
      </c>
    </row>
    <row r="825" spans="1:3" ht="30" x14ac:dyDescent="0.25">
      <c r="A825" t="s">
        <v>3773</v>
      </c>
      <c r="B825" s="180" t="s">
        <v>1264</v>
      </c>
      <c r="C825">
        <v>1</v>
      </c>
    </row>
    <row r="826" spans="1:3" x14ac:dyDescent="0.25">
      <c r="A826" t="s">
        <v>3773</v>
      </c>
      <c r="B826" s="180" t="s">
        <v>1871</v>
      </c>
      <c r="C826">
        <v>1</v>
      </c>
    </row>
    <row r="827" spans="1:3" x14ac:dyDescent="0.25">
      <c r="A827" t="s">
        <v>3773</v>
      </c>
      <c r="B827" s="180" t="s">
        <v>1865</v>
      </c>
      <c r="C827">
        <v>1</v>
      </c>
    </row>
    <row r="828" spans="1:3" ht="30" x14ac:dyDescent="0.25">
      <c r="A828" t="s">
        <v>3773</v>
      </c>
      <c r="B828" s="180" t="s">
        <v>3977</v>
      </c>
      <c r="C828">
        <v>1</v>
      </c>
    </row>
    <row r="829" spans="1:3" x14ac:dyDescent="0.25">
      <c r="A829" t="s">
        <v>4215</v>
      </c>
      <c r="B829" s="180" t="s">
        <v>423</v>
      </c>
      <c r="C829">
        <v>1</v>
      </c>
    </row>
    <row r="830" spans="1:3" x14ac:dyDescent="0.25">
      <c r="A830" t="s">
        <v>4215</v>
      </c>
      <c r="B830" s="180" t="s">
        <v>152</v>
      </c>
      <c r="C830">
        <v>1</v>
      </c>
    </row>
    <row r="831" spans="1:3" ht="30" x14ac:dyDescent="0.25">
      <c r="A831" t="s">
        <v>2229</v>
      </c>
      <c r="B831" s="180" t="s">
        <v>4164</v>
      </c>
      <c r="C831">
        <v>1</v>
      </c>
    </row>
    <row r="832" spans="1:3" ht="30" x14ac:dyDescent="0.25">
      <c r="A832" t="s">
        <v>2229</v>
      </c>
      <c r="B832" s="180" t="s">
        <v>1141</v>
      </c>
      <c r="C832">
        <v>1</v>
      </c>
    </row>
    <row r="833" spans="1:3" x14ac:dyDescent="0.25">
      <c r="A833" t="s">
        <v>2229</v>
      </c>
      <c r="B833" s="180" t="s">
        <v>2604</v>
      </c>
      <c r="C833">
        <v>1</v>
      </c>
    </row>
    <row r="834" spans="1:3" x14ac:dyDescent="0.25">
      <c r="A834" t="s">
        <v>2229</v>
      </c>
      <c r="B834" s="180" t="s">
        <v>2230</v>
      </c>
      <c r="C834">
        <v>1</v>
      </c>
    </row>
    <row r="835" spans="1:3" x14ac:dyDescent="0.25">
      <c r="A835" t="s">
        <v>2229</v>
      </c>
      <c r="B835" s="180" t="s">
        <v>3101</v>
      </c>
      <c r="C835">
        <v>1</v>
      </c>
    </row>
    <row r="836" spans="1:3" ht="30" x14ac:dyDescent="0.25">
      <c r="A836" t="s">
        <v>4218</v>
      </c>
      <c r="B836" s="180" t="s">
        <v>2040</v>
      </c>
      <c r="C836">
        <v>1</v>
      </c>
    </row>
    <row r="837" spans="1:3" x14ac:dyDescent="0.25">
      <c r="A837" t="s">
        <v>4218</v>
      </c>
      <c r="B837" s="180" t="s">
        <v>1621</v>
      </c>
      <c r="C837">
        <v>1</v>
      </c>
    </row>
    <row r="838" spans="1:3" x14ac:dyDescent="0.25">
      <c r="A838" t="s">
        <v>4218</v>
      </c>
      <c r="B838" s="180" t="s">
        <v>94</v>
      </c>
      <c r="C838">
        <v>1</v>
      </c>
    </row>
    <row r="839" spans="1:3" x14ac:dyDescent="0.25">
      <c r="A839" t="s">
        <v>4218</v>
      </c>
      <c r="B839" s="180" t="s">
        <v>1078</v>
      </c>
      <c r="C839">
        <v>1</v>
      </c>
    </row>
    <row r="840" spans="1:3" x14ac:dyDescent="0.25">
      <c r="A840" t="s">
        <v>4218</v>
      </c>
      <c r="B840" s="180" t="s">
        <v>1622</v>
      </c>
      <c r="C840">
        <v>1</v>
      </c>
    </row>
    <row r="841" spans="1:3" x14ac:dyDescent="0.25">
      <c r="A841" t="s">
        <v>4219</v>
      </c>
      <c r="B841" s="180" t="s">
        <v>1876</v>
      </c>
      <c r="C841">
        <v>1</v>
      </c>
    </row>
    <row r="842" spans="1:3" x14ac:dyDescent="0.25">
      <c r="A842" t="s">
        <v>2663</v>
      </c>
      <c r="B842" s="180" t="s">
        <v>2664</v>
      </c>
      <c r="C842">
        <v>1</v>
      </c>
    </row>
    <row r="843" spans="1:3" x14ac:dyDescent="0.25">
      <c r="A843" t="s">
        <v>2115</v>
      </c>
      <c r="B843" s="180" t="s">
        <v>2768</v>
      </c>
      <c r="C843">
        <v>1</v>
      </c>
    </row>
    <row r="844" spans="1:3" ht="30" x14ac:dyDescent="0.25">
      <c r="A844" t="s">
        <v>2115</v>
      </c>
      <c r="B844" s="180" t="s">
        <v>941</v>
      </c>
      <c r="C844">
        <v>1</v>
      </c>
    </row>
    <row r="845" spans="1:3" ht="30" x14ac:dyDescent="0.25">
      <c r="A845" t="s">
        <v>2115</v>
      </c>
      <c r="B845" s="180" t="s">
        <v>160</v>
      </c>
      <c r="C845">
        <v>1</v>
      </c>
    </row>
    <row r="846" spans="1:3" ht="30" x14ac:dyDescent="0.25">
      <c r="A846" t="s">
        <v>2115</v>
      </c>
      <c r="B846" s="180" t="s">
        <v>849</v>
      </c>
      <c r="C846">
        <v>1</v>
      </c>
    </row>
    <row r="847" spans="1:3" ht="45" x14ac:dyDescent="0.25">
      <c r="A847" t="s">
        <v>2115</v>
      </c>
      <c r="B847" s="180" t="s">
        <v>1912</v>
      </c>
      <c r="C847">
        <v>1</v>
      </c>
    </row>
    <row r="848" spans="1:3" ht="30" x14ac:dyDescent="0.25">
      <c r="A848" t="s">
        <v>2115</v>
      </c>
      <c r="B848" s="180" t="s">
        <v>165</v>
      </c>
      <c r="C848">
        <v>1</v>
      </c>
    </row>
    <row r="849" spans="1:3" x14ac:dyDescent="0.25">
      <c r="A849" t="s">
        <v>2115</v>
      </c>
      <c r="B849" s="180" t="s">
        <v>1156</v>
      </c>
      <c r="C849">
        <v>1</v>
      </c>
    </row>
    <row r="850" spans="1:3" ht="30" x14ac:dyDescent="0.25">
      <c r="A850" t="s">
        <v>2115</v>
      </c>
      <c r="B850" s="180" t="s">
        <v>1868</v>
      </c>
      <c r="C850">
        <v>1</v>
      </c>
    </row>
    <row r="851" spans="1:3" ht="30" x14ac:dyDescent="0.25">
      <c r="A851" t="s">
        <v>2115</v>
      </c>
      <c r="B851" s="180" t="s">
        <v>1993</v>
      </c>
      <c r="C851">
        <v>1</v>
      </c>
    </row>
    <row r="852" spans="1:3" x14ac:dyDescent="0.25">
      <c r="A852" t="s">
        <v>2115</v>
      </c>
      <c r="B852" s="180" t="s">
        <v>2030</v>
      </c>
      <c r="C852">
        <v>1</v>
      </c>
    </row>
    <row r="853" spans="1:3" ht="30" x14ac:dyDescent="0.25">
      <c r="A853" t="s">
        <v>2115</v>
      </c>
      <c r="B853" s="180" t="s">
        <v>232</v>
      </c>
      <c r="C853">
        <v>1</v>
      </c>
    </row>
    <row r="854" spans="1:3" ht="30" x14ac:dyDescent="0.25">
      <c r="A854" t="s">
        <v>2115</v>
      </c>
      <c r="B854" s="180" t="s">
        <v>1055</v>
      </c>
      <c r="C854">
        <v>1</v>
      </c>
    </row>
    <row r="855" spans="1:3" ht="30" x14ac:dyDescent="0.25">
      <c r="A855" t="s">
        <v>2115</v>
      </c>
      <c r="B855" s="180" t="s">
        <v>2022</v>
      </c>
      <c r="C855">
        <v>1</v>
      </c>
    </row>
    <row r="856" spans="1:3" x14ac:dyDescent="0.25">
      <c r="A856" t="s">
        <v>2115</v>
      </c>
      <c r="B856" s="180" t="s">
        <v>1870</v>
      </c>
      <c r="C856">
        <v>1</v>
      </c>
    </row>
    <row r="857" spans="1:3" x14ac:dyDescent="0.25">
      <c r="A857" t="s">
        <v>2115</v>
      </c>
      <c r="B857" s="180" t="s">
        <v>83</v>
      </c>
      <c r="C857">
        <v>1</v>
      </c>
    </row>
    <row r="858" spans="1:3" ht="45" x14ac:dyDescent="0.25">
      <c r="A858" t="s">
        <v>2115</v>
      </c>
      <c r="B858" s="180" t="s">
        <v>687</v>
      </c>
      <c r="C858">
        <v>1</v>
      </c>
    </row>
    <row r="859" spans="1:3" ht="30" x14ac:dyDescent="0.25">
      <c r="A859" t="s">
        <v>2115</v>
      </c>
      <c r="B859" s="180" t="s">
        <v>1869</v>
      </c>
      <c r="C859">
        <v>1</v>
      </c>
    </row>
    <row r="860" spans="1:3" ht="30" x14ac:dyDescent="0.25">
      <c r="A860" t="s">
        <v>2115</v>
      </c>
      <c r="B860" s="180" t="s">
        <v>808</v>
      </c>
      <c r="C860">
        <v>1</v>
      </c>
    </row>
    <row r="861" spans="1:3" ht="30" x14ac:dyDescent="0.25">
      <c r="A861" t="s">
        <v>2115</v>
      </c>
      <c r="B861" s="180" t="s">
        <v>1994</v>
      </c>
      <c r="C861">
        <v>1</v>
      </c>
    </row>
    <row r="862" spans="1:3" ht="30" x14ac:dyDescent="0.25">
      <c r="A862" t="s">
        <v>2115</v>
      </c>
      <c r="B862" s="180" t="s">
        <v>2864</v>
      </c>
      <c r="C862">
        <v>1</v>
      </c>
    </row>
    <row r="863" spans="1:3" ht="30" x14ac:dyDescent="0.25">
      <c r="A863" t="s">
        <v>2115</v>
      </c>
      <c r="B863" s="180" t="s">
        <v>2865</v>
      </c>
      <c r="C863">
        <v>1</v>
      </c>
    </row>
    <row r="864" spans="1:3" x14ac:dyDescent="0.25">
      <c r="A864" t="s">
        <v>2115</v>
      </c>
      <c r="B864" s="180" t="s">
        <v>1898</v>
      </c>
      <c r="C864">
        <v>1</v>
      </c>
    </row>
    <row r="865" spans="1:3" ht="30" x14ac:dyDescent="0.25">
      <c r="A865" t="s">
        <v>2115</v>
      </c>
      <c r="B865" s="180" t="s">
        <v>1739</v>
      </c>
      <c r="C865">
        <v>1</v>
      </c>
    </row>
    <row r="866" spans="1:3" x14ac:dyDescent="0.25">
      <c r="A866" t="s">
        <v>2115</v>
      </c>
      <c r="B866" s="180" t="s">
        <v>740</v>
      </c>
      <c r="C866">
        <v>1</v>
      </c>
    </row>
    <row r="867" spans="1:3" x14ac:dyDescent="0.25">
      <c r="A867" t="s">
        <v>2115</v>
      </c>
      <c r="B867" s="180" t="s">
        <v>655</v>
      </c>
      <c r="C867">
        <v>1</v>
      </c>
    </row>
    <row r="868" spans="1:3" x14ac:dyDescent="0.25">
      <c r="A868" t="s">
        <v>2115</v>
      </c>
      <c r="B868" s="180" t="s">
        <v>1257</v>
      </c>
      <c r="C868">
        <v>1</v>
      </c>
    </row>
    <row r="869" spans="1:3" ht="30" x14ac:dyDescent="0.25">
      <c r="A869" t="s">
        <v>2115</v>
      </c>
      <c r="B869" s="180" t="s">
        <v>1738</v>
      </c>
      <c r="C869">
        <v>1</v>
      </c>
    </row>
    <row r="870" spans="1:3" ht="30" x14ac:dyDescent="0.25">
      <c r="A870" t="s">
        <v>2115</v>
      </c>
      <c r="B870" s="180" t="s">
        <v>1270</v>
      </c>
      <c r="C870">
        <v>1</v>
      </c>
    </row>
    <row r="871" spans="1:3" ht="30" x14ac:dyDescent="0.25">
      <c r="A871" t="s">
        <v>2115</v>
      </c>
      <c r="B871" s="180" t="s">
        <v>2824</v>
      </c>
      <c r="C871">
        <v>1</v>
      </c>
    </row>
    <row r="872" spans="1:3" x14ac:dyDescent="0.25">
      <c r="A872" t="s">
        <v>2115</v>
      </c>
      <c r="B872" s="180" t="s">
        <v>4031</v>
      </c>
      <c r="C872">
        <v>1</v>
      </c>
    </row>
    <row r="873" spans="1:3" x14ac:dyDescent="0.25">
      <c r="A873" t="s">
        <v>2115</v>
      </c>
      <c r="B873" s="180" t="s">
        <v>3209</v>
      </c>
      <c r="C873">
        <v>1</v>
      </c>
    </row>
    <row r="874" spans="1:3" x14ac:dyDescent="0.25">
      <c r="A874" t="s">
        <v>2115</v>
      </c>
      <c r="B874" s="180" t="s">
        <v>2532</v>
      </c>
      <c r="C874">
        <v>1</v>
      </c>
    </row>
    <row r="875" spans="1:3" x14ac:dyDescent="0.25">
      <c r="A875" t="s">
        <v>2115</v>
      </c>
      <c r="B875" s="180" t="s">
        <v>3861</v>
      </c>
      <c r="C875">
        <v>1</v>
      </c>
    </row>
    <row r="876" spans="1:3" ht="30" x14ac:dyDescent="0.25">
      <c r="A876" t="s">
        <v>2115</v>
      </c>
      <c r="B876" s="180" t="s">
        <v>4189</v>
      </c>
      <c r="C876">
        <v>1</v>
      </c>
    </row>
    <row r="877" spans="1:3" x14ac:dyDescent="0.25">
      <c r="A877" t="s">
        <v>2115</v>
      </c>
      <c r="B877" s="180" t="s">
        <v>2156</v>
      </c>
      <c r="C877">
        <v>1</v>
      </c>
    </row>
    <row r="878" spans="1:3" x14ac:dyDescent="0.25">
      <c r="A878" t="s">
        <v>2115</v>
      </c>
      <c r="B878" s="180" t="s">
        <v>2919</v>
      </c>
      <c r="C878">
        <v>1</v>
      </c>
    </row>
    <row r="879" spans="1:3" ht="30" x14ac:dyDescent="0.25">
      <c r="A879" t="s">
        <v>2115</v>
      </c>
      <c r="B879" s="180" t="s">
        <v>2816</v>
      </c>
      <c r="C879">
        <v>1</v>
      </c>
    </row>
    <row r="880" spans="1:3" x14ac:dyDescent="0.25">
      <c r="A880" t="s">
        <v>2272</v>
      </c>
      <c r="B880" s="180" t="s">
        <v>1060</v>
      </c>
      <c r="C880">
        <v>1</v>
      </c>
    </row>
    <row r="881" spans="1:3" x14ac:dyDescent="0.25">
      <c r="A881" t="s">
        <v>2272</v>
      </c>
      <c r="B881" s="180" t="s">
        <v>1016</v>
      </c>
      <c r="C881">
        <v>1</v>
      </c>
    </row>
    <row r="882" spans="1:3" x14ac:dyDescent="0.25">
      <c r="A882" t="s">
        <v>2272</v>
      </c>
      <c r="B882" s="180" t="s">
        <v>1194</v>
      </c>
      <c r="C882">
        <v>1</v>
      </c>
    </row>
    <row r="883" spans="1:3" x14ac:dyDescent="0.25">
      <c r="A883" t="s">
        <v>2272</v>
      </c>
      <c r="B883" s="180" t="s">
        <v>711</v>
      </c>
      <c r="C883">
        <v>1</v>
      </c>
    </row>
    <row r="884" spans="1:3" ht="30" x14ac:dyDescent="0.25">
      <c r="A884" t="s">
        <v>2272</v>
      </c>
      <c r="B884" s="180" t="s">
        <v>1015</v>
      </c>
      <c r="C884">
        <v>1</v>
      </c>
    </row>
    <row r="885" spans="1:3" ht="30" x14ac:dyDescent="0.25">
      <c r="A885" t="s">
        <v>2272</v>
      </c>
      <c r="B885" s="180" t="s">
        <v>1193</v>
      </c>
      <c r="C885">
        <v>1</v>
      </c>
    </row>
    <row r="886" spans="1:3" ht="30" x14ac:dyDescent="0.25">
      <c r="A886" t="s">
        <v>2272</v>
      </c>
      <c r="B886" s="180" t="s">
        <v>1195</v>
      </c>
      <c r="C886">
        <v>1</v>
      </c>
    </row>
    <row r="887" spans="1:3" ht="30" x14ac:dyDescent="0.25">
      <c r="A887" t="s">
        <v>2272</v>
      </c>
      <c r="B887" s="180" t="s">
        <v>1150</v>
      </c>
      <c r="C887">
        <v>1</v>
      </c>
    </row>
    <row r="888" spans="1:3" x14ac:dyDescent="0.25">
      <c r="A888" t="s">
        <v>2272</v>
      </c>
      <c r="B888" s="180" t="s">
        <v>1262</v>
      </c>
      <c r="C888">
        <v>1</v>
      </c>
    </row>
    <row r="889" spans="1:3" x14ac:dyDescent="0.25">
      <c r="A889" t="s">
        <v>2272</v>
      </c>
      <c r="B889" s="180" t="s">
        <v>2818</v>
      </c>
      <c r="C889">
        <v>1</v>
      </c>
    </row>
    <row r="890" spans="1:3" x14ac:dyDescent="0.25">
      <c r="A890" t="s">
        <v>2272</v>
      </c>
      <c r="B890" s="180" t="s">
        <v>3097</v>
      </c>
      <c r="C890">
        <v>1</v>
      </c>
    </row>
    <row r="891" spans="1:3" ht="30" x14ac:dyDescent="0.25">
      <c r="A891" t="s">
        <v>2272</v>
      </c>
      <c r="B891" s="180" t="s">
        <v>3040</v>
      </c>
      <c r="C891">
        <v>1</v>
      </c>
    </row>
    <row r="892" spans="1:3" ht="30" x14ac:dyDescent="0.25">
      <c r="A892" t="s">
        <v>2272</v>
      </c>
      <c r="B892" s="180" t="s">
        <v>2972</v>
      </c>
      <c r="C892">
        <v>1</v>
      </c>
    </row>
    <row r="893" spans="1:3" ht="30" x14ac:dyDescent="0.25">
      <c r="A893" t="s">
        <v>4221</v>
      </c>
      <c r="B893" s="180" t="s">
        <v>260</v>
      </c>
      <c r="C893">
        <v>1</v>
      </c>
    </row>
    <row r="894" spans="1:3" ht="30" x14ac:dyDescent="0.25">
      <c r="A894" t="s">
        <v>4221</v>
      </c>
      <c r="B894" s="180" t="s">
        <v>341</v>
      </c>
      <c r="C894">
        <v>1</v>
      </c>
    </row>
    <row r="895" spans="1:3" x14ac:dyDescent="0.25">
      <c r="A895" t="s">
        <v>4221</v>
      </c>
      <c r="B895" s="180" t="s">
        <v>261</v>
      </c>
      <c r="C895">
        <v>1</v>
      </c>
    </row>
    <row r="896" spans="1:3" ht="30" x14ac:dyDescent="0.25">
      <c r="A896" t="s">
        <v>2509</v>
      </c>
      <c r="B896" s="180" t="s">
        <v>769</v>
      </c>
      <c r="C896">
        <v>1</v>
      </c>
    </row>
    <row r="897" spans="1:3" x14ac:dyDescent="0.25">
      <c r="A897" t="s">
        <v>2509</v>
      </c>
      <c r="B897" s="180" t="s">
        <v>3703</v>
      </c>
      <c r="C897">
        <v>1</v>
      </c>
    </row>
    <row r="898" spans="1:3" x14ac:dyDescent="0.25">
      <c r="A898" t="s">
        <v>2509</v>
      </c>
      <c r="B898" s="180" t="s">
        <v>2510</v>
      </c>
      <c r="C898">
        <v>1</v>
      </c>
    </row>
    <row r="899" spans="1:3" x14ac:dyDescent="0.25">
      <c r="A899" t="s">
        <v>3663</v>
      </c>
      <c r="B899" s="180" t="s">
        <v>853</v>
      </c>
      <c r="C899">
        <v>1</v>
      </c>
    </row>
    <row r="900" spans="1:3" x14ac:dyDescent="0.25">
      <c r="A900" t="s">
        <v>3663</v>
      </c>
      <c r="B900" s="180" t="s">
        <v>1892</v>
      </c>
      <c r="C900">
        <v>1</v>
      </c>
    </row>
    <row r="901" spans="1:3" ht="30" x14ac:dyDescent="0.25">
      <c r="A901" t="s">
        <v>3663</v>
      </c>
      <c r="B901" s="180" t="s">
        <v>1890</v>
      </c>
      <c r="C901">
        <v>1</v>
      </c>
    </row>
    <row r="902" spans="1:3" ht="30" x14ac:dyDescent="0.25">
      <c r="A902" t="s">
        <v>3663</v>
      </c>
      <c r="B902" s="180" t="s">
        <v>1891</v>
      </c>
      <c r="C902">
        <v>1</v>
      </c>
    </row>
    <row r="903" spans="1:3" ht="30" x14ac:dyDescent="0.25">
      <c r="A903" t="s">
        <v>3663</v>
      </c>
      <c r="B903" s="180" t="s">
        <v>1886</v>
      </c>
      <c r="C903">
        <v>1</v>
      </c>
    </row>
    <row r="904" spans="1:3" x14ac:dyDescent="0.25">
      <c r="A904" t="s">
        <v>3663</v>
      </c>
      <c r="B904" s="180" t="s">
        <v>3664</v>
      </c>
      <c r="C904">
        <v>1</v>
      </c>
    </row>
    <row r="905" spans="1:3" x14ac:dyDescent="0.25">
      <c r="A905" t="s">
        <v>3177</v>
      </c>
      <c r="B905" s="180" t="s">
        <v>1707</v>
      </c>
      <c r="C905">
        <v>1</v>
      </c>
    </row>
    <row r="906" spans="1:3" x14ac:dyDescent="0.25">
      <c r="A906" t="s">
        <v>4222</v>
      </c>
      <c r="B906" s="180" t="s">
        <v>105</v>
      </c>
      <c r="C906">
        <v>1</v>
      </c>
    </row>
    <row r="907" spans="1:3" x14ac:dyDescent="0.25">
      <c r="A907" t="s">
        <v>4222</v>
      </c>
      <c r="B907" s="180" t="s">
        <v>104</v>
      </c>
      <c r="C907">
        <v>1</v>
      </c>
    </row>
    <row r="908" spans="1:3" x14ac:dyDescent="0.25">
      <c r="A908" t="s">
        <v>4222</v>
      </c>
      <c r="B908" s="180" t="s">
        <v>807</v>
      </c>
      <c r="C908">
        <v>1</v>
      </c>
    </row>
    <row r="909" spans="1:3" ht="30" x14ac:dyDescent="0.25">
      <c r="A909" t="s">
        <v>2119</v>
      </c>
      <c r="B909" s="180" t="s">
        <v>969</v>
      </c>
      <c r="C909">
        <v>1</v>
      </c>
    </row>
    <row r="910" spans="1:3" x14ac:dyDescent="0.25">
      <c r="A910" t="s">
        <v>2119</v>
      </c>
      <c r="B910" s="180" t="s">
        <v>3193</v>
      </c>
      <c r="C910">
        <v>1</v>
      </c>
    </row>
    <row r="911" spans="1:3" x14ac:dyDescent="0.25">
      <c r="A911" t="s">
        <v>2670</v>
      </c>
      <c r="B911" s="180" t="s">
        <v>1219</v>
      </c>
      <c r="C911">
        <v>1</v>
      </c>
    </row>
    <row r="912" spans="1:3" x14ac:dyDescent="0.25">
      <c r="A912" t="s">
        <v>2670</v>
      </c>
      <c r="B912" s="180" t="s">
        <v>271</v>
      </c>
      <c r="C912">
        <v>1</v>
      </c>
    </row>
    <row r="913" spans="1:3" x14ac:dyDescent="0.25">
      <c r="A913" t="s">
        <v>2670</v>
      </c>
      <c r="B913" s="180" t="s">
        <v>484</v>
      </c>
      <c r="C913">
        <v>1</v>
      </c>
    </row>
    <row r="914" spans="1:3" x14ac:dyDescent="0.25">
      <c r="A914" t="s">
        <v>2670</v>
      </c>
      <c r="B914" s="180" t="s">
        <v>756</v>
      </c>
      <c r="C914">
        <v>1</v>
      </c>
    </row>
    <row r="915" spans="1:3" x14ac:dyDescent="0.25">
      <c r="A915" t="s">
        <v>2670</v>
      </c>
      <c r="B915" s="180" t="s">
        <v>1120</v>
      </c>
      <c r="C915">
        <v>1</v>
      </c>
    </row>
    <row r="916" spans="1:3" x14ac:dyDescent="0.25">
      <c r="A916" t="s">
        <v>2670</v>
      </c>
      <c r="B916" s="180" t="s">
        <v>590</v>
      </c>
      <c r="C916">
        <v>1</v>
      </c>
    </row>
    <row r="917" spans="1:3" x14ac:dyDescent="0.25">
      <c r="A917" t="s">
        <v>2670</v>
      </c>
      <c r="B917" s="180" t="s">
        <v>641</v>
      </c>
      <c r="C917">
        <v>1</v>
      </c>
    </row>
    <row r="918" spans="1:3" x14ac:dyDescent="0.25">
      <c r="A918" t="s">
        <v>2670</v>
      </c>
      <c r="B918" s="180" t="s">
        <v>406</v>
      </c>
      <c r="C918">
        <v>1</v>
      </c>
    </row>
    <row r="919" spans="1:3" x14ac:dyDescent="0.25">
      <c r="A919" t="s">
        <v>2670</v>
      </c>
      <c r="B919" s="180" t="s">
        <v>841</v>
      </c>
      <c r="C919">
        <v>1</v>
      </c>
    </row>
    <row r="920" spans="1:3" x14ac:dyDescent="0.25">
      <c r="A920" t="s">
        <v>2670</v>
      </c>
      <c r="B920" s="180" t="s">
        <v>1221</v>
      </c>
      <c r="C920">
        <v>1</v>
      </c>
    </row>
    <row r="921" spans="1:3" x14ac:dyDescent="0.25">
      <c r="A921" t="s">
        <v>2670</v>
      </c>
      <c r="B921" s="180" t="s">
        <v>1282</v>
      </c>
      <c r="C921">
        <v>1</v>
      </c>
    </row>
    <row r="922" spans="1:3" x14ac:dyDescent="0.25">
      <c r="A922" t="s">
        <v>2670</v>
      </c>
      <c r="B922" s="180" t="s">
        <v>1220</v>
      </c>
      <c r="C922">
        <v>1</v>
      </c>
    </row>
    <row r="923" spans="1:3" x14ac:dyDescent="0.25">
      <c r="A923" t="s">
        <v>2226</v>
      </c>
      <c r="B923" s="180" t="s">
        <v>2049</v>
      </c>
      <c r="C923">
        <v>1</v>
      </c>
    </row>
    <row r="924" spans="1:3" x14ac:dyDescent="0.25">
      <c r="A924" t="s">
        <v>2226</v>
      </c>
      <c r="B924" s="180" t="s">
        <v>3013</v>
      </c>
      <c r="C924">
        <v>1</v>
      </c>
    </row>
    <row r="925" spans="1:3" x14ac:dyDescent="0.25">
      <c r="A925" t="s">
        <v>3971</v>
      </c>
      <c r="B925" s="180" t="s">
        <v>3972</v>
      </c>
      <c r="C925">
        <v>1</v>
      </c>
    </row>
    <row r="926" spans="1:3" ht="30" x14ac:dyDescent="0.25">
      <c r="A926" t="s">
        <v>4223</v>
      </c>
      <c r="B926" s="180" t="s">
        <v>3617</v>
      </c>
      <c r="C926">
        <v>1</v>
      </c>
    </row>
    <row r="927" spans="1:3" ht="30" x14ac:dyDescent="0.25">
      <c r="A927" t="s">
        <v>4224</v>
      </c>
      <c r="B927" s="180" t="s">
        <v>1941</v>
      </c>
      <c r="C927">
        <v>1</v>
      </c>
    </row>
    <row r="928" spans="1:3" x14ac:dyDescent="0.25">
      <c r="A928" t="s">
        <v>2174</v>
      </c>
      <c r="B928" s="180" t="s">
        <v>2175</v>
      </c>
      <c r="C928">
        <v>1</v>
      </c>
    </row>
    <row r="929" spans="1:3" x14ac:dyDescent="0.25">
      <c r="A929" t="s">
        <v>2709</v>
      </c>
      <c r="B929" s="180" t="s">
        <v>2710</v>
      </c>
      <c r="C929">
        <v>1</v>
      </c>
    </row>
    <row r="930" spans="1:3" ht="30" x14ac:dyDescent="0.25">
      <c r="A930" t="s">
        <v>2709</v>
      </c>
      <c r="B930" s="180" t="s">
        <v>4100</v>
      </c>
      <c r="C930">
        <v>1</v>
      </c>
    </row>
    <row r="931" spans="1:3" ht="30" x14ac:dyDescent="0.25">
      <c r="A931" t="s">
        <v>4225</v>
      </c>
      <c r="B931" s="180" t="s">
        <v>1995</v>
      </c>
      <c r="C931">
        <v>1</v>
      </c>
    </row>
    <row r="932" spans="1:3" ht="30" x14ac:dyDescent="0.25">
      <c r="A932" t="s">
        <v>4226</v>
      </c>
      <c r="B932" s="180" t="s">
        <v>670</v>
      </c>
      <c r="C932">
        <v>1</v>
      </c>
    </row>
    <row r="933" spans="1:3" ht="30" x14ac:dyDescent="0.25">
      <c r="A933" t="s">
        <v>4226</v>
      </c>
      <c r="B933" s="180" t="s">
        <v>669</v>
      </c>
      <c r="C933">
        <v>1</v>
      </c>
    </row>
    <row r="934" spans="1:3" x14ac:dyDescent="0.25">
      <c r="A934" t="s">
        <v>4226</v>
      </c>
      <c r="B934" s="180" t="s">
        <v>701</v>
      </c>
      <c r="C934">
        <v>1</v>
      </c>
    </row>
    <row r="935" spans="1:3" x14ac:dyDescent="0.25">
      <c r="A935" t="s">
        <v>4226</v>
      </c>
      <c r="B935" s="180" t="s">
        <v>702</v>
      </c>
      <c r="C935">
        <v>1</v>
      </c>
    </row>
    <row r="936" spans="1:3" x14ac:dyDescent="0.25">
      <c r="A936" t="s">
        <v>4226</v>
      </c>
      <c r="B936" s="180" t="s">
        <v>703</v>
      </c>
      <c r="C936">
        <v>1</v>
      </c>
    </row>
    <row r="937" spans="1:3" ht="30" x14ac:dyDescent="0.25">
      <c r="A937" t="s">
        <v>4227</v>
      </c>
      <c r="B937" s="180" t="s">
        <v>1726</v>
      </c>
      <c r="C937">
        <v>1</v>
      </c>
    </row>
    <row r="938" spans="1:3" x14ac:dyDescent="0.25">
      <c r="A938" t="s">
        <v>4228</v>
      </c>
      <c r="B938" s="180" t="s">
        <v>548</v>
      </c>
      <c r="C938">
        <v>1</v>
      </c>
    </row>
    <row r="939" spans="1:3" x14ac:dyDescent="0.25">
      <c r="A939" t="s">
        <v>4229</v>
      </c>
      <c r="B939" s="180" t="s">
        <v>989</v>
      </c>
      <c r="C939">
        <v>1</v>
      </c>
    </row>
    <row r="940" spans="1:3" x14ac:dyDescent="0.25">
      <c r="A940" t="s">
        <v>2070</v>
      </c>
      <c r="B940" s="180" t="s">
        <v>1104</v>
      </c>
      <c r="C940">
        <v>1</v>
      </c>
    </row>
    <row r="941" spans="1:3" x14ac:dyDescent="0.25">
      <c r="A941" t="s">
        <v>2070</v>
      </c>
      <c r="B941" s="180" t="s">
        <v>1735</v>
      </c>
      <c r="C941">
        <v>1</v>
      </c>
    </row>
    <row r="942" spans="1:3" x14ac:dyDescent="0.25">
      <c r="A942" t="s">
        <v>2070</v>
      </c>
      <c r="B942" s="180" t="s">
        <v>85</v>
      </c>
      <c r="C942">
        <v>1</v>
      </c>
    </row>
    <row r="943" spans="1:3" ht="30" x14ac:dyDescent="0.25">
      <c r="A943" t="s">
        <v>2070</v>
      </c>
      <c r="B943" s="180" t="s">
        <v>230</v>
      </c>
      <c r="C943">
        <v>1</v>
      </c>
    </row>
    <row r="944" spans="1:3" ht="30" x14ac:dyDescent="0.25">
      <c r="A944" t="s">
        <v>2070</v>
      </c>
      <c r="B944" s="180" t="s">
        <v>455</v>
      </c>
      <c r="C944">
        <v>1</v>
      </c>
    </row>
    <row r="945" spans="1:3" x14ac:dyDescent="0.25">
      <c r="A945" t="s">
        <v>2070</v>
      </c>
      <c r="B945" s="180" t="s">
        <v>866</v>
      </c>
      <c r="C945">
        <v>1</v>
      </c>
    </row>
    <row r="946" spans="1:3" x14ac:dyDescent="0.25">
      <c r="A946" t="s">
        <v>2070</v>
      </c>
      <c r="B946" s="180" t="s">
        <v>694</v>
      </c>
      <c r="C946">
        <v>1</v>
      </c>
    </row>
    <row r="947" spans="1:3" x14ac:dyDescent="0.25">
      <c r="A947" t="s">
        <v>2070</v>
      </c>
      <c r="B947" s="180" t="s">
        <v>3990</v>
      </c>
      <c r="C947">
        <v>1</v>
      </c>
    </row>
    <row r="948" spans="1:3" x14ac:dyDescent="0.25">
      <c r="A948" t="s">
        <v>3996</v>
      </c>
      <c r="B948" s="180" t="s">
        <v>3997</v>
      </c>
      <c r="C948">
        <v>1</v>
      </c>
    </row>
    <row r="949" spans="1:3" x14ac:dyDescent="0.25">
      <c r="A949" t="s">
        <v>3996</v>
      </c>
      <c r="B949" s="180" t="s">
        <v>3998</v>
      </c>
      <c r="C949">
        <v>1</v>
      </c>
    </row>
    <row r="950" spans="1:3" x14ac:dyDescent="0.25">
      <c r="A950" t="s">
        <v>2527</v>
      </c>
      <c r="B950" s="180" t="s">
        <v>2528</v>
      </c>
      <c r="C950">
        <v>1</v>
      </c>
    </row>
    <row r="951" spans="1:3" x14ac:dyDescent="0.25">
      <c r="A951" t="s">
        <v>4231</v>
      </c>
      <c r="B951" s="180" t="s">
        <v>1212</v>
      </c>
      <c r="C951">
        <v>1</v>
      </c>
    </row>
    <row r="952" spans="1:3" ht="30" x14ac:dyDescent="0.25">
      <c r="A952" t="s">
        <v>4232</v>
      </c>
      <c r="B952" s="180" t="s">
        <v>204</v>
      </c>
      <c r="C952">
        <v>1</v>
      </c>
    </row>
    <row r="953" spans="1:3" x14ac:dyDescent="0.25">
      <c r="A953" t="s">
        <v>4233</v>
      </c>
      <c r="B953" s="180" t="s">
        <v>3704</v>
      </c>
      <c r="C953">
        <v>1</v>
      </c>
    </row>
    <row r="954" spans="1:3" x14ac:dyDescent="0.25">
      <c r="A954" t="s">
        <v>4234</v>
      </c>
      <c r="B954" s="180" t="s">
        <v>1070</v>
      </c>
      <c r="C954">
        <v>1</v>
      </c>
    </row>
    <row r="955" spans="1:3" x14ac:dyDescent="0.25">
      <c r="A955" t="s">
        <v>4235</v>
      </c>
      <c r="B955" s="180" t="s">
        <v>1645</v>
      </c>
      <c r="C955">
        <v>1</v>
      </c>
    </row>
    <row r="956" spans="1:3" ht="30" x14ac:dyDescent="0.25">
      <c r="A956" t="s">
        <v>4236</v>
      </c>
      <c r="B956" s="180" t="s">
        <v>1770</v>
      </c>
      <c r="C956">
        <v>1</v>
      </c>
    </row>
    <row r="957" spans="1:3" ht="30" x14ac:dyDescent="0.25">
      <c r="A957" t="s">
        <v>4236</v>
      </c>
      <c r="B957" s="180" t="s">
        <v>1762</v>
      </c>
      <c r="C957">
        <v>1</v>
      </c>
    </row>
    <row r="958" spans="1:3" x14ac:dyDescent="0.25">
      <c r="A958" t="s">
        <v>4237</v>
      </c>
      <c r="B958" s="180" t="s">
        <v>1245</v>
      </c>
      <c r="C958">
        <v>1</v>
      </c>
    </row>
    <row r="959" spans="1:3" x14ac:dyDescent="0.25">
      <c r="A959" t="s">
        <v>4237</v>
      </c>
      <c r="B959" s="180" t="s">
        <v>1236</v>
      </c>
      <c r="C959">
        <v>1</v>
      </c>
    </row>
    <row r="960" spans="1:3" ht="30" x14ac:dyDescent="0.25">
      <c r="A960" t="s">
        <v>4238</v>
      </c>
      <c r="B960" s="180" t="s">
        <v>565</v>
      </c>
      <c r="C960">
        <v>1</v>
      </c>
    </row>
    <row r="961" spans="1:3" x14ac:dyDescent="0.25">
      <c r="A961" t="s">
        <v>4239</v>
      </c>
      <c r="B961" s="180" t="s">
        <v>1030</v>
      </c>
      <c r="C961">
        <v>1</v>
      </c>
    </row>
    <row r="962" spans="1:3" ht="30" x14ac:dyDescent="0.25">
      <c r="A962" t="s">
        <v>4240</v>
      </c>
      <c r="B962" s="180" t="s">
        <v>1261</v>
      </c>
      <c r="C962">
        <v>1</v>
      </c>
    </row>
    <row r="963" spans="1:3" x14ac:dyDescent="0.25">
      <c r="A963" t="s">
        <v>4241</v>
      </c>
      <c r="B963" s="180" t="s">
        <v>2622</v>
      </c>
      <c r="C963">
        <v>1</v>
      </c>
    </row>
    <row r="964" spans="1:3" x14ac:dyDescent="0.25">
      <c r="A964" t="s">
        <v>4242</v>
      </c>
      <c r="B964" s="180" t="s">
        <v>1113</v>
      </c>
      <c r="C964">
        <v>1</v>
      </c>
    </row>
    <row r="965" spans="1:3" x14ac:dyDescent="0.25">
      <c r="A965" t="s">
        <v>4243</v>
      </c>
      <c r="B965" s="180" t="s">
        <v>223</v>
      </c>
      <c r="C965">
        <v>1</v>
      </c>
    </row>
    <row r="966" spans="1:3" x14ac:dyDescent="0.25">
      <c r="A966" t="s">
        <v>4243</v>
      </c>
      <c r="B966" s="180" t="s">
        <v>224</v>
      </c>
      <c r="C966">
        <v>1</v>
      </c>
    </row>
    <row r="967" spans="1:3" x14ac:dyDescent="0.25">
      <c r="A967" t="s">
        <v>2309</v>
      </c>
      <c r="B967" s="180" t="s">
        <v>1818</v>
      </c>
      <c r="C967">
        <v>1</v>
      </c>
    </row>
    <row r="968" spans="1:3" x14ac:dyDescent="0.25">
      <c r="A968" t="s">
        <v>2309</v>
      </c>
      <c r="B968" s="180" t="s">
        <v>1782</v>
      </c>
      <c r="C968">
        <v>1</v>
      </c>
    </row>
    <row r="969" spans="1:3" x14ac:dyDescent="0.25">
      <c r="A969" t="s">
        <v>2309</v>
      </c>
      <c r="B969" s="180" t="s">
        <v>2672</v>
      </c>
      <c r="C969">
        <v>1</v>
      </c>
    </row>
    <row r="970" spans="1:3" x14ac:dyDescent="0.25">
      <c r="A970" t="s">
        <v>2309</v>
      </c>
      <c r="B970" s="180" t="s">
        <v>2671</v>
      </c>
      <c r="C970">
        <v>1</v>
      </c>
    </row>
    <row r="971" spans="1:3" x14ac:dyDescent="0.25">
      <c r="A971" t="s">
        <v>2309</v>
      </c>
      <c r="B971" s="180" t="s">
        <v>1654</v>
      </c>
      <c r="C971">
        <v>1</v>
      </c>
    </row>
    <row r="972" spans="1:3" x14ac:dyDescent="0.25">
      <c r="A972" t="s">
        <v>2309</v>
      </c>
      <c r="B972" s="180" t="s">
        <v>1839</v>
      </c>
      <c r="C972">
        <v>1</v>
      </c>
    </row>
    <row r="973" spans="1:3" x14ac:dyDescent="0.25">
      <c r="A973" t="s">
        <v>2309</v>
      </c>
      <c r="B973" s="180" t="s">
        <v>1648</v>
      </c>
      <c r="C973">
        <v>1</v>
      </c>
    </row>
    <row r="974" spans="1:3" x14ac:dyDescent="0.25">
      <c r="A974" t="s">
        <v>2309</v>
      </c>
      <c r="B974" s="180" t="s">
        <v>1840</v>
      </c>
      <c r="C974">
        <v>1</v>
      </c>
    </row>
    <row r="975" spans="1:3" x14ac:dyDescent="0.25">
      <c r="A975" t="s">
        <v>2309</v>
      </c>
      <c r="B975" s="180" t="s">
        <v>1655</v>
      </c>
      <c r="C975">
        <v>1</v>
      </c>
    </row>
    <row r="976" spans="1:3" x14ac:dyDescent="0.25">
      <c r="A976" t="s">
        <v>2309</v>
      </c>
      <c r="B976" s="180" t="s">
        <v>1662</v>
      </c>
      <c r="C976">
        <v>1</v>
      </c>
    </row>
    <row r="977" spans="1:3" x14ac:dyDescent="0.25">
      <c r="A977" t="s">
        <v>2309</v>
      </c>
      <c r="B977" s="180" t="s">
        <v>1666</v>
      </c>
      <c r="C977">
        <v>1</v>
      </c>
    </row>
    <row r="978" spans="1:3" x14ac:dyDescent="0.25">
      <c r="A978" t="s">
        <v>2309</v>
      </c>
      <c r="B978" s="180" t="s">
        <v>1306</v>
      </c>
      <c r="C978">
        <v>1</v>
      </c>
    </row>
    <row r="979" spans="1:3" x14ac:dyDescent="0.25">
      <c r="A979" t="s">
        <v>2309</v>
      </c>
      <c r="B979" s="180" t="s">
        <v>1650</v>
      </c>
      <c r="C979">
        <v>1</v>
      </c>
    </row>
    <row r="980" spans="1:3" x14ac:dyDescent="0.25">
      <c r="A980" t="s">
        <v>2309</v>
      </c>
      <c r="B980" s="180" t="s">
        <v>1651</v>
      </c>
      <c r="C980">
        <v>1</v>
      </c>
    </row>
    <row r="981" spans="1:3" x14ac:dyDescent="0.25">
      <c r="A981" t="s">
        <v>2309</v>
      </c>
      <c r="B981" s="180" t="s">
        <v>1308</v>
      </c>
      <c r="C981">
        <v>1</v>
      </c>
    </row>
    <row r="982" spans="1:3" x14ac:dyDescent="0.25">
      <c r="A982" t="s">
        <v>2309</v>
      </c>
      <c r="B982" s="180" t="s">
        <v>1652</v>
      </c>
      <c r="C982">
        <v>1</v>
      </c>
    </row>
    <row r="983" spans="1:3" x14ac:dyDescent="0.25">
      <c r="A983" t="s">
        <v>2309</v>
      </c>
      <c r="B983" s="180" t="s">
        <v>1679</v>
      </c>
      <c r="C983">
        <v>1</v>
      </c>
    </row>
    <row r="984" spans="1:3" x14ac:dyDescent="0.25">
      <c r="A984" t="s">
        <v>2309</v>
      </c>
      <c r="B984" s="180" t="s">
        <v>1676</v>
      </c>
      <c r="C984">
        <v>1</v>
      </c>
    </row>
    <row r="985" spans="1:3" x14ac:dyDescent="0.25">
      <c r="A985" t="s">
        <v>2309</v>
      </c>
      <c r="B985" s="180" t="s">
        <v>1668</v>
      </c>
      <c r="C985">
        <v>1</v>
      </c>
    </row>
    <row r="986" spans="1:3" x14ac:dyDescent="0.25">
      <c r="A986" t="s">
        <v>2309</v>
      </c>
      <c r="B986" s="180" t="s">
        <v>1675</v>
      </c>
      <c r="C986">
        <v>1</v>
      </c>
    </row>
    <row r="987" spans="1:3" x14ac:dyDescent="0.25">
      <c r="A987" t="s">
        <v>2309</v>
      </c>
      <c r="B987" s="180" t="s">
        <v>1841</v>
      </c>
      <c r="C987">
        <v>1</v>
      </c>
    </row>
    <row r="988" spans="1:3" x14ac:dyDescent="0.25">
      <c r="A988" t="s">
        <v>2309</v>
      </c>
      <c r="B988" s="180" t="s">
        <v>1295</v>
      </c>
      <c r="C988">
        <v>1</v>
      </c>
    </row>
    <row r="989" spans="1:3" x14ac:dyDescent="0.25">
      <c r="A989" t="s">
        <v>2309</v>
      </c>
      <c r="B989" s="180" t="s">
        <v>1842</v>
      </c>
      <c r="C989">
        <v>1</v>
      </c>
    </row>
    <row r="990" spans="1:3" x14ac:dyDescent="0.25">
      <c r="A990" t="s">
        <v>2309</v>
      </c>
      <c r="B990" s="180" t="s">
        <v>1843</v>
      </c>
      <c r="C990">
        <v>1</v>
      </c>
    </row>
    <row r="991" spans="1:3" x14ac:dyDescent="0.25">
      <c r="A991" t="s">
        <v>2309</v>
      </c>
      <c r="B991" s="180" t="s">
        <v>1846</v>
      </c>
      <c r="C991">
        <v>1</v>
      </c>
    </row>
    <row r="992" spans="1:3" x14ac:dyDescent="0.25">
      <c r="A992" t="s">
        <v>2309</v>
      </c>
      <c r="B992" s="180" t="s">
        <v>1315</v>
      </c>
      <c r="C992">
        <v>1</v>
      </c>
    </row>
    <row r="993" spans="1:3" x14ac:dyDescent="0.25">
      <c r="A993" t="s">
        <v>2309</v>
      </c>
      <c r="B993" s="180" t="s">
        <v>1316</v>
      </c>
      <c r="C993">
        <v>1</v>
      </c>
    </row>
    <row r="994" spans="1:3" x14ac:dyDescent="0.25">
      <c r="A994" t="s">
        <v>2309</v>
      </c>
      <c r="B994" s="180" t="s">
        <v>1670</v>
      </c>
      <c r="C994">
        <v>1</v>
      </c>
    </row>
    <row r="995" spans="1:3" x14ac:dyDescent="0.25">
      <c r="A995" t="s">
        <v>2309</v>
      </c>
      <c r="B995" s="180" t="s">
        <v>1847</v>
      </c>
      <c r="C995">
        <v>1</v>
      </c>
    </row>
    <row r="996" spans="1:3" x14ac:dyDescent="0.25">
      <c r="A996" t="s">
        <v>2309</v>
      </c>
      <c r="B996" s="180" t="s">
        <v>1849</v>
      </c>
      <c r="C996">
        <v>1</v>
      </c>
    </row>
    <row r="997" spans="1:3" x14ac:dyDescent="0.25">
      <c r="A997" t="s">
        <v>2309</v>
      </c>
      <c r="B997" s="180" t="s">
        <v>1850</v>
      </c>
      <c r="C997">
        <v>1</v>
      </c>
    </row>
    <row r="998" spans="1:3" x14ac:dyDescent="0.25">
      <c r="A998" t="s">
        <v>2309</v>
      </c>
      <c r="B998" s="180" t="s">
        <v>1649</v>
      </c>
      <c r="C998">
        <v>1</v>
      </c>
    </row>
    <row r="999" spans="1:3" x14ac:dyDescent="0.25">
      <c r="A999" t="s">
        <v>2309</v>
      </c>
      <c r="B999" s="180" t="s">
        <v>1674</v>
      </c>
      <c r="C999">
        <v>1</v>
      </c>
    </row>
    <row r="1000" spans="1:3" x14ac:dyDescent="0.25">
      <c r="A1000" t="s">
        <v>2309</v>
      </c>
      <c r="B1000" s="180" t="s">
        <v>1307</v>
      </c>
      <c r="C1000">
        <v>1</v>
      </c>
    </row>
    <row r="1001" spans="1:3" x14ac:dyDescent="0.25">
      <c r="A1001" t="s">
        <v>2309</v>
      </c>
      <c r="B1001" s="180" t="s">
        <v>1680</v>
      </c>
      <c r="C1001">
        <v>1</v>
      </c>
    </row>
    <row r="1002" spans="1:3" x14ac:dyDescent="0.25">
      <c r="A1002" t="s">
        <v>2309</v>
      </c>
      <c r="B1002" s="180" t="s">
        <v>1667</v>
      </c>
      <c r="C1002">
        <v>1</v>
      </c>
    </row>
    <row r="1003" spans="1:3" x14ac:dyDescent="0.25">
      <c r="A1003" t="s">
        <v>2309</v>
      </c>
      <c r="B1003" s="180" t="s">
        <v>1781</v>
      </c>
      <c r="C1003">
        <v>1</v>
      </c>
    </row>
    <row r="1004" spans="1:3" x14ac:dyDescent="0.25">
      <c r="A1004" t="s">
        <v>2309</v>
      </c>
      <c r="B1004" s="180" t="s">
        <v>1300</v>
      </c>
      <c r="C1004">
        <v>1</v>
      </c>
    </row>
    <row r="1005" spans="1:3" x14ac:dyDescent="0.25">
      <c r="A1005" t="s">
        <v>2309</v>
      </c>
      <c r="B1005" s="180" t="s">
        <v>1302</v>
      </c>
      <c r="C1005">
        <v>1</v>
      </c>
    </row>
    <row r="1006" spans="1:3" x14ac:dyDescent="0.25">
      <c r="A1006" t="s">
        <v>2309</v>
      </c>
      <c r="B1006" s="180" t="s">
        <v>1663</v>
      </c>
      <c r="C1006">
        <v>1</v>
      </c>
    </row>
    <row r="1007" spans="1:3" x14ac:dyDescent="0.25">
      <c r="A1007" t="s">
        <v>2309</v>
      </c>
      <c r="B1007" s="180" t="s">
        <v>1669</v>
      </c>
      <c r="C1007">
        <v>1</v>
      </c>
    </row>
    <row r="1008" spans="1:3" x14ac:dyDescent="0.25">
      <c r="A1008" t="s">
        <v>2309</v>
      </c>
      <c r="B1008" s="180" t="s">
        <v>1820</v>
      </c>
      <c r="C1008">
        <v>1</v>
      </c>
    </row>
    <row r="1009" spans="1:3" x14ac:dyDescent="0.25">
      <c r="A1009" t="s">
        <v>2309</v>
      </c>
      <c r="B1009" s="180" t="s">
        <v>1819</v>
      </c>
      <c r="C1009">
        <v>1</v>
      </c>
    </row>
    <row r="1010" spans="1:3" x14ac:dyDescent="0.25">
      <c r="A1010" t="s">
        <v>2309</v>
      </c>
      <c r="B1010" s="180" t="s">
        <v>1821</v>
      </c>
      <c r="C1010">
        <v>1</v>
      </c>
    </row>
    <row r="1011" spans="1:3" x14ac:dyDescent="0.25">
      <c r="A1011" t="s">
        <v>2309</v>
      </c>
      <c r="B1011" s="180" t="s">
        <v>1312</v>
      </c>
      <c r="C1011">
        <v>1</v>
      </c>
    </row>
    <row r="1012" spans="1:3" x14ac:dyDescent="0.25">
      <c r="A1012" t="s">
        <v>2309</v>
      </c>
      <c r="B1012" s="180" t="s">
        <v>1657</v>
      </c>
      <c r="C1012">
        <v>1</v>
      </c>
    </row>
    <row r="1013" spans="1:3" x14ac:dyDescent="0.25">
      <c r="A1013" t="s">
        <v>2309</v>
      </c>
      <c r="B1013" s="180" t="s">
        <v>1851</v>
      </c>
      <c r="C1013">
        <v>1</v>
      </c>
    </row>
    <row r="1014" spans="1:3" x14ac:dyDescent="0.25">
      <c r="A1014" t="s">
        <v>2309</v>
      </c>
      <c r="B1014" s="180" t="s">
        <v>2853</v>
      </c>
      <c r="C1014">
        <v>1</v>
      </c>
    </row>
    <row r="1015" spans="1:3" x14ac:dyDescent="0.25">
      <c r="A1015" t="s">
        <v>2309</v>
      </c>
      <c r="B1015" s="180" t="s">
        <v>1294</v>
      </c>
      <c r="C1015">
        <v>1</v>
      </c>
    </row>
    <row r="1016" spans="1:3" x14ac:dyDescent="0.25">
      <c r="A1016" t="s">
        <v>2309</v>
      </c>
      <c r="B1016" s="180" t="s">
        <v>1665</v>
      </c>
      <c r="C1016">
        <v>1</v>
      </c>
    </row>
    <row r="1017" spans="1:3" x14ac:dyDescent="0.25">
      <c r="A1017" t="s">
        <v>2309</v>
      </c>
      <c r="B1017" s="180" t="s">
        <v>1671</v>
      </c>
      <c r="C1017">
        <v>1</v>
      </c>
    </row>
    <row r="1018" spans="1:3" x14ac:dyDescent="0.25">
      <c r="A1018" t="s">
        <v>2309</v>
      </c>
      <c r="B1018" s="180" t="s">
        <v>2859</v>
      </c>
      <c r="C1018">
        <v>1</v>
      </c>
    </row>
    <row r="1019" spans="1:3" x14ac:dyDescent="0.25">
      <c r="A1019" t="s">
        <v>2309</v>
      </c>
      <c r="B1019" s="180" t="s">
        <v>2334</v>
      </c>
      <c r="C1019">
        <v>1</v>
      </c>
    </row>
    <row r="1020" spans="1:3" x14ac:dyDescent="0.25">
      <c r="A1020" t="s">
        <v>2309</v>
      </c>
      <c r="B1020" s="180" t="s">
        <v>2335</v>
      </c>
      <c r="C1020">
        <v>1</v>
      </c>
    </row>
    <row r="1021" spans="1:3" x14ac:dyDescent="0.25">
      <c r="A1021" t="s">
        <v>2309</v>
      </c>
      <c r="B1021" s="180" t="s">
        <v>4066</v>
      </c>
      <c r="C1021">
        <v>1</v>
      </c>
    </row>
    <row r="1022" spans="1:3" x14ac:dyDescent="0.25">
      <c r="A1022" t="s">
        <v>2309</v>
      </c>
      <c r="B1022" s="180" t="s">
        <v>2337</v>
      </c>
      <c r="C1022">
        <v>1</v>
      </c>
    </row>
    <row r="1023" spans="1:3" x14ac:dyDescent="0.25">
      <c r="A1023" t="s">
        <v>2309</v>
      </c>
      <c r="B1023" s="180" t="s">
        <v>2338</v>
      </c>
      <c r="C1023">
        <v>1</v>
      </c>
    </row>
    <row r="1024" spans="1:3" x14ac:dyDescent="0.25">
      <c r="A1024" t="s">
        <v>2309</v>
      </c>
      <c r="B1024" s="180" t="s">
        <v>2318</v>
      </c>
      <c r="C1024">
        <v>1</v>
      </c>
    </row>
    <row r="1025" spans="1:3" x14ac:dyDescent="0.25">
      <c r="A1025" t="s">
        <v>2309</v>
      </c>
      <c r="B1025" s="180" t="s">
        <v>4067</v>
      </c>
      <c r="C1025">
        <v>1</v>
      </c>
    </row>
    <row r="1026" spans="1:3" x14ac:dyDescent="0.25">
      <c r="A1026" t="s">
        <v>2309</v>
      </c>
      <c r="B1026" s="180" t="s">
        <v>4068</v>
      </c>
      <c r="C1026">
        <v>1</v>
      </c>
    </row>
    <row r="1027" spans="1:3" x14ac:dyDescent="0.25">
      <c r="A1027" t="s">
        <v>2309</v>
      </c>
      <c r="B1027" s="180" t="s">
        <v>4069</v>
      </c>
      <c r="C1027">
        <v>1</v>
      </c>
    </row>
    <row r="1028" spans="1:3" x14ac:dyDescent="0.25">
      <c r="A1028" t="s">
        <v>2309</v>
      </c>
      <c r="B1028" s="180" t="s">
        <v>2580</v>
      </c>
      <c r="C1028">
        <v>1</v>
      </c>
    </row>
    <row r="1029" spans="1:3" x14ac:dyDescent="0.25">
      <c r="A1029" t="s">
        <v>2309</v>
      </c>
      <c r="B1029" s="180" t="s">
        <v>2582</v>
      </c>
      <c r="C1029">
        <v>1</v>
      </c>
    </row>
    <row r="1030" spans="1:3" x14ac:dyDescent="0.25">
      <c r="A1030" t="s">
        <v>2309</v>
      </c>
      <c r="B1030" s="180" t="s">
        <v>2583</v>
      </c>
      <c r="C1030">
        <v>1</v>
      </c>
    </row>
    <row r="1031" spans="1:3" x14ac:dyDescent="0.25">
      <c r="A1031" t="s">
        <v>2309</v>
      </c>
      <c r="B1031" s="180" t="s">
        <v>4075</v>
      </c>
      <c r="C1031">
        <v>1</v>
      </c>
    </row>
    <row r="1032" spans="1:3" x14ac:dyDescent="0.25">
      <c r="A1032" t="s">
        <v>2309</v>
      </c>
      <c r="B1032" s="180" t="s">
        <v>4077</v>
      </c>
      <c r="C1032">
        <v>1</v>
      </c>
    </row>
    <row r="1033" spans="1:3" x14ac:dyDescent="0.25">
      <c r="A1033" t="s">
        <v>2309</v>
      </c>
      <c r="B1033" s="180" t="s">
        <v>4086</v>
      </c>
      <c r="C1033">
        <v>1</v>
      </c>
    </row>
    <row r="1034" spans="1:3" x14ac:dyDescent="0.25">
      <c r="A1034" t="s">
        <v>2309</v>
      </c>
      <c r="B1034" s="180" t="s">
        <v>4087</v>
      </c>
      <c r="C1034">
        <v>1</v>
      </c>
    </row>
    <row r="1035" spans="1:3" x14ac:dyDescent="0.25">
      <c r="A1035" t="s">
        <v>2309</v>
      </c>
      <c r="B1035" s="180" t="s">
        <v>4079</v>
      </c>
      <c r="C1035">
        <v>1</v>
      </c>
    </row>
    <row r="1036" spans="1:3" x14ac:dyDescent="0.25">
      <c r="A1036" t="s">
        <v>2309</v>
      </c>
      <c r="B1036" s="180" t="s">
        <v>4081</v>
      </c>
      <c r="C1036">
        <v>1</v>
      </c>
    </row>
    <row r="1037" spans="1:3" x14ac:dyDescent="0.25">
      <c r="A1037" t="s">
        <v>2309</v>
      </c>
      <c r="B1037" s="180" t="s">
        <v>2321</v>
      </c>
      <c r="C1037">
        <v>1</v>
      </c>
    </row>
    <row r="1038" spans="1:3" x14ac:dyDescent="0.25">
      <c r="A1038" t="s">
        <v>2309</v>
      </c>
      <c r="B1038" s="180" t="s">
        <v>2322</v>
      </c>
      <c r="C1038">
        <v>1</v>
      </c>
    </row>
    <row r="1039" spans="1:3" x14ac:dyDescent="0.25">
      <c r="A1039" t="s">
        <v>2309</v>
      </c>
      <c r="B1039" s="180" t="s">
        <v>2319</v>
      </c>
      <c r="C1039">
        <v>1</v>
      </c>
    </row>
    <row r="1040" spans="1:3" x14ac:dyDescent="0.25">
      <c r="A1040" t="s">
        <v>2309</v>
      </c>
      <c r="B1040" s="180" t="s">
        <v>2320</v>
      </c>
      <c r="C1040">
        <v>1</v>
      </c>
    </row>
    <row r="1041" spans="1:3" x14ac:dyDescent="0.25">
      <c r="A1041" t="s">
        <v>2309</v>
      </c>
      <c r="B1041" s="180" t="s">
        <v>2581</v>
      </c>
      <c r="C1041">
        <v>1</v>
      </c>
    </row>
    <row r="1042" spans="1:3" x14ac:dyDescent="0.25">
      <c r="A1042" t="s">
        <v>2309</v>
      </c>
      <c r="B1042" s="180" t="s">
        <v>4070</v>
      </c>
      <c r="C1042">
        <v>1</v>
      </c>
    </row>
    <row r="1043" spans="1:3" x14ac:dyDescent="0.25">
      <c r="A1043" t="s">
        <v>2309</v>
      </c>
      <c r="B1043" s="180" t="s">
        <v>4083</v>
      </c>
      <c r="C1043">
        <v>1</v>
      </c>
    </row>
    <row r="1044" spans="1:3" x14ac:dyDescent="0.25">
      <c r="A1044" t="s">
        <v>2309</v>
      </c>
      <c r="B1044" s="180" t="s">
        <v>4084</v>
      </c>
      <c r="C1044">
        <v>1</v>
      </c>
    </row>
    <row r="1045" spans="1:3" x14ac:dyDescent="0.25">
      <c r="A1045" t="s">
        <v>2309</v>
      </c>
      <c r="B1045" s="180" t="s">
        <v>4088</v>
      </c>
      <c r="C1045">
        <v>1</v>
      </c>
    </row>
    <row r="1046" spans="1:3" x14ac:dyDescent="0.25">
      <c r="A1046" t="s">
        <v>2309</v>
      </c>
      <c r="B1046" s="180" t="s">
        <v>2339</v>
      </c>
      <c r="C1046">
        <v>1</v>
      </c>
    </row>
    <row r="1047" spans="1:3" x14ac:dyDescent="0.25">
      <c r="A1047" t="s">
        <v>2309</v>
      </c>
      <c r="B1047" s="180" t="s">
        <v>4072</v>
      </c>
      <c r="C1047">
        <v>1</v>
      </c>
    </row>
    <row r="1048" spans="1:3" x14ac:dyDescent="0.25">
      <c r="A1048" t="s">
        <v>2309</v>
      </c>
      <c r="B1048" s="180" t="s">
        <v>2341</v>
      </c>
      <c r="C1048">
        <v>1</v>
      </c>
    </row>
    <row r="1049" spans="1:3" x14ac:dyDescent="0.25">
      <c r="A1049" t="s">
        <v>2309</v>
      </c>
      <c r="B1049" s="180" t="s">
        <v>2585</v>
      </c>
      <c r="C1049">
        <v>1</v>
      </c>
    </row>
    <row r="1050" spans="1:3" x14ac:dyDescent="0.25">
      <c r="A1050" t="s">
        <v>2309</v>
      </c>
      <c r="B1050" s="180" t="s">
        <v>2340</v>
      </c>
      <c r="C1050">
        <v>1</v>
      </c>
    </row>
    <row r="1051" spans="1:3" x14ac:dyDescent="0.25">
      <c r="A1051" t="s">
        <v>2309</v>
      </c>
      <c r="B1051" s="180" t="s">
        <v>2323</v>
      </c>
      <c r="C1051">
        <v>1</v>
      </c>
    </row>
    <row r="1052" spans="1:3" x14ac:dyDescent="0.25">
      <c r="A1052" t="s">
        <v>2309</v>
      </c>
      <c r="B1052" s="180" t="s">
        <v>2324</v>
      </c>
      <c r="C1052">
        <v>1</v>
      </c>
    </row>
    <row r="1053" spans="1:3" ht="30" x14ac:dyDescent="0.25">
      <c r="A1053" t="s">
        <v>2801</v>
      </c>
      <c r="B1053" s="180" t="s">
        <v>746</v>
      </c>
      <c r="C1053">
        <v>1</v>
      </c>
    </row>
    <row r="1054" spans="1:3" ht="30" x14ac:dyDescent="0.25">
      <c r="A1054" t="s">
        <v>2801</v>
      </c>
      <c r="B1054" s="180" t="s">
        <v>201</v>
      </c>
      <c r="C1054">
        <v>1</v>
      </c>
    </row>
    <row r="1055" spans="1:3" x14ac:dyDescent="0.25">
      <c r="A1055" t="s">
        <v>2637</v>
      </c>
      <c r="B1055" s="180" t="s">
        <v>695</v>
      </c>
      <c r="C1055">
        <v>1</v>
      </c>
    </row>
    <row r="1056" spans="1:3" x14ac:dyDescent="0.25">
      <c r="A1056" t="s">
        <v>2637</v>
      </c>
      <c r="B1056" s="180" t="s">
        <v>1802</v>
      </c>
      <c r="C1056">
        <v>1</v>
      </c>
    </row>
    <row r="1057" spans="1:3" x14ac:dyDescent="0.25">
      <c r="A1057" t="s">
        <v>2637</v>
      </c>
      <c r="B1057" s="180" t="s">
        <v>660</v>
      </c>
      <c r="C1057">
        <v>1</v>
      </c>
    </row>
    <row r="1058" spans="1:3" ht="30" x14ac:dyDescent="0.25">
      <c r="A1058" t="s">
        <v>2637</v>
      </c>
      <c r="B1058" s="180" t="s">
        <v>699</v>
      </c>
      <c r="C1058">
        <v>1</v>
      </c>
    </row>
    <row r="1059" spans="1:3" x14ac:dyDescent="0.25">
      <c r="A1059" t="s">
        <v>2637</v>
      </c>
      <c r="B1059" s="180" t="s">
        <v>747</v>
      </c>
      <c r="C1059">
        <v>1</v>
      </c>
    </row>
    <row r="1060" spans="1:3" ht="30" x14ac:dyDescent="0.25">
      <c r="A1060" t="s">
        <v>2637</v>
      </c>
      <c r="B1060" s="180" t="s">
        <v>1693</v>
      </c>
      <c r="C1060">
        <v>1</v>
      </c>
    </row>
    <row r="1061" spans="1:3" x14ac:dyDescent="0.25">
      <c r="A1061" t="s">
        <v>2637</v>
      </c>
      <c r="B1061" s="180" t="s">
        <v>920</v>
      </c>
      <c r="C1061">
        <v>1</v>
      </c>
    </row>
    <row r="1062" spans="1:3" x14ac:dyDescent="0.25">
      <c r="A1062" t="s">
        <v>2637</v>
      </c>
      <c r="B1062" s="180" t="s">
        <v>806</v>
      </c>
      <c r="C1062">
        <v>1</v>
      </c>
    </row>
    <row r="1063" spans="1:3" x14ac:dyDescent="0.25">
      <c r="A1063" t="s">
        <v>2637</v>
      </c>
      <c r="B1063" s="180" t="s">
        <v>2638</v>
      </c>
      <c r="C1063">
        <v>1</v>
      </c>
    </row>
    <row r="1064" spans="1:3" x14ac:dyDescent="0.25">
      <c r="A1064" t="s">
        <v>2637</v>
      </c>
      <c r="B1064" s="180" t="s">
        <v>2810</v>
      </c>
      <c r="C1064">
        <v>1</v>
      </c>
    </row>
    <row r="1065" spans="1:3" x14ac:dyDescent="0.25">
      <c r="A1065" t="s">
        <v>4246</v>
      </c>
      <c r="B1065" s="180" t="s">
        <v>1616</v>
      </c>
      <c r="C1065">
        <v>1</v>
      </c>
    </row>
    <row r="1066" spans="1:3" x14ac:dyDescent="0.25">
      <c r="A1066" t="s">
        <v>3700</v>
      </c>
      <c r="B1066" s="180" t="s">
        <v>3705</v>
      </c>
      <c r="C1066">
        <v>1</v>
      </c>
    </row>
    <row r="1067" spans="1:3" ht="30" x14ac:dyDescent="0.25">
      <c r="A1067" t="s">
        <v>3700</v>
      </c>
      <c r="B1067" s="180" t="s">
        <v>564</v>
      </c>
      <c r="C1067">
        <v>1</v>
      </c>
    </row>
    <row r="1068" spans="1:3" ht="30" x14ac:dyDescent="0.25">
      <c r="A1068" t="s">
        <v>3700</v>
      </c>
      <c r="B1068" s="180" t="s">
        <v>563</v>
      </c>
      <c r="C1068">
        <v>1</v>
      </c>
    </row>
    <row r="1069" spans="1:3" x14ac:dyDescent="0.25">
      <c r="A1069" t="s">
        <v>3700</v>
      </c>
      <c r="B1069" s="180" t="s">
        <v>2619</v>
      </c>
      <c r="C1069">
        <v>1</v>
      </c>
    </row>
    <row r="1070" spans="1:3" x14ac:dyDescent="0.25">
      <c r="A1070" t="s">
        <v>4248</v>
      </c>
      <c r="B1070" s="180" t="s">
        <v>1689</v>
      </c>
      <c r="C1070">
        <v>1</v>
      </c>
    </row>
    <row r="1071" spans="1:3" x14ac:dyDescent="0.25">
      <c r="A1071" t="s">
        <v>4248</v>
      </c>
      <c r="B1071" s="180" t="s">
        <v>1074</v>
      </c>
      <c r="C1071">
        <v>1</v>
      </c>
    </row>
    <row r="1072" spans="1:3" ht="30" x14ac:dyDescent="0.25">
      <c r="A1072" t="s">
        <v>4248</v>
      </c>
      <c r="B1072" s="180" t="s">
        <v>1164</v>
      </c>
      <c r="C1072">
        <v>1</v>
      </c>
    </row>
    <row r="1073" spans="1:3" x14ac:dyDescent="0.25">
      <c r="A1073" t="s">
        <v>4248</v>
      </c>
      <c r="B1073" s="180" t="s">
        <v>1204</v>
      </c>
      <c r="C1073">
        <v>1</v>
      </c>
    </row>
    <row r="1074" spans="1:3" x14ac:dyDescent="0.25">
      <c r="A1074" t="s">
        <v>4248</v>
      </c>
      <c r="B1074" s="180" t="s">
        <v>1812</v>
      </c>
      <c r="C1074">
        <v>1</v>
      </c>
    </row>
    <row r="1075" spans="1:3" x14ac:dyDescent="0.25">
      <c r="A1075" t="s">
        <v>4249</v>
      </c>
      <c r="B1075" s="180" t="s">
        <v>526</v>
      </c>
      <c r="C1075">
        <v>1</v>
      </c>
    </row>
    <row r="1076" spans="1:3" x14ac:dyDescent="0.25">
      <c r="A1076" t="s">
        <v>4249</v>
      </c>
      <c r="B1076" s="180" t="s">
        <v>528</v>
      </c>
      <c r="C1076">
        <v>1</v>
      </c>
    </row>
    <row r="1077" spans="1:3" x14ac:dyDescent="0.25">
      <c r="A1077" t="s">
        <v>2649</v>
      </c>
      <c r="B1077" s="180" t="s">
        <v>1615</v>
      </c>
      <c r="C1077">
        <v>1</v>
      </c>
    </row>
    <row r="1078" spans="1:3" ht="30" x14ac:dyDescent="0.25">
      <c r="A1078" t="s">
        <v>2649</v>
      </c>
      <c r="B1078" s="180" t="s">
        <v>1254</v>
      </c>
      <c r="C1078">
        <v>1</v>
      </c>
    </row>
    <row r="1079" spans="1:3" x14ac:dyDescent="0.25">
      <c r="A1079" t="s">
        <v>2649</v>
      </c>
      <c r="B1079" s="180" t="s">
        <v>1619</v>
      </c>
      <c r="C1079">
        <v>1</v>
      </c>
    </row>
    <row r="1080" spans="1:3" x14ac:dyDescent="0.25">
      <c r="A1080" t="s">
        <v>2649</v>
      </c>
      <c r="B1080" s="180" t="s">
        <v>1237</v>
      </c>
      <c r="C1080">
        <v>1</v>
      </c>
    </row>
    <row r="1081" spans="1:3" x14ac:dyDescent="0.25">
      <c r="A1081" t="s">
        <v>2649</v>
      </c>
      <c r="B1081" s="180" t="s">
        <v>1238</v>
      </c>
      <c r="C1081">
        <v>1</v>
      </c>
    </row>
    <row r="1082" spans="1:3" x14ac:dyDescent="0.25">
      <c r="A1082" t="s">
        <v>2649</v>
      </c>
      <c r="B1082" s="180" t="s">
        <v>1788</v>
      </c>
      <c r="C1082">
        <v>1</v>
      </c>
    </row>
    <row r="1083" spans="1:3" x14ac:dyDescent="0.25">
      <c r="A1083" t="s">
        <v>2649</v>
      </c>
      <c r="B1083" s="180" t="s">
        <v>1152</v>
      </c>
      <c r="C1083">
        <v>1</v>
      </c>
    </row>
    <row r="1084" spans="1:3" x14ac:dyDescent="0.25">
      <c r="A1084" t="s">
        <v>2649</v>
      </c>
      <c r="B1084" s="180" t="s">
        <v>810</v>
      </c>
      <c r="C1084">
        <v>1</v>
      </c>
    </row>
    <row r="1085" spans="1:3" x14ac:dyDescent="0.25">
      <c r="A1085" t="s">
        <v>2649</v>
      </c>
      <c r="B1085" s="180" t="s">
        <v>4098</v>
      </c>
      <c r="C1085">
        <v>1</v>
      </c>
    </row>
    <row r="1086" spans="1:3" x14ac:dyDescent="0.25">
      <c r="A1086" t="s">
        <v>2649</v>
      </c>
      <c r="B1086" s="180" t="s">
        <v>2712</v>
      </c>
      <c r="C1086">
        <v>1</v>
      </c>
    </row>
    <row r="1087" spans="1:3" x14ac:dyDescent="0.25">
      <c r="A1087" t="s">
        <v>2649</v>
      </c>
      <c r="B1087" s="180" t="s">
        <v>4168</v>
      </c>
      <c r="C1087">
        <v>1</v>
      </c>
    </row>
    <row r="1088" spans="1:3" x14ac:dyDescent="0.25">
      <c r="A1088" t="s">
        <v>2649</v>
      </c>
      <c r="B1088" s="180" t="s">
        <v>2782</v>
      </c>
      <c r="C1088">
        <v>1</v>
      </c>
    </row>
    <row r="1089" spans="1:3" x14ac:dyDescent="0.25">
      <c r="A1089" t="s">
        <v>2649</v>
      </c>
      <c r="B1089" s="180" t="s">
        <v>4049</v>
      </c>
      <c r="C1089">
        <v>1</v>
      </c>
    </row>
    <row r="1090" spans="1:3" x14ac:dyDescent="0.25">
      <c r="A1090" t="s">
        <v>1404</v>
      </c>
      <c r="B1090" s="180" t="s">
        <v>775</v>
      </c>
      <c r="C1090">
        <v>1</v>
      </c>
    </row>
    <row r="1091" spans="1:3" x14ac:dyDescent="0.25">
      <c r="A1091" t="s">
        <v>1404</v>
      </c>
      <c r="B1091" s="180" t="s">
        <v>494</v>
      </c>
      <c r="C1091">
        <v>1</v>
      </c>
    </row>
    <row r="1092" spans="1:3" x14ac:dyDescent="0.25">
      <c r="A1092" t="s">
        <v>1404</v>
      </c>
      <c r="B1092" s="180" t="s">
        <v>321</v>
      </c>
      <c r="C1092">
        <v>1</v>
      </c>
    </row>
    <row r="1093" spans="1:3" x14ac:dyDescent="0.25">
      <c r="A1093" t="s">
        <v>1404</v>
      </c>
      <c r="B1093" s="180" t="s">
        <v>471</v>
      </c>
      <c r="C1093">
        <v>1</v>
      </c>
    </row>
    <row r="1094" spans="1:3" x14ac:dyDescent="0.25">
      <c r="A1094" t="s">
        <v>1404</v>
      </c>
      <c r="B1094" s="180" t="s">
        <v>492</v>
      </c>
      <c r="C1094">
        <v>1</v>
      </c>
    </row>
    <row r="1095" spans="1:3" x14ac:dyDescent="0.25">
      <c r="A1095" t="s">
        <v>1404</v>
      </c>
      <c r="B1095" s="180" t="s">
        <v>488</v>
      </c>
      <c r="C1095">
        <v>1</v>
      </c>
    </row>
    <row r="1096" spans="1:3" x14ac:dyDescent="0.25">
      <c r="A1096" t="s">
        <v>1404</v>
      </c>
      <c r="B1096" s="180" t="s">
        <v>491</v>
      </c>
      <c r="C1096">
        <v>1</v>
      </c>
    </row>
    <row r="1097" spans="1:3" ht="30" x14ac:dyDescent="0.25">
      <c r="A1097" t="s">
        <v>4251</v>
      </c>
      <c r="B1097" s="180" t="s">
        <v>1887</v>
      </c>
      <c r="C1097">
        <v>1</v>
      </c>
    </row>
    <row r="1098" spans="1:3" x14ac:dyDescent="0.25">
      <c r="A1098" t="s">
        <v>3954</v>
      </c>
      <c r="B1098" s="180" t="s">
        <v>3955</v>
      </c>
      <c r="C1098">
        <v>1</v>
      </c>
    </row>
    <row r="1099" spans="1:3" x14ac:dyDescent="0.25">
      <c r="A1099" t="s">
        <v>2286</v>
      </c>
      <c r="B1099" s="180" t="s">
        <v>331</v>
      </c>
      <c r="C1099">
        <v>1</v>
      </c>
    </row>
    <row r="1100" spans="1:3" x14ac:dyDescent="0.25">
      <c r="A1100" t="s">
        <v>2286</v>
      </c>
      <c r="B1100" s="180" t="s">
        <v>1079</v>
      </c>
      <c r="C1100">
        <v>1</v>
      </c>
    </row>
    <row r="1101" spans="1:3" x14ac:dyDescent="0.25">
      <c r="A1101" t="s">
        <v>2286</v>
      </c>
      <c r="B1101" s="180" t="s">
        <v>3985</v>
      </c>
      <c r="C1101">
        <v>1</v>
      </c>
    </row>
    <row r="1102" spans="1:3" x14ac:dyDescent="0.25">
      <c r="A1102" t="s">
        <v>2286</v>
      </c>
      <c r="B1102" s="180" t="s">
        <v>2287</v>
      </c>
      <c r="C1102">
        <v>1</v>
      </c>
    </row>
    <row r="1103" spans="1:3" ht="30" x14ac:dyDescent="0.25">
      <c r="A1103" t="s">
        <v>2722</v>
      </c>
      <c r="B1103" s="180" t="s">
        <v>1189</v>
      </c>
      <c r="C1103">
        <v>1</v>
      </c>
    </row>
    <row r="1104" spans="1:3" ht="30" x14ac:dyDescent="0.25">
      <c r="A1104" t="s">
        <v>2722</v>
      </c>
      <c r="B1104" s="180" t="s">
        <v>2723</v>
      </c>
      <c r="C1104">
        <v>1</v>
      </c>
    </row>
    <row r="1105" spans="1:3" ht="30" x14ac:dyDescent="0.25">
      <c r="A1105" t="s">
        <v>4252</v>
      </c>
      <c r="B1105" s="180" t="s">
        <v>226</v>
      </c>
      <c r="C1105">
        <v>1</v>
      </c>
    </row>
    <row r="1106" spans="1:3" ht="30" x14ac:dyDescent="0.25">
      <c r="A1106" t="s">
        <v>4253</v>
      </c>
      <c r="B1106" s="180" t="s">
        <v>646</v>
      </c>
      <c r="C1106">
        <v>1</v>
      </c>
    </row>
    <row r="1107" spans="1:3" ht="30" x14ac:dyDescent="0.25">
      <c r="A1107" t="s">
        <v>4254</v>
      </c>
      <c r="B1107" s="180" t="s">
        <v>1038</v>
      </c>
      <c r="C1107">
        <v>1</v>
      </c>
    </row>
    <row r="1108" spans="1:3" x14ac:dyDescent="0.25">
      <c r="A1108" t="s">
        <v>4255</v>
      </c>
      <c r="B1108" s="180" t="s">
        <v>1749</v>
      </c>
      <c r="C1108">
        <v>1</v>
      </c>
    </row>
    <row r="1109" spans="1:3" x14ac:dyDescent="0.25">
      <c r="A1109" t="s">
        <v>4256</v>
      </c>
      <c r="B1109" s="180" t="s">
        <v>479</v>
      </c>
      <c r="C1109">
        <v>1</v>
      </c>
    </row>
    <row r="1110" spans="1:3" x14ac:dyDescent="0.25">
      <c r="A1110" t="s">
        <v>4256</v>
      </c>
      <c r="B1110" s="180" t="s">
        <v>2031</v>
      </c>
      <c r="C1110">
        <v>1</v>
      </c>
    </row>
    <row r="1111" spans="1:3" x14ac:dyDescent="0.25">
      <c r="A1111" t="s">
        <v>3117</v>
      </c>
      <c r="B1111" s="180" t="s">
        <v>3118</v>
      </c>
      <c r="C1111">
        <v>1</v>
      </c>
    </row>
    <row r="1112" spans="1:3" x14ac:dyDescent="0.25">
      <c r="A1112" t="s">
        <v>3026</v>
      </c>
      <c r="B1112" s="180" t="s">
        <v>3027</v>
      </c>
      <c r="C1112">
        <v>1</v>
      </c>
    </row>
    <row r="1113" spans="1:3" ht="30" x14ac:dyDescent="0.25">
      <c r="A1113" t="s">
        <v>2770</v>
      </c>
      <c r="B1113" s="180" t="s">
        <v>1322</v>
      </c>
      <c r="C1113">
        <v>1</v>
      </c>
    </row>
    <row r="1114" spans="1:3" x14ac:dyDescent="0.25">
      <c r="A1114" t="s">
        <v>2770</v>
      </c>
      <c r="B1114" s="180" t="s">
        <v>1180</v>
      </c>
      <c r="C1114">
        <v>1</v>
      </c>
    </row>
    <row r="1115" spans="1:3" x14ac:dyDescent="0.25">
      <c r="A1115" t="s">
        <v>2770</v>
      </c>
      <c r="B1115" s="180" t="s">
        <v>3634</v>
      </c>
      <c r="C1115">
        <v>1</v>
      </c>
    </row>
    <row r="1116" spans="1:3" x14ac:dyDescent="0.25">
      <c r="A1116" t="s">
        <v>2598</v>
      </c>
      <c r="B1116" s="180" t="s">
        <v>671</v>
      </c>
      <c r="C1116">
        <v>1</v>
      </c>
    </row>
    <row r="1117" spans="1:3" x14ac:dyDescent="0.25">
      <c r="A1117" t="s">
        <v>2598</v>
      </c>
      <c r="B1117" s="180" t="s">
        <v>2599</v>
      </c>
      <c r="C1117">
        <v>1</v>
      </c>
    </row>
    <row r="1118" spans="1:3" x14ac:dyDescent="0.25">
      <c r="A1118" t="s">
        <v>4180</v>
      </c>
      <c r="B1118" s="180" t="s">
        <v>4181</v>
      </c>
      <c r="C1118">
        <v>1</v>
      </c>
    </row>
    <row r="1119" spans="1:3" x14ac:dyDescent="0.25">
      <c r="A1119" t="s">
        <v>3660</v>
      </c>
      <c r="B1119" s="180" t="s">
        <v>3661</v>
      </c>
      <c r="C1119">
        <v>1</v>
      </c>
    </row>
    <row r="1120" spans="1:3" x14ac:dyDescent="0.25">
      <c r="A1120" t="s">
        <v>3021</v>
      </c>
      <c r="B1120" s="180" t="s">
        <v>1725</v>
      </c>
      <c r="C1120">
        <v>1</v>
      </c>
    </row>
    <row r="1121" spans="1:3" x14ac:dyDescent="0.25">
      <c r="A1121" t="s">
        <v>3021</v>
      </c>
      <c r="B1121" s="180" t="s">
        <v>585</v>
      </c>
      <c r="C1121">
        <v>1</v>
      </c>
    </row>
    <row r="1122" spans="1:3" x14ac:dyDescent="0.25">
      <c r="A1122" t="s">
        <v>3021</v>
      </c>
      <c r="B1122" s="180" t="s">
        <v>4142</v>
      </c>
      <c r="C1122">
        <v>1</v>
      </c>
    </row>
    <row r="1123" spans="1:3" x14ac:dyDescent="0.25">
      <c r="A1123" t="s">
        <v>3021</v>
      </c>
      <c r="B1123" s="180" t="s">
        <v>3023</v>
      </c>
      <c r="C1123">
        <v>1</v>
      </c>
    </row>
    <row r="1124" spans="1:3" x14ac:dyDescent="0.25">
      <c r="A1124" t="s">
        <v>3021</v>
      </c>
      <c r="B1124" s="180" t="s">
        <v>3022</v>
      </c>
      <c r="C1124">
        <v>1</v>
      </c>
    </row>
    <row r="1125" spans="1:3" x14ac:dyDescent="0.25">
      <c r="A1125" t="s">
        <v>4259</v>
      </c>
      <c r="B1125" s="180" t="s">
        <v>1101</v>
      </c>
      <c r="C1125">
        <v>1</v>
      </c>
    </row>
    <row r="1126" spans="1:3" ht="30" x14ac:dyDescent="0.25">
      <c r="A1126" t="s">
        <v>4259</v>
      </c>
      <c r="B1126" s="180" t="s">
        <v>1102</v>
      </c>
      <c r="C1126">
        <v>1</v>
      </c>
    </row>
    <row r="1127" spans="1:3" x14ac:dyDescent="0.25">
      <c r="A1127" t="s">
        <v>4260</v>
      </c>
      <c r="B1127" s="180" t="s">
        <v>194</v>
      </c>
      <c r="C1127">
        <v>1</v>
      </c>
    </row>
    <row r="1128" spans="1:3" x14ac:dyDescent="0.25">
      <c r="A1128" t="s">
        <v>4261</v>
      </c>
      <c r="B1128" s="180" t="s">
        <v>1233</v>
      </c>
      <c r="C1128">
        <v>1</v>
      </c>
    </row>
    <row r="1129" spans="1:3" x14ac:dyDescent="0.25">
      <c r="A1129" t="s">
        <v>4261</v>
      </c>
      <c r="B1129" s="180" t="s">
        <v>1232</v>
      </c>
      <c r="C1129">
        <v>1</v>
      </c>
    </row>
    <row r="1130" spans="1:3" x14ac:dyDescent="0.25">
      <c r="A1130" t="s">
        <v>3056</v>
      </c>
      <c r="B1130" s="180" t="s">
        <v>3057</v>
      </c>
      <c r="C1130">
        <v>1</v>
      </c>
    </row>
    <row r="1131" spans="1:3" x14ac:dyDescent="0.25">
      <c r="A1131" t="s">
        <v>4262</v>
      </c>
      <c r="B1131" s="180" t="s">
        <v>1938</v>
      </c>
      <c r="C1131">
        <v>1</v>
      </c>
    </row>
    <row r="1132" spans="1:3" ht="30" x14ac:dyDescent="0.25">
      <c r="A1132" t="s">
        <v>4263</v>
      </c>
      <c r="B1132" s="180" t="s">
        <v>359</v>
      </c>
      <c r="C1132">
        <v>1</v>
      </c>
    </row>
    <row r="1133" spans="1:3" ht="30" x14ac:dyDescent="0.25">
      <c r="A1133" t="s">
        <v>4264</v>
      </c>
      <c r="B1133" s="180" t="s">
        <v>1988</v>
      </c>
      <c r="C1133">
        <v>1</v>
      </c>
    </row>
    <row r="1134" spans="1:3" x14ac:dyDescent="0.25">
      <c r="A1134" t="s">
        <v>2624</v>
      </c>
      <c r="B1134" s="180" t="s">
        <v>2625</v>
      </c>
      <c r="C1134">
        <v>1</v>
      </c>
    </row>
    <row r="1135" spans="1:3" ht="30" x14ac:dyDescent="0.25">
      <c r="A1135" t="s">
        <v>2624</v>
      </c>
      <c r="B1135" s="180" t="s">
        <v>1915</v>
      </c>
      <c r="C1135">
        <v>1</v>
      </c>
    </row>
    <row r="1136" spans="1:3" ht="30" x14ac:dyDescent="0.25">
      <c r="A1136" t="s">
        <v>2624</v>
      </c>
      <c r="B1136" s="180" t="s">
        <v>2026</v>
      </c>
      <c r="C1136">
        <v>1</v>
      </c>
    </row>
    <row r="1137" spans="1:3" x14ac:dyDescent="0.25">
      <c r="A1137" t="s">
        <v>2624</v>
      </c>
      <c r="B1137" s="180" t="s">
        <v>3876</v>
      </c>
      <c r="C1137">
        <v>1</v>
      </c>
    </row>
    <row r="1138" spans="1:3" x14ac:dyDescent="0.25">
      <c r="A1138" t="s">
        <v>2624</v>
      </c>
      <c r="B1138" s="180" t="s">
        <v>3849</v>
      </c>
      <c r="C1138">
        <v>1</v>
      </c>
    </row>
    <row r="1139" spans="1:3" x14ac:dyDescent="0.25">
      <c r="A1139" t="s">
        <v>2624</v>
      </c>
      <c r="B1139" s="180" t="s">
        <v>3988</v>
      </c>
      <c r="C1139">
        <v>1</v>
      </c>
    </row>
    <row r="1140" spans="1:3" x14ac:dyDescent="0.25">
      <c r="A1140" t="s">
        <v>2523</v>
      </c>
      <c r="B1140" s="180" t="s">
        <v>2524</v>
      </c>
      <c r="C1140">
        <v>1</v>
      </c>
    </row>
    <row r="1141" spans="1:3" x14ac:dyDescent="0.25">
      <c r="A1141" t="s">
        <v>4266</v>
      </c>
      <c r="B1141" s="180" t="s">
        <v>103</v>
      </c>
      <c r="C1141">
        <v>1</v>
      </c>
    </row>
    <row r="1142" spans="1:3" ht="30" x14ac:dyDescent="0.25">
      <c r="A1142" t="s">
        <v>4267</v>
      </c>
      <c r="B1142" s="180" t="s">
        <v>237</v>
      </c>
      <c r="C1142">
        <v>1</v>
      </c>
    </row>
    <row r="1143" spans="1:3" x14ac:dyDescent="0.25">
      <c r="A1143" t="s">
        <v>4268</v>
      </c>
      <c r="B1143" s="180" t="s">
        <v>1068</v>
      </c>
      <c r="C1143">
        <v>1</v>
      </c>
    </row>
    <row r="1144" spans="1:3" x14ac:dyDescent="0.25">
      <c r="A1144" t="s">
        <v>4269</v>
      </c>
      <c r="B1144" s="180" t="s">
        <v>574</v>
      </c>
      <c r="C1144">
        <v>1</v>
      </c>
    </row>
    <row r="1145" spans="1:3" x14ac:dyDescent="0.25">
      <c r="A1145" t="s">
        <v>4270</v>
      </c>
      <c r="B1145" s="180" t="s">
        <v>2057</v>
      </c>
      <c r="C1145">
        <v>1</v>
      </c>
    </row>
    <row r="1146" spans="1:3" x14ac:dyDescent="0.25">
      <c r="A1146" t="s">
        <v>4271</v>
      </c>
      <c r="B1146" s="180" t="s">
        <v>1126</v>
      </c>
      <c r="C1146">
        <v>1</v>
      </c>
    </row>
    <row r="1147" spans="1:3" x14ac:dyDescent="0.25">
      <c r="A1147" t="s">
        <v>3206</v>
      </c>
      <c r="B1147" s="180" t="s">
        <v>3207</v>
      </c>
      <c r="C1147">
        <v>1</v>
      </c>
    </row>
    <row r="1148" spans="1:3" x14ac:dyDescent="0.25">
      <c r="A1148" t="s">
        <v>4272</v>
      </c>
      <c r="B1148" s="180" t="s">
        <v>630</v>
      </c>
      <c r="C1148">
        <v>1</v>
      </c>
    </row>
    <row r="1149" spans="1:3" x14ac:dyDescent="0.25">
      <c r="A1149" t="s">
        <v>4273</v>
      </c>
      <c r="B1149" s="180" t="s">
        <v>1023</v>
      </c>
      <c r="C1149">
        <v>1</v>
      </c>
    </row>
    <row r="1150" spans="1:3" ht="30" x14ac:dyDescent="0.25">
      <c r="A1150" t="s">
        <v>2612</v>
      </c>
      <c r="B1150" s="180" t="s">
        <v>1153</v>
      </c>
      <c r="C1150">
        <v>1</v>
      </c>
    </row>
    <row r="1151" spans="1:3" x14ac:dyDescent="0.25">
      <c r="A1151" t="s">
        <v>2612</v>
      </c>
      <c r="B1151" s="180" t="s">
        <v>79</v>
      </c>
      <c r="C1151">
        <v>1</v>
      </c>
    </row>
    <row r="1152" spans="1:3" x14ac:dyDescent="0.25">
      <c r="A1152" t="s">
        <v>2612</v>
      </c>
      <c r="B1152" s="180" t="s">
        <v>896</v>
      </c>
      <c r="C1152">
        <v>1</v>
      </c>
    </row>
    <row r="1153" spans="1:3" x14ac:dyDescent="0.25">
      <c r="A1153" t="s">
        <v>2612</v>
      </c>
      <c r="B1153" s="180" t="s">
        <v>802</v>
      </c>
      <c r="C1153">
        <v>1</v>
      </c>
    </row>
    <row r="1154" spans="1:3" ht="30" x14ac:dyDescent="0.25">
      <c r="A1154" t="s">
        <v>2795</v>
      </c>
      <c r="B1154" s="180" t="s">
        <v>1822</v>
      </c>
      <c r="C1154">
        <v>1</v>
      </c>
    </row>
    <row r="1155" spans="1:3" ht="30" x14ac:dyDescent="0.25">
      <c r="A1155" t="s">
        <v>4275</v>
      </c>
      <c r="B1155" s="180" t="s">
        <v>377</v>
      </c>
      <c r="C1155">
        <v>1</v>
      </c>
    </row>
    <row r="1156" spans="1:3" ht="30" x14ac:dyDescent="0.25">
      <c r="A1156" t="s">
        <v>4276</v>
      </c>
      <c r="B1156" s="180" t="s">
        <v>3707</v>
      </c>
      <c r="C1156">
        <v>1</v>
      </c>
    </row>
    <row r="1157" spans="1:3" ht="30" x14ac:dyDescent="0.25">
      <c r="A1157" t="s">
        <v>2108</v>
      </c>
      <c r="B1157" s="180" t="s">
        <v>595</v>
      </c>
      <c r="C1157">
        <v>1</v>
      </c>
    </row>
    <row r="1158" spans="1:3" ht="30" x14ac:dyDescent="0.25">
      <c r="A1158" t="s">
        <v>2108</v>
      </c>
      <c r="B1158" s="180" t="s">
        <v>596</v>
      </c>
      <c r="C1158">
        <v>1</v>
      </c>
    </row>
    <row r="1159" spans="1:3" x14ac:dyDescent="0.25">
      <c r="A1159" t="s">
        <v>2108</v>
      </c>
      <c r="B1159" s="180" t="s">
        <v>1874</v>
      </c>
      <c r="C1159">
        <v>1</v>
      </c>
    </row>
    <row r="1160" spans="1:3" x14ac:dyDescent="0.25">
      <c r="A1160" t="s">
        <v>2108</v>
      </c>
      <c r="B1160" s="180" t="s">
        <v>750</v>
      </c>
      <c r="C1160">
        <v>1</v>
      </c>
    </row>
    <row r="1161" spans="1:3" x14ac:dyDescent="0.25">
      <c r="A1161" t="s">
        <v>2108</v>
      </c>
      <c r="B1161" s="180" t="s">
        <v>1231</v>
      </c>
      <c r="C1161">
        <v>1</v>
      </c>
    </row>
    <row r="1162" spans="1:3" x14ac:dyDescent="0.25">
      <c r="A1162" t="s">
        <v>2108</v>
      </c>
      <c r="B1162" s="180" t="s">
        <v>3049</v>
      </c>
      <c r="C1162">
        <v>1</v>
      </c>
    </row>
    <row r="1163" spans="1:3" ht="30" x14ac:dyDescent="0.25">
      <c r="A1163" t="s">
        <v>2763</v>
      </c>
      <c r="B1163" s="180" t="s">
        <v>2764</v>
      </c>
      <c r="C1163">
        <v>1</v>
      </c>
    </row>
    <row r="1164" spans="1:3" x14ac:dyDescent="0.25">
      <c r="A1164" t="s">
        <v>4277</v>
      </c>
      <c r="B1164" s="180" t="s">
        <v>618</v>
      </c>
      <c r="C1164">
        <v>1</v>
      </c>
    </row>
    <row r="1165" spans="1:3" x14ac:dyDescent="0.25">
      <c r="A1165" t="s">
        <v>4278</v>
      </c>
      <c r="B1165" s="180" t="s">
        <v>1945</v>
      </c>
      <c r="C1165">
        <v>1</v>
      </c>
    </row>
    <row r="1166" spans="1:3" ht="30" x14ac:dyDescent="0.25">
      <c r="A1166" t="s">
        <v>4278</v>
      </c>
      <c r="B1166" s="180" t="s">
        <v>1944</v>
      </c>
      <c r="C1166">
        <v>1</v>
      </c>
    </row>
    <row r="1167" spans="1:3" x14ac:dyDescent="0.25">
      <c r="A1167" t="s">
        <v>4279</v>
      </c>
      <c r="B1167" s="180" t="s">
        <v>1930</v>
      </c>
      <c r="C1167">
        <v>1</v>
      </c>
    </row>
    <row r="1168" spans="1:3" x14ac:dyDescent="0.25">
      <c r="A1168" t="s">
        <v>4280</v>
      </c>
      <c r="B1168" s="180" t="s">
        <v>855</v>
      </c>
      <c r="C1168">
        <v>1</v>
      </c>
    </row>
    <row r="1169" spans="1:3" x14ac:dyDescent="0.25">
      <c r="A1169" t="s">
        <v>4281</v>
      </c>
      <c r="B1169" s="180" t="s">
        <v>3706</v>
      </c>
      <c r="C1169">
        <v>1</v>
      </c>
    </row>
    <row r="1170" spans="1:3" x14ac:dyDescent="0.25">
      <c r="A1170" t="s">
        <v>4283</v>
      </c>
      <c r="B1170" s="180" t="s">
        <v>352</v>
      </c>
      <c r="C1170">
        <v>1</v>
      </c>
    </row>
    <row r="1171" spans="1:3" ht="30" x14ac:dyDescent="0.25">
      <c r="A1171" t="s">
        <v>2681</v>
      </c>
      <c r="B1171" s="180" t="s">
        <v>3709</v>
      </c>
      <c r="C1171">
        <v>1</v>
      </c>
    </row>
    <row r="1172" spans="1:3" x14ac:dyDescent="0.25">
      <c r="A1172" t="s">
        <v>3042</v>
      </c>
      <c r="B1172" s="180" t="s">
        <v>3043</v>
      </c>
      <c r="C1172">
        <v>1</v>
      </c>
    </row>
    <row r="1173" spans="1:3" x14ac:dyDescent="0.25">
      <c r="A1173" t="s">
        <v>2111</v>
      </c>
      <c r="B1173" s="180" t="s">
        <v>940</v>
      </c>
      <c r="C1173">
        <v>1</v>
      </c>
    </row>
    <row r="1174" spans="1:3" x14ac:dyDescent="0.25">
      <c r="A1174" t="s">
        <v>2111</v>
      </c>
      <c r="B1174" s="180" t="s">
        <v>3131</v>
      </c>
      <c r="C1174">
        <v>1</v>
      </c>
    </row>
    <row r="1175" spans="1:3" x14ac:dyDescent="0.25">
      <c r="A1175" t="s">
        <v>2111</v>
      </c>
      <c r="B1175" s="180" t="s">
        <v>2790</v>
      </c>
      <c r="C1175">
        <v>1</v>
      </c>
    </row>
    <row r="1176" spans="1:3" ht="30" x14ac:dyDescent="0.25">
      <c r="A1176" t="s">
        <v>4286</v>
      </c>
      <c r="B1176" s="180" t="s">
        <v>1765</v>
      </c>
      <c r="C1176">
        <v>1</v>
      </c>
    </row>
    <row r="1177" spans="1:3" x14ac:dyDescent="0.25">
      <c r="A1177" t="s">
        <v>4286</v>
      </c>
      <c r="B1177" s="180" t="s">
        <v>1766</v>
      </c>
      <c r="C1177">
        <v>1</v>
      </c>
    </row>
    <row r="1178" spans="1:3" x14ac:dyDescent="0.25">
      <c r="A1178" t="s">
        <v>4286</v>
      </c>
      <c r="B1178" s="180" t="s">
        <v>1763</v>
      </c>
      <c r="C1178">
        <v>1</v>
      </c>
    </row>
    <row r="1179" spans="1:3" x14ac:dyDescent="0.25">
      <c r="A1179" t="s">
        <v>4286</v>
      </c>
      <c r="B1179" s="180" t="s">
        <v>1769</v>
      </c>
      <c r="C1179">
        <v>1</v>
      </c>
    </row>
    <row r="1180" spans="1:3" ht="30" x14ac:dyDescent="0.25">
      <c r="A1180" t="s">
        <v>4286</v>
      </c>
      <c r="B1180" s="180" t="s">
        <v>1767</v>
      </c>
      <c r="C1180">
        <v>1</v>
      </c>
    </row>
    <row r="1181" spans="1:3" ht="30" x14ac:dyDescent="0.25">
      <c r="A1181" t="s">
        <v>4286</v>
      </c>
      <c r="B1181" s="180" t="s">
        <v>3701</v>
      </c>
      <c r="C1181">
        <v>1</v>
      </c>
    </row>
    <row r="1182" spans="1:3" x14ac:dyDescent="0.25">
      <c r="A1182" t="s">
        <v>2102</v>
      </c>
      <c r="B1182" s="180" t="s">
        <v>1209</v>
      </c>
      <c r="C1182">
        <v>1</v>
      </c>
    </row>
    <row r="1183" spans="1:3" x14ac:dyDescent="0.25">
      <c r="A1183" t="s">
        <v>2102</v>
      </c>
      <c r="B1183" s="180" t="s">
        <v>135</v>
      </c>
      <c r="C1183">
        <v>1</v>
      </c>
    </row>
    <row r="1184" spans="1:3" x14ac:dyDescent="0.25">
      <c r="A1184" t="s">
        <v>2102</v>
      </c>
      <c r="B1184" s="180" t="s">
        <v>311</v>
      </c>
      <c r="C1184">
        <v>1</v>
      </c>
    </row>
    <row r="1185" spans="1:3" x14ac:dyDescent="0.25">
      <c r="A1185" t="s">
        <v>2102</v>
      </c>
      <c r="B1185" s="180" t="s">
        <v>1692</v>
      </c>
      <c r="C1185">
        <v>1</v>
      </c>
    </row>
    <row r="1186" spans="1:3" x14ac:dyDescent="0.25">
      <c r="A1186" t="s">
        <v>2102</v>
      </c>
      <c r="B1186" s="180" t="s">
        <v>1948</v>
      </c>
      <c r="C1186">
        <v>1</v>
      </c>
    </row>
    <row r="1187" spans="1:3" x14ac:dyDescent="0.25">
      <c r="A1187" t="s">
        <v>2102</v>
      </c>
      <c r="B1187" s="180" t="s">
        <v>1149</v>
      </c>
      <c r="C1187">
        <v>1</v>
      </c>
    </row>
    <row r="1188" spans="1:3" x14ac:dyDescent="0.25">
      <c r="A1188" t="s">
        <v>2102</v>
      </c>
      <c r="B1188" s="180" t="s">
        <v>66</v>
      </c>
      <c r="C1188">
        <v>1</v>
      </c>
    </row>
    <row r="1189" spans="1:3" x14ac:dyDescent="0.25">
      <c r="A1189" t="s">
        <v>2102</v>
      </c>
      <c r="B1189" s="180" t="s">
        <v>1952</v>
      </c>
      <c r="C1189">
        <v>1</v>
      </c>
    </row>
    <row r="1190" spans="1:3" x14ac:dyDescent="0.25">
      <c r="A1190" t="s">
        <v>2102</v>
      </c>
      <c r="B1190" s="180" t="s">
        <v>1800</v>
      </c>
      <c r="C1190">
        <v>1</v>
      </c>
    </row>
    <row r="1191" spans="1:3" x14ac:dyDescent="0.25">
      <c r="A1191" t="s">
        <v>2102</v>
      </c>
      <c r="B1191" s="180" t="s">
        <v>1190</v>
      </c>
      <c r="C1191">
        <v>1</v>
      </c>
    </row>
    <row r="1192" spans="1:3" ht="30" x14ac:dyDescent="0.25">
      <c r="A1192" t="s">
        <v>2102</v>
      </c>
      <c r="B1192" s="180" t="s">
        <v>1056</v>
      </c>
      <c r="C1192">
        <v>1</v>
      </c>
    </row>
    <row r="1193" spans="1:3" x14ac:dyDescent="0.25">
      <c r="A1193" t="s">
        <v>2102</v>
      </c>
      <c r="B1193" s="180" t="s">
        <v>1197</v>
      </c>
      <c r="C1193">
        <v>1</v>
      </c>
    </row>
    <row r="1194" spans="1:3" x14ac:dyDescent="0.25">
      <c r="A1194" t="s">
        <v>2102</v>
      </c>
      <c r="B1194" s="180" t="s">
        <v>1158</v>
      </c>
      <c r="C1194">
        <v>1</v>
      </c>
    </row>
    <row r="1195" spans="1:3" ht="30" x14ac:dyDescent="0.25">
      <c r="A1195" t="s">
        <v>2102</v>
      </c>
      <c r="B1195" s="180" t="s">
        <v>218</v>
      </c>
      <c r="C1195">
        <v>1</v>
      </c>
    </row>
    <row r="1196" spans="1:3" x14ac:dyDescent="0.25">
      <c r="A1196" t="s">
        <v>2102</v>
      </c>
      <c r="B1196" s="180" t="s">
        <v>1009</v>
      </c>
      <c r="C1196">
        <v>1</v>
      </c>
    </row>
    <row r="1197" spans="1:3" x14ac:dyDescent="0.25">
      <c r="A1197" t="s">
        <v>2102</v>
      </c>
      <c r="B1197" s="180" t="s">
        <v>1229</v>
      </c>
      <c r="C1197">
        <v>1</v>
      </c>
    </row>
    <row r="1198" spans="1:3" ht="30" x14ac:dyDescent="0.25">
      <c r="A1198" t="s">
        <v>4287</v>
      </c>
      <c r="B1198" s="180" t="s">
        <v>663</v>
      </c>
      <c r="C1198">
        <v>1</v>
      </c>
    </row>
    <row r="1199" spans="1:3" x14ac:dyDescent="0.25">
      <c r="A1199" t="s">
        <v>2907</v>
      </c>
      <c r="B1199" s="180" t="s">
        <v>2908</v>
      </c>
      <c r="C1199">
        <v>1</v>
      </c>
    </row>
    <row r="1200" spans="1:3" x14ac:dyDescent="0.25">
      <c r="A1200" t="s">
        <v>2907</v>
      </c>
      <c r="B1200" s="180" t="s">
        <v>975</v>
      </c>
      <c r="C1200">
        <v>1</v>
      </c>
    </row>
    <row r="1201" spans="1:3" ht="30" x14ac:dyDescent="0.25">
      <c r="A1201" t="s">
        <v>2907</v>
      </c>
      <c r="B1201" s="180" t="s">
        <v>976</v>
      </c>
      <c r="C1201">
        <v>1</v>
      </c>
    </row>
    <row r="1202" spans="1:3" x14ac:dyDescent="0.25">
      <c r="A1202" t="s">
        <v>4288</v>
      </c>
      <c r="B1202" s="180" t="s">
        <v>1764</v>
      </c>
      <c r="C1202">
        <v>1</v>
      </c>
    </row>
    <row r="1203" spans="1:3" x14ac:dyDescent="0.25">
      <c r="A1203" t="s">
        <v>4288</v>
      </c>
      <c r="B1203" s="180" t="s">
        <v>1768</v>
      </c>
      <c r="C1203">
        <v>1</v>
      </c>
    </row>
    <row r="1204" spans="1:3" ht="30" x14ac:dyDescent="0.25">
      <c r="A1204" t="s">
        <v>4289</v>
      </c>
      <c r="B1204" s="180" t="s">
        <v>1907</v>
      </c>
      <c r="C1204">
        <v>1</v>
      </c>
    </row>
    <row r="1205" spans="1:3" ht="30" x14ac:dyDescent="0.25">
      <c r="A1205" t="s">
        <v>4290</v>
      </c>
      <c r="B1205" s="180" t="s">
        <v>1037</v>
      </c>
      <c r="C1205">
        <v>1</v>
      </c>
    </row>
    <row r="1206" spans="1:3" ht="30" x14ac:dyDescent="0.25">
      <c r="A1206" t="s">
        <v>3845</v>
      </c>
      <c r="B1206" s="180" t="s">
        <v>3846</v>
      </c>
      <c r="C1206">
        <v>1</v>
      </c>
    </row>
    <row r="1207" spans="1:3" ht="30" x14ac:dyDescent="0.25">
      <c r="A1207" t="s">
        <v>4292</v>
      </c>
      <c r="B1207" s="180" t="s">
        <v>677</v>
      </c>
      <c r="C1207">
        <v>1</v>
      </c>
    </row>
    <row r="1208" spans="1:3" x14ac:dyDescent="0.25">
      <c r="A1208" t="s">
        <v>2177</v>
      </c>
      <c r="B1208" s="180" t="s">
        <v>2178</v>
      </c>
      <c r="C1208">
        <v>1</v>
      </c>
    </row>
    <row r="1209" spans="1:3" x14ac:dyDescent="0.25">
      <c r="A1209" t="s">
        <v>2294</v>
      </c>
      <c r="B1209" s="180" t="s">
        <v>162</v>
      </c>
      <c r="C1209">
        <v>1</v>
      </c>
    </row>
    <row r="1210" spans="1:3" ht="30" x14ac:dyDescent="0.25">
      <c r="A1210" t="s">
        <v>2294</v>
      </c>
      <c r="B1210" s="180" t="s">
        <v>1918</v>
      </c>
      <c r="C1210">
        <v>1</v>
      </c>
    </row>
    <row r="1211" spans="1:3" x14ac:dyDescent="0.25">
      <c r="A1211" t="s">
        <v>2294</v>
      </c>
      <c r="B1211" s="180" t="s">
        <v>309</v>
      </c>
      <c r="C1211">
        <v>1</v>
      </c>
    </row>
    <row r="1212" spans="1:3" x14ac:dyDescent="0.25">
      <c r="A1212" t="s">
        <v>2684</v>
      </c>
      <c r="B1212" s="180" t="s">
        <v>1747</v>
      </c>
      <c r="C1212">
        <v>1</v>
      </c>
    </row>
    <row r="1213" spans="1:3" x14ac:dyDescent="0.25">
      <c r="A1213" t="s">
        <v>2684</v>
      </c>
      <c r="B1213" s="180" t="s">
        <v>891</v>
      </c>
      <c r="C1213">
        <v>1</v>
      </c>
    </row>
    <row r="1214" spans="1:3" x14ac:dyDescent="0.25">
      <c r="A1214" t="s">
        <v>2684</v>
      </c>
      <c r="B1214" s="180" t="s">
        <v>1636</v>
      </c>
      <c r="C1214">
        <v>1</v>
      </c>
    </row>
    <row r="1215" spans="1:3" x14ac:dyDescent="0.25">
      <c r="A1215" t="s">
        <v>2684</v>
      </c>
      <c r="B1215" s="180" t="s">
        <v>2014</v>
      </c>
      <c r="C1215">
        <v>1</v>
      </c>
    </row>
    <row r="1216" spans="1:3" ht="30" x14ac:dyDescent="0.25">
      <c r="A1216" t="s">
        <v>2684</v>
      </c>
      <c r="B1216" s="180" t="s">
        <v>1986</v>
      </c>
      <c r="C1216">
        <v>1</v>
      </c>
    </row>
    <row r="1217" spans="1:3" x14ac:dyDescent="0.25">
      <c r="A1217" t="s">
        <v>2684</v>
      </c>
      <c r="B1217" s="180" t="s">
        <v>2306</v>
      </c>
      <c r="C1217">
        <v>1</v>
      </c>
    </row>
    <row r="1218" spans="1:3" x14ac:dyDescent="0.25">
      <c r="A1218" t="s">
        <v>2684</v>
      </c>
      <c r="B1218" s="180" t="s">
        <v>3714</v>
      </c>
      <c r="C1218">
        <v>1</v>
      </c>
    </row>
    <row r="1219" spans="1:3" x14ac:dyDescent="0.25">
      <c r="A1219" t="s">
        <v>2684</v>
      </c>
      <c r="B1219" s="180" t="s">
        <v>2013</v>
      </c>
      <c r="C1219">
        <v>1</v>
      </c>
    </row>
    <row r="1220" spans="1:3" ht="30" x14ac:dyDescent="0.25">
      <c r="A1220" t="s">
        <v>2684</v>
      </c>
      <c r="B1220" s="180" t="s">
        <v>1631</v>
      </c>
      <c r="C1220">
        <v>1</v>
      </c>
    </row>
    <row r="1221" spans="1:3" ht="30" x14ac:dyDescent="0.25">
      <c r="A1221" t="s">
        <v>2684</v>
      </c>
      <c r="B1221" s="180" t="s">
        <v>1632</v>
      </c>
      <c r="C1221">
        <v>1</v>
      </c>
    </row>
    <row r="1222" spans="1:3" x14ac:dyDescent="0.25">
      <c r="A1222" t="s">
        <v>2684</v>
      </c>
      <c r="B1222" s="180" t="s">
        <v>3952</v>
      </c>
      <c r="C1222">
        <v>1</v>
      </c>
    </row>
    <row r="1223" spans="1:3" x14ac:dyDescent="0.25">
      <c r="A1223" t="s">
        <v>2216</v>
      </c>
      <c r="B1223" s="180" t="s">
        <v>2218</v>
      </c>
      <c r="C1223">
        <v>1</v>
      </c>
    </row>
    <row r="1224" spans="1:3" x14ac:dyDescent="0.25">
      <c r="A1224" t="s">
        <v>2216</v>
      </c>
      <c r="B1224" s="180" t="s">
        <v>1206</v>
      </c>
      <c r="C1224">
        <v>1</v>
      </c>
    </row>
    <row r="1225" spans="1:3" x14ac:dyDescent="0.25">
      <c r="A1225" t="s">
        <v>2216</v>
      </c>
      <c r="B1225" s="180" t="s">
        <v>1205</v>
      </c>
      <c r="C1225">
        <v>1</v>
      </c>
    </row>
    <row r="1226" spans="1:3" ht="30" x14ac:dyDescent="0.25">
      <c r="A1226" t="s">
        <v>2216</v>
      </c>
      <c r="B1226" s="180" t="s">
        <v>977</v>
      </c>
      <c r="C1226">
        <v>1</v>
      </c>
    </row>
    <row r="1227" spans="1:3" x14ac:dyDescent="0.25">
      <c r="A1227" t="s">
        <v>2216</v>
      </c>
      <c r="B1227" s="180" t="s">
        <v>974</v>
      </c>
      <c r="C1227">
        <v>1</v>
      </c>
    </row>
    <row r="1228" spans="1:3" x14ac:dyDescent="0.25">
      <c r="A1228" t="s">
        <v>2216</v>
      </c>
      <c r="B1228" s="180" t="s">
        <v>2220</v>
      </c>
      <c r="C1228">
        <v>1</v>
      </c>
    </row>
    <row r="1229" spans="1:3" x14ac:dyDescent="0.25">
      <c r="A1229" t="s">
        <v>4293</v>
      </c>
      <c r="B1229" s="180" t="s">
        <v>1684</v>
      </c>
      <c r="C1229">
        <v>1</v>
      </c>
    </row>
    <row r="1230" spans="1:3" ht="30" x14ac:dyDescent="0.25">
      <c r="A1230" t="s">
        <v>4293</v>
      </c>
      <c r="B1230" s="180" t="s">
        <v>1730</v>
      </c>
      <c r="C1230">
        <v>1</v>
      </c>
    </row>
    <row r="1231" spans="1:3" ht="30" x14ac:dyDescent="0.25">
      <c r="A1231" t="s">
        <v>4294</v>
      </c>
      <c r="B1231" s="180" t="s">
        <v>906</v>
      </c>
      <c r="C1231">
        <v>1</v>
      </c>
    </row>
    <row r="1232" spans="1:3" x14ac:dyDescent="0.25">
      <c r="A1232" t="s">
        <v>4295</v>
      </c>
      <c r="B1232" s="180" t="s">
        <v>1290</v>
      </c>
      <c r="C1232">
        <v>1</v>
      </c>
    </row>
    <row r="1233" spans="1:3" x14ac:dyDescent="0.25">
      <c r="A1233" t="s">
        <v>2551</v>
      </c>
      <c r="B1233" s="180" t="s">
        <v>2552</v>
      </c>
      <c r="C1233">
        <v>1</v>
      </c>
    </row>
    <row r="1234" spans="1:3" x14ac:dyDescent="0.25">
      <c r="A1234" t="s">
        <v>3066</v>
      </c>
      <c r="B1234" s="180" t="s">
        <v>3067</v>
      </c>
      <c r="C1234">
        <v>1</v>
      </c>
    </row>
    <row r="1235" spans="1:3" ht="30" x14ac:dyDescent="0.25">
      <c r="A1235" t="s">
        <v>2601</v>
      </c>
      <c r="B1235" s="180" t="s">
        <v>67</v>
      </c>
      <c r="C1235">
        <v>1</v>
      </c>
    </row>
    <row r="1236" spans="1:3" ht="30" x14ac:dyDescent="0.25">
      <c r="A1236" t="s">
        <v>2601</v>
      </c>
      <c r="B1236" s="180" t="s">
        <v>219</v>
      </c>
      <c r="C1236">
        <v>1</v>
      </c>
    </row>
    <row r="1237" spans="1:3" x14ac:dyDescent="0.25">
      <c r="A1237" t="s">
        <v>2601</v>
      </c>
      <c r="B1237" s="180" t="s">
        <v>220</v>
      </c>
      <c r="C1237">
        <v>1</v>
      </c>
    </row>
    <row r="1238" spans="1:3" ht="30" x14ac:dyDescent="0.25">
      <c r="A1238" t="s">
        <v>2601</v>
      </c>
      <c r="B1238" s="180" t="s">
        <v>127</v>
      </c>
      <c r="C1238">
        <v>1</v>
      </c>
    </row>
    <row r="1239" spans="1:3" ht="30" x14ac:dyDescent="0.25">
      <c r="A1239" t="s">
        <v>2601</v>
      </c>
      <c r="B1239" s="180" t="s">
        <v>1904</v>
      </c>
      <c r="C1239">
        <v>1</v>
      </c>
    </row>
    <row r="1240" spans="1:3" ht="30" x14ac:dyDescent="0.25">
      <c r="A1240" t="s">
        <v>2601</v>
      </c>
      <c r="B1240" s="180" t="s">
        <v>2602</v>
      </c>
      <c r="C1240">
        <v>1</v>
      </c>
    </row>
    <row r="1241" spans="1:3" x14ac:dyDescent="0.25">
      <c r="A1241" t="s">
        <v>2601</v>
      </c>
      <c r="B1241" s="180" t="s">
        <v>2635</v>
      </c>
      <c r="C1241">
        <v>1</v>
      </c>
    </row>
    <row r="1242" spans="1:3" x14ac:dyDescent="0.25">
      <c r="A1242" t="s">
        <v>4296</v>
      </c>
      <c r="B1242" s="180" t="s">
        <v>894</v>
      </c>
      <c r="C1242">
        <v>1</v>
      </c>
    </row>
    <row r="1243" spans="1:3" x14ac:dyDescent="0.25">
      <c r="A1243" t="s">
        <v>3789</v>
      </c>
      <c r="B1243" s="180" t="s">
        <v>1955</v>
      </c>
      <c r="C1243">
        <v>1</v>
      </c>
    </row>
    <row r="1244" spans="1:3" ht="30" x14ac:dyDescent="0.25">
      <c r="A1244" t="s">
        <v>3789</v>
      </c>
      <c r="B1244" s="180" t="s">
        <v>209</v>
      </c>
      <c r="C1244">
        <v>1</v>
      </c>
    </row>
    <row r="1245" spans="1:3" ht="30" x14ac:dyDescent="0.25">
      <c r="A1245" t="s">
        <v>3789</v>
      </c>
      <c r="B1245" s="180" t="s">
        <v>210</v>
      </c>
      <c r="C1245">
        <v>1</v>
      </c>
    </row>
    <row r="1246" spans="1:3" ht="30" x14ac:dyDescent="0.25">
      <c r="A1246" t="s">
        <v>3789</v>
      </c>
      <c r="B1246" s="180" t="s">
        <v>3710</v>
      </c>
      <c r="C1246">
        <v>1</v>
      </c>
    </row>
    <row r="1247" spans="1:3" x14ac:dyDescent="0.25">
      <c r="A1247" t="s">
        <v>4297</v>
      </c>
      <c r="B1247" s="180" t="s">
        <v>633</v>
      </c>
      <c r="C1247">
        <v>1</v>
      </c>
    </row>
    <row r="1248" spans="1:3" x14ac:dyDescent="0.25">
      <c r="A1248" t="s">
        <v>4298</v>
      </c>
      <c r="B1248" s="180" t="s">
        <v>2046</v>
      </c>
      <c r="C1248">
        <v>1</v>
      </c>
    </row>
    <row r="1249" spans="1:3" ht="30" x14ac:dyDescent="0.25">
      <c r="A1249" t="s">
        <v>4299</v>
      </c>
      <c r="B1249" s="180" t="s">
        <v>144</v>
      </c>
      <c r="C1249">
        <v>1</v>
      </c>
    </row>
    <row r="1250" spans="1:3" x14ac:dyDescent="0.25">
      <c r="A1250" t="s">
        <v>4300</v>
      </c>
      <c r="B1250" s="180" t="s">
        <v>1775</v>
      </c>
      <c r="C1250">
        <v>1</v>
      </c>
    </row>
    <row r="1251" spans="1:3" ht="30" x14ac:dyDescent="0.25">
      <c r="A1251" t="s">
        <v>4300</v>
      </c>
      <c r="B1251" s="180" t="s">
        <v>1228</v>
      </c>
      <c r="C1251">
        <v>1</v>
      </c>
    </row>
    <row r="1252" spans="1:3" ht="30" x14ac:dyDescent="0.25">
      <c r="A1252" t="s">
        <v>2757</v>
      </c>
      <c r="B1252" s="180" t="s">
        <v>999</v>
      </c>
      <c r="C1252">
        <v>1</v>
      </c>
    </row>
    <row r="1253" spans="1:3" x14ac:dyDescent="0.25">
      <c r="A1253" t="s">
        <v>3195</v>
      </c>
      <c r="B1253" s="180" t="s">
        <v>3196</v>
      </c>
      <c r="C1253">
        <v>1</v>
      </c>
    </row>
    <row r="1254" spans="1:3" ht="30" x14ac:dyDescent="0.25">
      <c r="A1254" t="s">
        <v>2958</v>
      </c>
      <c r="B1254" s="180" t="s">
        <v>658</v>
      </c>
      <c r="C1254">
        <v>1</v>
      </c>
    </row>
    <row r="1255" spans="1:3" ht="30" x14ac:dyDescent="0.25">
      <c r="A1255" t="s">
        <v>2958</v>
      </c>
      <c r="B1255" s="180" t="s">
        <v>1110</v>
      </c>
      <c r="C1255">
        <v>1</v>
      </c>
    </row>
    <row r="1256" spans="1:3" ht="30" x14ac:dyDescent="0.25">
      <c r="A1256" t="s">
        <v>2958</v>
      </c>
      <c r="B1256" s="180" t="s">
        <v>1000</v>
      </c>
      <c r="C1256">
        <v>1</v>
      </c>
    </row>
    <row r="1257" spans="1:3" x14ac:dyDescent="0.25">
      <c r="A1257" t="s">
        <v>2958</v>
      </c>
      <c r="B1257" s="180" t="s">
        <v>706</v>
      </c>
      <c r="C1257">
        <v>1</v>
      </c>
    </row>
    <row r="1258" spans="1:3" x14ac:dyDescent="0.25">
      <c r="A1258" t="s">
        <v>4302</v>
      </c>
      <c r="B1258" s="180" t="s">
        <v>112</v>
      </c>
      <c r="C1258">
        <v>1</v>
      </c>
    </row>
    <row r="1259" spans="1:3" x14ac:dyDescent="0.25">
      <c r="A1259" t="s">
        <v>4302</v>
      </c>
      <c r="B1259" s="180" t="s">
        <v>1984</v>
      </c>
      <c r="C1259">
        <v>1</v>
      </c>
    </row>
    <row r="1260" spans="1:3" ht="30" x14ac:dyDescent="0.25">
      <c r="A1260" t="s">
        <v>4302</v>
      </c>
      <c r="B1260" s="180" t="s">
        <v>1983</v>
      </c>
      <c r="C1260">
        <v>1</v>
      </c>
    </row>
    <row r="1261" spans="1:3" ht="30" x14ac:dyDescent="0.25">
      <c r="A1261" t="s">
        <v>4302</v>
      </c>
      <c r="B1261" s="180" t="s">
        <v>1982</v>
      </c>
      <c r="C1261">
        <v>1</v>
      </c>
    </row>
    <row r="1262" spans="1:3" x14ac:dyDescent="0.25">
      <c r="A1262" t="s">
        <v>4302</v>
      </c>
      <c r="B1262" s="180" t="s">
        <v>1041</v>
      </c>
      <c r="C1262">
        <v>1</v>
      </c>
    </row>
    <row r="1263" spans="1:3" x14ac:dyDescent="0.25">
      <c r="A1263" t="s">
        <v>4302</v>
      </c>
      <c r="B1263" s="180" t="s">
        <v>1040</v>
      </c>
      <c r="C1263">
        <v>1</v>
      </c>
    </row>
    <row r="1264" spans="1:3" x14ac:dyDescent="0.25">
      <c r="A1264" t="s">
        <v>4302</v>
      </c>
      <c r="B1264" s="180" t="s">
        <v>951</v>
      </c>
      <c r="C1264">
        <v>1</v>
      </c>
    </row>
    <row r="1265" spans="1:3" x14ac:dyDescent="0.25">
      <c r="A1265" t="s">
        <v>4302</v>
      </c>
      <c r="B1265" s="180" t="s">
        <v>952</v>
      </c>
      <c r="C1265">
        <v>1</v>
      </c>
    </row>
    <row r="1266" spans="1:3" x14ac:dyDescent="0.25">
      <c r="A1266" t="s">
        <v>4302</v>
      </c>
      <c r="B1266" s="180" t="s">
        <v>953</v>
      </c>
      <c r="C1266">
        <v>1</v>
      </c>
    </row>
    <row r="1267" spans="1:3" x14ac:dyDescent="0.25">
      <c r="A1267" t="s">
        <v>2165</v>
      </c>
      <c r="B1267" s="180" t="s">
        <v>854</v>
      </c>
      <c r="C1267">
        <v>1</v>
      </c>
    </row>
    <row r="1268" spans="1:3" x14ac:dyDescent="0.25">
      <c r="A1268" t="s">
        <v>2165</v>
      </c>
      <c r="B1268" s="180" t="s">
        <v>307</v>
      </c>
      <c r="C1268">
        <v>1</v>
      </c>
    </row>
    <row r="1269" spans="1:3" x14ac:dyDescent="0.25">
      <c r="A1269" t="s">
        <v>2165</v>
      </c>
      <c r="B1269" s="180" t="s">
        <v>132</v>
      </c>
      <c r="C1269">
        <v>1</v>
      </c>
    </row>
    <row r="1270" spans="1:3" x14ac:dyDescent="0.25">
      <c r="A1270" t="s">
        <v>2165</v>
      </c>
      <c r="B1270" s="180" t="s">
        <v>81</v>
      </c>
      <c r="C1270">
        <v>1</v>
      </c>
    </row>
    <row r="1271" spans="1:3" ht="30" x14ac:dyDescent="0.25">
      <c r="A1271" t="s">
        <v>2165</v>
      </c>
      <c r="B1271" s="180" t="s">
        <v>683</v>
      </c>
      <c r="C1271">
        <v>1</v>
      </c>
    </row>
    <row r="1272" spans="1:3" x14ac:dyDescent="0.25">
      <c r="A1272" t="s">
        <v>2165</v>
      </c>
      <c r="B1272" s="180" t="s">
        <v>684</v>
      </c>
      <c r="C1272">
        <v>1</v>
      </c>
    </row>
    <row r="1273" spans="1:3" x14ac:dyDescent="0.25">
      <c r="A1273" t="s">
        <v>2165</v>
      </c>
      <c r="B1273" s="180" t="s">
        <v>686</v>
      </c>
      <c r="C1273">
        <v>1</v>
      </c>
    </row>
    <row r="1274" spans="1:3" x14ac:dyDescent="0.25">
      <c r="A1274" t="s">
        <v>2165</v>
      </c>
      <c r="B1274" s="180" t="s">
        <v>300</v>
      </c>
      <c r="C1274">
        <v>1</v>
      </c>
    </row>
    <row r="1275" spans="1:3" x14ac:dyDescent="0.25">
      <c r="A1275" t="s">
        <v>2165</v>
      </c>
      <c r="B1275" s="180" t="s">
        <v>1326</v>
      </c>
      <c r="C1275">
        <v>1</v>
      </c>
    </row>
    <row r="1276" spans="1:3" x14ac:dyDescent="0.25">
      <c r="A1276" t="s">
        <v>2165</v>
      </c>
      <c r="B1276" s="180" t="s">
        <v>1171</v>
      </c>
      <c r="C1276">
        <v>1</v>
      </c>
    </row>
    <row r="1277" spans="1:3" x14ac:dyDescent="0.25">
      <c r="A1277" t="s">
        <v>2165</v>
      </c>
      <c r="B1277" s="180" t="s">
        <v>771</v>
      </c>
      <c r="C1277">
        <v>1</v>
      </c>
    </row>
    <row r="1278" spans="1:3" x14ac:dyDescent="0.25">
      <c r="A1278" t="s">
        <v>2165</v>
      </c>
      <c r="B1278" s="180" t="s">
        <v>1879</v>
      </c>
      <c r="C1278">
        <v>1</v>
      </c>
    </row>
    <row r="1279" spans="1:3" x14ac:dyDescent="0.25">
      <c r="A1279" t="s">
        <v>2165</v>
      </c>
      <c r="B1279" s="180" t="s">
        <v>1143</v>
      </c>
      <c r="C1279">
        <v>1</v>
      </c>
    </row>
    <row r="1280" spans="1:3" x14ac:dyDescent="0.25">
      <c r="A1280" t="s">
        <v>2165</v>
      </c>
      <c r="B1280" s="180" t="s">
        <v>3906</v>
      </c>
      <c r="C1280">
        <v>1</v>
      </c>
    </row>
    <row r="1281" spans="1:3" x14ac:dyDescent="0.25">
      <c r="A1281" t="s">
        <v>2165</v>
      </c>
      <c r="B1281" s="180" t="s">
        <v>4117</v>
      </c>
      <c r="C1281">
        <v>1</v>
      </c>
    </row>
    <row r="1282" spans="1:3" x14ac:dyDescent="0.25">
      <c r="A1282" t="s">
        <v>2654</v>
      </c>
      <c r="B1282" s="180" t="s">
        <v>2655</v>
      </c>
      <c r="C1282">
        <v>1</v>
      </c>
    </row>
    <row r="1283" spans="1:3" ht="30" x14ac:dyDescent="0.25">
      <c r="A1283" t="s">
        <v>4303</v>
      </c>
      <c r="B1283" s="180" t="s">
        <v>1017</v>
      </c>
      <c r="C1283">
        <v>1</v>
      </c>
    </row>
    <row r="1284" spans="1:3" x14ac:dyDescent="0.25">
      <c r="A1284" t="s">
        <v>2829</v>
      </c>
      <c r="B1284" s="180" t="s">
        <v>1740</v>
      </c>
      <c r="C1284">
        <v>1</v>
      </c>
    </row>
    <row r="1285" spans="1:3" x14ac:dyDescent="0.25">
      <c r="A1285" t="s">
        <v>2829</v>
      </c>
      <c r="B1285" s="180" t="s">
        <v>2830</v>
      </c>
      <c r="C1285">
        <v>1</v>
      </c>
    </row>
    <row r="1286" spans="1:3" x14ac:dyDescent="0.25">
      <c r="A1286" t="s">
        <v>2950</v>
      </c>
      <c r="B1286" s="180" t="s">
        <v>96</v>
      </c>
      <c r="C1286">
        <v>1</v>
      </c>
    </row>
    <row r="1287" spans="1:3" x14ac:dyDescent="0.25">
      <c r="A1287" t="s">
        <v>2950</v>
      </c>
      <c r="B1287" s="180" t="s">
        <v>453</v>
      </c>
      <c r="C1287">
        <v>1</v>
      </c>
    </row>
    <row r="1288" spans="1:3" x14ac:dyDescent="0.25">
      <c r="A1288" t="s">
        <v>2950</v>
      </c>
      <c r="B1288" s="180" t="s">
        <v>3892</v>
      </c>
      <c r="C1288">
        <v>1</v>
      </c>
    </row>
    <row r="1289" spans="1:3" x14ac:dyDescent="0.25">
      <c r="A1289" t="s">
        <v>2697</v>
      </c>
      <c r="B1289" s="180" t="s">
        <v>2698</v>
      </c>
      <c r="C1289">
        <v>1</v>
      </c>
    </row>
    <row r="1290" spans="1:3" x14ac:dyDescent="0.25">
      <c r="A1290" t="s">
        <v>3792</v>
      </c>
      <c r="B1290" s="180" t="s">
        <v>4148</v>
      </c>
      <c r="C1290">
        <v>1</v>
      </c>
    </row>
    <row r="1291" spans="1:3" x14ac:dyDescent="0.25">
      <c r="A1291" t="s">
        <v>4304</v>
      </c>
      <c r="B1291" s="180" t="s">
        <v>525</v>
      </c>
      <c r="C1291">
        <v>1</v>
      </c>
    </row>
    <row r="1292" spans="1:3" x14ac:dyDescent="0.25">
      <c r="A1292" t="s">
        <v>4305</v>
      </c>
      <c r="B1292" s="180" t="s">
        <v>803</v>
      </c>
      <c r="C1292">
        <v>1</v>
      </c>
    </row>
    <row r="1293" spans="1:3" x14ac:dyDescent="0.25">
      <c r="A1293" t="s">
        <v>2105</v>
      </c>
      <c r="B1293" s="180" t="s">
        <v>305</v>
      </c>
      <c r="C1293">
        <v>1</v>
      </c>
    </row>
    <row r="1294" spans="1:3" x14ac:dyDescent="0.25">
      <c r="A1294" t="s">
        <v>2105</v>
      </c>
      <c r="B1294" s="180" t="s">
        <v>1163</v>
      </c>
      <c r="C1294">
        <v>1</v>
      </c>
    </row>
    <row r="1295" spans="1:3" ht="30" x14ac:dyDescent="0.25">
      <c r="A1295" t="s">
        <v>2105</v>
      </c>
      <c r="B1295" s="180" t="s">
        <v>1177</v>
      </c>
      <c r="C1295">
        <v>1</v>
      </c>
    </row>
    <row r="1296" spans="1:3" ht="30" x14ac:dyDescent="0.25">
      <c r="A1296" t="s">
        <v>2105</v>
      </c>
      <c r="B1296" s="180" t="s">
        <v>693</v>
      </c>
      <c r="C1296">
        <v>1</v>
      </c>
    </row>
    <row r="1297" spans="1:3" ht="30" x14ac:dyDescent="0.25">
      <c r="A1297" t="s">
        <v>2105</v>
      </c>
      <c r="B1297" s="180" t="s">
        <v>1181</v>
      </c>
      <c r="C1297">
        <v>1</v>
      </c>
    </row>
    <row r="1298" spans="1:3" ht="30" x14ac:dyDescent="0.25">
      <c r="A1298" t="s">
        <v>2105</v>
      </c>
      <c r="B1298" s="180" t="s">
        <v>298</v>
      </c>
      <c r="C1298">
        <v>1</v>
      </c>
    </row>
    <row r="1299" spans="1:3" ht="30" x14ac:dyDescent="0.25">
      <c r="A1299" t="s">
        <v>2105</v>
      </c>
      <c r="B1299" s="180" t="s">
        <v>1182</v>
      </c>
      <c r="C1299">
        <v>1</v>
      </c>
    </row>
    <row r="1300" spans="1:3" ht="30" x14ac:dyDescent="0.25">
      <c r="A1300" t="s">
        <v>2105</v>
      </c>
      <c r="B1300" s="180" t="s">
        <v>1881</v>
      </c>
      <c r="C1300">
        <v>1</v>
      </c>
    </row>
    <row r="1301" spans="1:3" x14ac:dyDescent="0.25">
      <c r="A1301" t="s">
        <v>2105</v>
      </c>
      <c r="B1301" s="180" t="s">
        <v>1327</v>
      </c>
      <c r="C1301">
        <v>1</v>
      </c>
    </row>
    <row r="1302" spans="1:3" ht="30" x14ac:dyDescent="0.25">
      <c r="A1302" t="s">
        <v>2105</v>
      </c>
      <c r="B1302" s="180" t="s">
        <v>337</v>
      </c>
      <c r="C1302">
        <v>1</v>
      </c>
    </row>
    <row r="1303" spans="1:3" ht="30" x14ac:dyDescent="0.25">
      <c r="A1303" t="s">
        <v>2105</v>
      </c>
      <c r="B1303" s="180" t="s">
        <v>294</v>
      </c>
      <c r="C1303">
        <v>1</v>
      </c>
    </row>
    <row r="1304" spans="1:3" ht="30" x14ac:dyDescent="0.25">
      <c r="A1304" t="s">
        <v>2105</v>
      </c>
      <c r="B1304" s="180" t="s">
        <v>448</v>
      </c>
      <c r="C1304">
        <v>1</v>
      </c>
    </row>
    <row r="1305" spans="1:3" ht="30" x14ac:dyDescent="0.25">
      <c r="A1305" t="s">
        <v>2105</v>
      </c>
      <c r="B1305" s="180" t="s">
        <v>804</v>
      </c>
      <c r="C1305">
        <v>1</v>
      </c>
    </row>
    <row r="1306" spans="1:3" x14ac:dyDescent="0.25">
      <c r="A1306" t="s">
        <v>2105</v>
      </c>
      <c r="B1306" s="180" t="s">
        <v>486</v>
      </c>
      <c r="C1306">
        <v>1</v>
      </c>
    </row>
    <row r="1307" spans="1:3" x14ac:dyDescent="0.25">
      <c r="A1307" t="s">
        <v>2105</v>
      </c>
      <c r="B1307" s="180" t="s">
        <v>107</v>
      </c>
      <c r="C1307">
        <v>1</v>
      </c>
    </row>
    <row r="1308" spans="1:3" x14ac:dyDescent="0.25">
      <c r="A1308" t="s">
        <v>2105</v>
      </c>
      <c r="B1308" s="180" t="s">
        <v>1801</v>
      </c>
      <c r="C1308">
        <v>1</v>
      </c>
    </row>
    <row r="1309" spans="1:3" x14ac:dyDescent="0.25">
      <c r="A1309" t="s">
        <v>2105</v>
      </c>
      <c r="B1309" s="180" t="s">
        <v>1320</v>
      </c>
      <c r="C1309">
        <v>1</v>
      </c>
    </row>
    <row r="1310" spans="1:3" x14ac:dyDescent="0.25">
      <c r="A1310" t="s">
        <v>2105</v>
      </c>
      <c r="B1310" s="180" t="s">
        <v>3853</v>
      </c>
      <c r="C1310">
        <v>1</v>
      </c>
    </row>
    <row r="1311" spans="1:3" x14ac:dyDescent="0.25">
      <c r="A1311" t="s">
        <v>2742</v>
      </c>
      <c r="B1311" s="180" t="s">
        <v>1207</v>
      </c>
      <c r="C1311">
        <v>1</v>
      </c>
    </row>
    <row r="1312" spans="1:3" x14ac:dyDescent="0.25">
      <c r="A1312" t="s">
        <v>2742</v>
      </c>
      <c r="B1312" s="180" t="s">
        <v>63</v>
      </c>
      <c r="C1312">
        <v>1</v>
      </c>
    </row>
    <row r="1313" spans="1:3" ht="30" x14ac:dyDescent="0.25">
      <c r="A1313" t="s">
        <v>2742</v>
      </c>
      <c r="B1313" s="180" t="s">
        <v>1269</v>
      </c>
      <c r="C1313">
        <v>1</v>
      </c>
    </row>
    <row r="1314" spans="1:3" ht="30" x14ac:dyDescent="0.25">
      <c r="A1314" t="s">
        <v>2742</v>
      </c>
      <c r="B1314" s="180" t="s">
        <v>1321</v>
      </c>
      <c r="C1314">
        <v>1</v>
      </c>
    </row>
    <row r="1315" spans="1:3" ht="45" x14ac:dyDescent="0.25">
      <c r="A1315" t="s">
        <v>2742</v>
      </c>
      <c r="B1315" s="180" t="s">
        <v>665</v>
      </c>
      <c r="C1315">
        <v>1</v>
      </c>
    </row>
    <row r="1316" spans="1:3" ht="30" x14ac:dyDescent="0.25">
      <c r="A1316" t="s">
        <v>2742</v>
      </c>
      <c r="B1316" s="180" t="s">
        <v>1075</v>
      </c>
      <c r="C1316">
        <v>1</v>
      </c>
    </row>
    <row r="1317" spans="1:3" x14ac:dyDescent="0.25">
      <c r="A1317" t="s">
        <v>2742</v>
      </c>
      <c r="B1317" s="180" t="s">
        <v>409</v>
      </c>
      <c r="C1317">
        <v>1</v>
      </c>
    </row>
    <row r="1318" spans="1:3" x14ac:dyDescent="0.25">
      <c r="A1318" t="s">
        <v>2742</v>
      </c>
      <c r="B1318" s="180" t="s">
        <v>517</v>
      </c>
      <c r="C1318">
        <v>1</v>
      </c>
    </row>
    <row r="1319" spans="1:3" x14ac:dyDescent="0.25">
      <c r="A1319" t="s">
        <v>2742</v>
      </c>
      <c r="B1319" s="180" t="s">
        <v>801</v>
      </c>
      <c r="C1319">
        <v>1</v>
      </c>
    </row>
    <row r="1320" spans="1:3" x14ac:dyDescent="0.25">
      <c r="A1320" t="s">
        <v>2742</v>
      </c>
      <c r="B1320" s="180" t="s">
        <v>698</v>
      </c>
      <c r="C1320">
        <v>1</v>
      </c>
    </row>
    <row r="1321" spans="1:3" x14ac:dyDescent="0.25">
      <c r="A1321" t="s">
        <v>2742</v>
      </c>
      <c r="B1321" s="180" t="s">
        <v>3006</v>
      </c>
      <c r="C1321">
        <v>1</v>
      </c>
    </row>
    <row r="1322" spans="1:3" x14ac:dyDescent="0.25">
      <c r="A1322" t="s">
        <v>2646</v>
      </c>
      <c r="B1322" s="180" t="s">
        <v>3969</v>
      </c>
      <c r="C1322">
        <v>1</v>
      </c>
    </row>
    <row r="1323" spans="1:3" x14ac:dyDescent="0.25">
      <c r="A1323" t="s">
        <v>2875</v>
      </c>
      <c r="B1323" s="180" t="s">
        <v>2876</v>
      </c>
      <c r="C1323">
        <v>1</v>
      </c>
    </row>
    <row r="1324" spans="1:3" ht="30" x14ac:dyDescent="0.25">
      <c r="A1324" t="s">
        <v>4307</v>
      </c>
      <c r="B1324" s="180" t="s">
        <v>521</v>
      </c>
      <c r="C1324">
        <v>1</v>
      </c>
    </row>
    <row r="1325" spans="1:3" ht="30" x14ac:dyDescent="0.25">
      <c r="A1325" t="s">
        <v>2222</v>
      </c>
      <c r="B1325" s="180" t="s">
        <v>3138</v>
      </c>
      <c r="C1325">
        <v>1</v>
      </c>
    </row>
    <row r="1326" spans="1:3" ht="30" x14ac:dyDescent="0.25">
      <c r="A1326" t="s">
        <v>2222</v>
      </c>
      <c r="B1326" s="180" t="s">
        <v>1014</v>
      </c>
      <c r="C1326">
        <v>1</v>
      </c>
    </row>
    <row r="1327" spans="1:3" x14ac:dyDescent="0.25">
      <c r="A1327" t="s">
        <v>2222</v>
      </c>
      <c r="B1327" s="180" t="s">
        <v>1111</v>
      </c>
      <c r="C1327">
        <v>1</v>
      </c>
    </row>
    <row r="1328" spans="1:3" ht="30" x14ac:dyDescent="0.25">
      <c r="A1328" t="s">
        <v>2222</v>
      </c>
      <c r="B1328" s="180" t="s">
        <v>87</v>
      </c>
      <c r="C1328">
        <v>1</v>
      </c>
    </row>
    <row r="1329" spans="1:3" x14ac:dyDescent="0.25">
      <c r="A1329" t="s">
        <v>2067</v>
      </c>
      <c r="B1329" s="180" t="s">
        <v>2775</v>
      </c>
      <c r="C1329">
        <v>1</v>
      </c>
    </row>
    <row r="1330" spans="1:3" x14ac:dyDescent="0.25">
      <c r="A1330" t="s">
        <v>2067</v>
      </c>
      <c r="B1330" s="180" t="s">
        <v>2242</v>
      </c>
      <c r="C1330">
        <v>1</v>
      </c>
    </row>
    <row r="1331" spans="1:3" x14ac:dyDescent="0.25">
      <c r="A1331" t="s">
        <v>2067</v>
      </c>
      <c r="B1331" s="180" t="s">
        <v>2128</v>
      </c>
      <c r="C1331">
        <v>1</v>
      </c>
    </row>
    <row r="1332" spans="1:3" x14ac:dyDescent="0.25">
      <c r="A1332" t="s">
        <v>2067</v>
      </c>
      <c r="B1332" s="180" t="s">
        <v>3186</v>
      </c>
      <c r="C1332">
        <v>1</v>
      </c>
    </row>
    <row r="1333" spans="1:3" x14ac:dyDescent="0.25">
      <c r="A1333" t="s">
        <v>2067</v>
      </c>
      <c r="B1333" s="180" t="s">
        <v>2244</v>
      </c>
      <c r="C1333">
        <v>1</v>
      </c>
    </row>
    <row r="1334" spans="1:3" x14ac:dyDescent="0.25">
      <c r="A1334" t="s">
        <v>2067</v>
      </c>
      <c r="B1334" s="180" t="s">
        <v>2806</v>
      </c>
      <c r="C1334">
        <v>1</v>
      </c>
    </row>
    <row r="1335" spans="1:3" x14ac:dyDescent="0.25">
      <c r="A1335" t="s">
        <v>2067</v>
      </c>
      <c r="B1335" s="180" t="s">
        <v>4131</v>
      </c>
      <c r="C1335">
        <v>1</v>
      </c>
    </row>
    <row r="1336" spans="1:3" x14ac:dyDescent="0.25">
      <c r="A1336" t="s">
        <v>2067</v>
      </c>
      <c r="B1336" s="180" t="s">
        <v>4185</v>
      </c>
      <c r="C1336">
        <v>1</v>
      </c>
    </row>
    <row r="1337" spans="1:3" x14ac:dyDescent="0.25">
      <c r="A1337" t="s">
        <v>2067</v>
      </c>
      <c r="B1337" s="180" t="s">
        <v>1213</v>
      </c>
      <c r="C1337">
        <v>1</v>
      </c>
    </row>
    <row r="1338" spans="1:3" x14ac:dyDescent="0.25">
      <c r="A1338" t="s">
        <v>2067</v>
      </c>
      <c r="B1338" s="180" t="s">
        <v>1922</v>
      </c>
      <c r="C1338">
        <v>1</v>
      </c>
    </row>
    <row r="1339" spans="1:3" x14ac:dyDescent="0.25">
      <c r="A1339" t="s">
        <v>2067</v>
      </c>
      <c r="B1339" s="180" t="s">
        <v>2039</v>
      </c>
      <c r="C1339">
        <v>1</v>
      </c>
    </row>
    <row r="1340" spans="1:3" ht="30" x14ac:dyDescent="0.25">
      <c r="A1340" t="s">
        <v>2067</v>
      </c>
      <c r="B1340" s="180" t="s">
        <v>249</v>
      </c>
      <c r="C1340">
        <v>1</v>
      </c>
    </row>
    <row r="1341" spans="1:3" x14ac:dyDescent="0.25">
      <c r="A1341" t="s">
        <v>2067</v>
      </c>
      <c r="B1341" s="180" t="s">
        <v>1002</v>
      </c>
      <c r="C1341">
        <v>1</v>
      </c>
    </row>
    <row r="1342" spans="1:3" x14ac:dyDescent="0.25">
      <c r="A1342" t="s">
        <v>2067</v>
      </c>
      <c r="B1342" s="180" t="s">
        <v>568</v>
      </c>
      <c r="C1342">
        <v>1</v>
      </c>
    </row>
    <row r="1343" spans="1:3" x14ac:dyDescent="0.25">
      <c r="A1343" t="s">
        <v>2067</v>
      </c>
      <c r="B1343" s="180" t="s">
        <v>410</v>
      </c>
      <c r="C1343">
        <v>1</v>
      </c>
    </row>
    <row r="1344" spans="1:3" x14ac:dyDescent="0.25">
      <c r="A1344" t="s">
        <v>2067</v>
      </c>
      <c r="B1344" s="180" t="s">
        <v>962</v>
      </c>
      <c r="C1344">
        <v>1</v>
      </c>
    </row>
    <row r="1345" spans="1:3" x14ac:dyDescent="0.25">
      <c r="A1345" t="s">
        <v>2067</v>
      </c>
      <c r="B1345" s="180" t="s">
        <v>632</v>
      </c>
      <c r="C1345">
        <v>1</v>
      </c>
    </row>
    <row r="1346" spans="1:3" x14ac:dyDescent="0.25">
      <c r="A1346" t="s">
        <v>2067</v>
      </c>
      <c r="B1346" s="180" t="s">
        <v>768</v>
      </c>
      <c r="C1346">
        <v>1</v>
      </c>
    </row>
    <row r="1347" spans="1:3" x14ac:dyDescent="0.25">
      <c r="A1347" t="s">
        <v>2067</v>
      </c>
      <c r="B1347" s="180" t="s">
        <v>1151</v>
      </c>
      <c r="C1347">
        <v>1</v>
      </c>
    </row>
    <row r="1348" spans="1:3" x14ac:dyDescent="0.25">
      <c r="A1348" t="s">
        <v>2067</v>
      </c>
      <c r="B1348" s="180" t="s">
        <v>797</v>
      </c>
      <c r="C1348">
        <v>1</v>
      </c>
    </row>
    <row r="1349" spans="1:3" x14ac:dyDescent="0.25">
      <c r="A1349" t="s">
        <v>2067</v>
      </c>
      <c r="B1349" s="180" t="s">
        <v>1136</v>
      </c>
      <c r="C1349">
        <v>1</v>
      </c>
    </row>
    <row r="1350" spans="1:3" x14ac:dyDescent="0.25">
      <c r="A1350" t="s">
        <v>2067</v>
      </c>
      <c r="B1350" s="180" t="s">
        <v>134</v>
      </c>
      <c r="C1350">
        <v>1</v>
      </c>
    </row>
    <row r="1351" spans="1:3" ht="30" x14ac:dyDescent="0.25">
      <c r="A1351" t="s">
        <v>2067</v>
      </c>
      <c r="B1351" s="180" t="s">
        <v>1251</v>
      </c>
      <c r="C1351">
        <v>1</v>
      </c>
    </row>
    <row r="1352" spans="1:3" ht="30" x14ac:dyDescent="0.25">
      <c r="A1352" t="s">
        <v>2067</v>
      </c>
      <c r="B1352" s="180" t="s">
        <v>1696</v>
      </c>
      <c r="C1352">
        <v>1</v>
      </c>
    </row>
    <row r="1353" spans="1:3" ht="30" x14ac:dyDescent="0.25">
      <c r="A1353" t="s">
        <v>2067</v>
      </c>
      <c r="B1353" s="180" t="s">
        <v>705</v>
      </c>
      <c r="C1353">
        <v>1</v>
      </c>
    </row>
    <row r="1354" spans="1:3" x14ac:dyDescent="0.25">
      <c r="A1354" t="s">
        <v>2067</v>
      </c>
      <c r="B1354" s="180" t="s">
        <v>1208</v>
      </c>
      <c r="C1354">
        <v>1</v>
      </c>
    </row>
    <row r="1355" spans="1:3" x14ac:dyDescent="0.25">
      <c r="A1355" t="s">
        <v>2067</v>
      </c>
      <c r="B1355" s="180" t="s">
        <v>1201</v>
      </c>
      <c r="C1355">
        <v>1</v>
      </c>
    </row>
    <row r="1356" spans="1:3" x14ac:dyDescent="0.25">
      <c r="A1356" t="s">
        <v>2067</v>
      </c>
      <c r="B1356" s="180" t="s">
        <v>1253</v>
      </c>
      <c r="C1356">
        <v>1</v>
      </c>
    </row>
    <row r="1357" spans="1:3" x14ac:dyDescent="0.25">
      <c r="A1357" t="s">
        <v>2067</v>
      </c>
      <c r="B1357" s="180" t="s">
        <v>709</v>
      </c>
      <c r="C1357">
        <v>1</v>
      </c>
    </row>
    <row r="1358" spans="1:3" x14ac:dyDescent="0.25">
      <c r="A1358" t="s">
        <v>2067</v>
      </c>
      <c r="B1358" s="180" t="s">
        <v>1179</v>
      </c>
      <c r="C1358">
        <v>1</v>
      </c>
    </row>
    <row r="1359" spans="1:3" x14ac:dyDescent="0.25">
      <c r="A1359" t="s">
        <v>2067</v>
      </c>
      <c r="B1359" s="180" t="s">
        <v>1159</v>
      </c>
      <c r="C1359">
        <v>1</v>
      </c>
    </row>
    <row r="1360" spans="1:3" ht="30" x14ac:dyDescent="0.25">
      <c r="A1360" t="s">
        <v>2067</v>
      </c>
      <c r="B1360" s="180" t="s">
        <v>1617</v>
      </c>
      <c r="C1360">
        <v>1</v>
      </c>
    </row>
    <row r="1361" spans="1:3" x14ac:dyDescent="0.25">
      <c r="A1361" t="s">
        <v>2067</v>
      </c>
      <c r="B1361" s="180" t="s">
        <v>1196</v>
      </c>
      <c r="C1361">
        <v>1</v>
      </c>
    </row>
    <row r="1362" spans="1:3" x14ac:dyDescent="0.25">
      <c r="A1362" t="s">
        <v>2067</v>
      </c>
      <c r="B1362" s="180" t="s">
        <v>1095</v>
      </c>
      <c r="C1362">
        <v>1</v>
      </c>
    </row>
    <row r="1363" spans="1:3" ht="30" x14ac:dyDescent="0.25">
      <c r="A1363" t="s">
        <v>2067</v>
      </c>
      <c r="B1363" s="180" t="s">
        <v>697</v>
      </c>
      <c r="C1363">
        <v>1</v>
      </c>
    </row>
    <row r="1364" spans="1:3" x14ac:dyDescent="0.25">
      <c r="A1364" t="s">
        <v>2067</v>
      </c>
      <c r="B1364" s="180" t="s">
        <v>1199</v>
      </c>
      <c r="C1364">
        <v>1</v>
      </c>
    </row>
    <row r="1365" spans="1:3" x14ac:dyDescent="0.25">
      <c r="A1365" t="s">
        <v>2067</v>
      </c>
      <c r="B1365" s="180" t="s">
        <v>1699</v>
      </c>
      <c r="C1365">
        <v>1</v>
      </c>
    </row>
    <row r="1366" spans="1:3" x14ac:dyDescent="0.25">
      <c r="A1366" t="s">
        <v>2067</v>
      </c>
      <c r="B1366" s="180" t="s">
        <v>1178</v>
      </c>
      <c r="C1366">
        <v>1</v>
      </c>
    </row>
    <row r="1367" spans="1:3" x14ac:dyDescent="0.25">
      <c r="A1367" t="s">
        <v>2067</v>
      </c>
      <c r="B1367" s="180" t="s">
        <v>1774</v>
      </c>
      <c r="C1367">
        <v>1</v>
      </c>
    </row>
    <row r="1368" spans="1:3" x14ac:dyDescent="0.25">
      <c r="A1368" t="s">
        <v>2067</v>
      </c>
      <c r="B1368" s="180" t="s">
        <v>1184</v>
      </c>
      <c r="C1368">
        <v>1</v>
      </c>
    </row>
    <row r="1369" spans="1:3" x14ac:dyDescent="0.25">
      <c r="A1369" t="s">
        <v>2067</v>
      </c>
      <c r="B1369" s="180" t="s">
        <v>53</v>
      </c>
      <c r="C1369">
        <v>1</v>
      </c>
    </row>
    <row r="1370" spans="1:3" x14ac:dyDescent="0.25">
      <c r="A1370" t="s">
        <v>2067</v>
      </c>
      <c r="B1370" s="180" t="s">
        <v>142</v>
      </c>
      <c r="C1370">
        <v>1</v>
      </c>
    </row>
    <row r="1371" spans="1:3" x14ac:dyDescent="0.25">
      <c r="A1371" t="s">
        <v>2067</v>
      </c>
      <c r="B1371" s="180" t="s">
        <v>55</v>
      </c>
      <c r="C1371">
        <v>1</v>
      </c>
    </row>
    <row r="1372" spans="1:3" x14ac:dyDescent="0.25">
      <c r="A1372" t="s">
        <v>2067</v>
      </c>
      <c r="B1372" s="180" t="s">
        <v>622</v>
      </c>
      <c r="C1372">
        <v>1</v>
      </c>
    </row>
    <row r="1373" spans="1:3" x14ac:dyDescent="0.25">
      <c r="A1373" t="s">
        <v>2067</v>
      </c>
      <c r="B1373" s="180" t="s">
        <v>161</v>
      </c>
      <c r="C1373">
        <v>1</v>
      </c>
    </row>
    <row r="1374" spans="1:3" x14ac:dyDescent="0.25">
      <c r="A1374" t="s">
        <v>2067</v>
      </c>
      <c r="B1374" s="180" t="s">
        <v>848</v>
      </c>
      <c r="C1374">
        <v>1</v>
      </c>
    </row>
    <row r="1375" spans="1:3" x14ac:dyDescent="0.25">
      <c r="A1375" t="s">
        <v>2067</v>
      </c>
      <c r="B1375" s="180" t="s">
        <v>434</v>
      </c>
      <c r="C1375">
        <v>1</v>
      </c>
    </row>
    <row r="1376" spans="1:3" x14ac:dyDescent="0.25">
      <c r="A1376" t="s">
        <v>2067</v>
      </c>
      <c r="B1376" s="180" t="s">
        <v>387</v>
      </c>
      <c r="C1376">
        <v>1</v>
      </c>
    </row>
    <row r="1377" spans="1:3" x14ac:dyDescent="0.25">
      <c r="A1377" t="s">
        <v>2067</v>
      </c>
      <c r="B1377" s="180" t="s">
        <v>901</v>
      </c>
      <c r="C1377">
        <v>1</v>
      </c>
    </row>
    <row r="1378" spans="1:3" x14ac:dyDescent="0.25">
      <c r="A1378" t="s">
        <v>2067</v>
      </c>
      <c r="B1378" s="180" t="s">
        <v>289</v>
      </c>
      <c r="C1378">
        <v>1</v>
      </c>
    </row>
    <row r="1379" spans="1:3" x14ac:dyDescent="0.25">
      <c r="A1379" t="s">
        <v>2067</v>
      </c>
      <c r="B1379" s="180" t="s">
        <v>523</v>
      </c>
      <c r="C1379">
        <v>1</v>
      </c>
    </row>
    <row r="1380" spans="1:3" x14ac:dyDescent="0.25">
      <c r="A1380" t="s">
        <v>2067</v>
      </c>
      <c r="B1380" s="180" t="s">
        <v>227</v>
      </c>
      <c r="C1380">
        <v>1</v>
      </c>
    </row>
    <row r="1381" spans="1:3" x14ac:dyDescent="0.25">
      <c r="A1381" t="s">
        <v>2067</v>
      </c>
      <c r="B1381" s="180" t="s">
        <v>334</v>
      </c>
      <c r="C1381">
        <v>1</v>
      </c>
    </row>
    <row r="1382" spans="1:3" x14ac:dyDescent="0.25">
      <c r="A1382" t="s">
        <v>2067</v>
      </c>
      <c r="B1382" s="180" t="s">
        <v>1834</v>
      </c>
      <c r="C1382">
        <v>1</v>
      </c>
    </row>
    <row r="1383" spans="1:3" x14ac:dyDescent="0.25">
      <c r="A1383" t="s">
        <v>2067</v>
      </c>
      <c r="B1383" s="180" t="s">
        <v>435</v>
      </c>
      <c r="C1383">
        <v>1</v>
      </c>
    </row>
    <row r="1384" spans="1:3" x14ac:dyDescent="0.25">
      <c r="A1384" t="s">
        <v>2067</v>
      </c>
      <c r="B1384" s="180" t="s">
        <v>1956</v>
      </c>
      <c r="C1384">
        <v>1</v>
      </c>
    </row>
    <row r="1385" spans="1:3" x14ac:dyDescent="0.25">
      <c r="A1385" t="s">
        <v>2067</v>
      </c>
      <c r="B1385" s="180" t="s">
        <v>287</v>
      </c>
      <c r="C1385">
        <v>1</v>
      </c>
    </row>
    <row r="1386" spans="1:3" x14ac:dyDescent="0.25">
      <c r="A1386" t="s">
        <v>2067</v>
      </c>
      <c r="B1386" s="180" t="s">
        <v>1170</v>
      </c>
      <c r="C1386">
        <v>1</v>
      </c>
    </row>
    <row r="1387" spans="1:3" x14ac:dyDescent="0.25">
      <c r="A1387" t="s">
        <v>2067</v>
      </c>
      <c r="B1387" s="180" t="s">
        <v>131</v>
      </c>
      <c r="C1387">
        <v>1</v>
      </c>
    </row>
    <row r="1388" spans="1:3" x14ac:dyDescent="0.25">
      <c r="A1388" t="s">
        <v>2067</v>
      </c>
      <c r="B1388" s="180" t="s">
        <v>73</v>
      </c>
      <c r="C1388">
        <v>1</v>
      </c>
    </row>
    <row r="1389" spans="1:3" x14ac:dyDescent="0.25">
      <c r="A1389" t="s">
        <v>2067</v>
      </c>
      <c r="B1389" s="180" t="s">
        <v>1259</v>
      </c>
      <c r="C1389">
        <v>1</v>
      </c>
    </row>
    <row r="1390" spans="1:3" x14ac:dyDescent="0.25">
      <c r="A1390" t="s">
        <v>2067</v>
      </c>
      <c r="B1390" s="180" t="s">
        <v>250</v>
      </c>
      <c r="C1390">
        <v>1</v>
      </c>
    </row>
    <row r="1391" spans="1:3" x14ac:dyDescent="0.25">
      <c r="A1391" t="s">
        <v>2067</v>
      </c>
      <c r="B1391" s="180" t="s">
        <v>1957</v>
      </c>
      <c r="C1391">
        <v>1</v>
      </c>
    </row>
    <row r="1392" spans="1:3" x14ac:dyDescent="0.25">
      <c r="A1392" t="s">
        <v>2067</v>
      </c>
      <c r="B1392" s="180" t="s">
        <v>1175</v>
      </c>
      <c r="C1392">
        <v>1</v>
      </c>
    </row>
    <row r="1393" spans="1:3" x14ac:dyDescent="0.25">
      <c r="A1393" t="s">
        <v>2067</v>
      </c>
      <c r="B1393" s="180" t="s">
        <v>1176</v>
      </c>
      <c r="C1393">
        <v>1</v>
      </c>
    </row>
    <row r="1394" spans="1:3" x14ac:dyDescent="0.25">
      <c r="A1394" t="s">
        <v>2067</v>
      </c>
      <c r="B1394" s="180" t="s">
        <v>1724</v>
      </c>
      <c r="C1394">
        <v>1</v>
      </c>
    </row>
    <row r="1395" spans="1:3" ht="30" x14ac:dyDescent="0.25">
      <c r="A1395" t="s">
        <v>2067</v>
      </c>
      <c r="B1395" s="180" t="s">
        <v>389</v>
      </c>
      <c r="C1395">
        <v>1</v>
      </c>
    </row>
    <row r="1396" spans="1:3" x14ac:dyDescent="0.25">
      <c r="A1396" t="s">
        <v>2067</v>
      </c>
      <c r="B1396" s="180" t="s">
        <v>1875</v>
      </c>
      <c r="C1396">
        <v>1</v>
      </c>
    </row>
    <row r="1397" spans="1:3" x14ac:dyDescent="0.25">
      <c r="A1397" t="s">
        <v>2067</v>
      </c>
      <c r="B1397" s="180" t="s">
        <v>2808</v>
      </c>
      <c r="C1397">
        <v>1</v>
      </c>
    </row>
    <row r="1398" spans="1:3" x14ac:dyDescent="0.25">
      <c r="A1398" t="s">
        <v>2067</v>
      </c>
      <c r="B1398" s="180" t="s">
        <v>2142</v>
      </c>
      <c r="C1398">
        <v>1</v>
      </c>
    </row>
    <row r="1399" spans="1:3" x14ac:dyDescent="0.25">
      <c r="A1399" t="s">
        <v>2067</v>
      </c>
      <c r="B1399" s="180" t="s">
        <v>4113</v>
      </c>
      <c r="C1399">
        <v>1</v>
      </c>
    </row>
    <row r="1400" spans="1:3" x14ac:dyDescent="0.25">
      <c r="A1400" t="s">
        <v>2067</v>
      </c>
      <c r="B1400" s="180" t="s">
        <v>2344</v>
      </c>
      <c r="C1400">
        <v>1</v>
      </c>
    </row>
    <row r="1401" spans="1:3" x14ac:dyDescent="0.25">
      <c r="A1401" t="s">
        <v>2067</v>
      </c>
      <c r="B1401" s="180" t="s">
        <v>3889</v>
      </c>
      <c r="C1401">
        <v>1</v>
      </c>
    </row>
    <row r="1402" spans="1:3" x14ac:dyDescent="0.25">
      <c r="A1402" t="s">
        <v>2067</v>
      </c>
      <c r="B1402" s="180" t="s">
        <v>2073</v>
      </c>
      <c r="C1402">
        <v>1</v>
      </c>
    </row>
    <row r="1403" spans="1:3" x14ac:dyDescent="0.25">
      <c r="A1403" t="s">
        <v>2067</v>
      </c>
      <c r="B1403" s="180" t="s">
        <v>3647</v>
      </c>
      <c r="C1403">
        <v>1</v>
      </c>
    </row>
    <row r="1404" spans="1:3" x14ac:dyDescent="0.25">
      <c r="A1404" t="s">
        <v>2067</v>
      </c>
      <c r="B1404" s="180" t="s">
        <v>2608</v>
      </c>
      <c r="C1404">
        <v>1</v>
      </c>
    </row>
    <row r="1405" spans="1:3" x14ac:dyDescent="0.25">
      <c r="A1405" t="s">
        <v>2067</v>
      </c>
      <c r="B1405" s="180" t="s">
        <v>2270</v>
      </c>
      <c r="C1405">
        <v>1</v>
      </c>
    </row>
    <row r="1406" spans="1:3" x14ac:dyDescent="0.25">
      <c r="A1406" t="s">
        <v>2067</v>
      </c>
      <c r="B1406" s="180" t="s">
        <v>3136</v>
      </c>
      <c r="C1406">
        <v>1</v>
      </c>
    </row>
    <row r="1407" spans="1:3" x14ac:dyDescent="0.25">
      <c r="A1407" t="s">
        <v>2067</v>
      </c>
      <c r="B1407" s="180" t="s">
        <v>3047</v>
      </c>
      <c r="C1407">
        <v>1</v>
      </c>
    </row>
    <row r="1408" spans="1:3" x14ac:dyDescent="0.25">
      <c r="A1408" t="s">
        <v>2067</v>
      </c>
      <c r="B1408" s="180" t="s">
        <v>3204</v>
      </c>
      <c r="C1408">
        <v>1</v>
      </c>
    </row>
    <row r="1409" spans="1:3" x14ac:dyDescent="0.25">
      <c r="A1409" t="s">
        <v>2067</v>
      </c>
      <c r="B1409" s="180" t="s">
        <v>3673</v>
      </c>
      <c r="C1409">
        <v>1</v>
      </c>
    </row>
    <row r="1410" spans="1:3" x14ac:dyDescent="0.25">
      <c r="A1410" t="s">
        <v>2067</v>
      </c>
      <c r="B1410" s="180" t="s">
        <v>3003</v>
      </c>
      <c r="C1410">
        <v>1</v>
      </c>
    </row>
    <row r="1411" spans="1:3" x14ac:dyDescent="0.25">
      <c r="A1411" t="s">
        <v>2067</v>
      </c>
      <c r="B1411" s="180" t="s">
        <v>3851</v>
      </c>
      <c r="C1411">
        <v>1</v>
      </c>
    </row>
    <row r="1412" spans="1:3" x14ac:dyDescent="0.25">
      <c r="A1412" t="s">
        <v>2067</v>
      </c>
      <c r="B1412" s="180" t="s">
        <v>2255</v>
      </c>
      <c r="C1412">
        <v>1</v>
      </c>
    </row>
    <row r="1413" spans="1:3" x14ac:dyDescent="0.25">
      <c r="A1413" t="s">
        <v>2067</v>
      </c>
      <c r="B1413" s="180" t="s">
        <v>3074</v>
      </c>
      <c r="C1413">
        <v>1</v>
      </c>
    </row>
    <row r="1414" spans="1:3" x14ac:dyDescent="0.25">
      <c r="A1414" t="s">
        <v>2067</v>
      </c>
      <c r="B1414" s="180" t="s">
        <v>3882</v>
      </c>
      <c r="C1414">
        <v>1</v>
      </c>
    </row>
    <row r="1415" spans="1:3" x14ac:dyDescent="0.25">
      <c r="A1415" t="s">
        <v>1431</v>
      </c>
      <c r="B1415" s="180" t="s">
        <v>788</v>
      </c>
      <c r="C1415">
        <v>1</v>
      </c>
    </row>
    <row r="1416" spans="1:3" x14ac:dyDescent="0.25">
      <c r="A1416" t="s">
        <v>1431</v>
      </c>
      <c r="B1416" s="180" t="s">
        <v>787</v>
      </c>
      <c r="C1416">
        <v>1</v>
      </c>
    </row>
    <row r="1417" spans="1:3" x14ac:dyDescent="0.25">
      <c r="A1417" t="s">
        <v>1431</v>
      </c>
      <c r="B1417" s="180" t="s">
        <v>731</v>
      </c>
      <c r="C1417">
        <v>1</v>
      </c>
    </row>
    <row r="1418" spans="1:3" x14ac:dyDescent="0.25">
      <c r="A1418" t="s">
        <v>1431</v>
      </c>
      <c r="B1418" s="180" t="s">
        <v>937</v>
      </c>
      <c r="C1418">
        <v>1</v>
      </c>
    </row>
    <row r="1419" spans="1:3" x14ac:dyDescent="0.25">
      <c r="A1419" t="s">
        <v>1431</v>
      </c>
      <c r="B1419" s="180" t="s">
        <v>936</v>
      </c>
      <c r="C1419">
        <v>1</v>
      </c>
    </row>
    <row r="1420" spans="1:3" x14ac:dyDescent="0.25">
      <c r="A1420" t="s">
        <v>1431</v>
      </c>
      <c r="B1420" s="180" t="s">
        <v>735</v>
      </c>
      <c r="C1420">
        <v>1</v>
      </c>
    </row>
    <row r="1421" spans="1:3" x14ac:dyDescent="0.25">
      <c r="A1421" t="s">
        <v>1431</v>
      </c>
      <c r="B1421" s="180" t="s">
        <v>781</v>
      </c>
      <c r="C1421">
        <v>1</v>
      </c>
    </row>
    <row r="1422" spans="1:3" x14ac:dyDescent="0.25">
      <c r="A1422" t="s">
        <v>1431</v>
      </c>
      <c r="B1422" s="180" t="s">
        <v>550</v>
      </c>
      <c r="C1422">
        <v>1</v>
      </c>
    </row>
    <row r="1423" spans="1:3" x14ac:dyDescent="0.25">
      <c r="A1423" t="s">
        <v>1431</v>
      </c>
      <c r="B1423" s="180" t="s">
        <v>789</v>
      </c>
      <c r="C1423">
        <v>1</v>
      </c>
    </row>
    <row r="1424" spans="1:3" x14ac:dyDescent="0.25">
      <c r="A1424" t="s">
        <v>1431</v>
      </c>
      <c r="B1424" s="180" t="s">
        <v>935</v>
      </c>
      <c r="C1424">
        <v>1</v>
      </c>
    </row>
    <row r="1425" spans="1:3" x14ac:dyDescent="0.25">
      <c r="A1425" t="s">
        <v>1431</v>
      </c>
      <c r="B1425" s="180" t="s">
        <v>785</v>
      </c>
      <c r="C1425">
        <v>1</v>
      </c>
    </row>
    <row r="1426" spans="1:3" x14ac:dyDescent="0.25">
      <c r="A1426" t="s">
        <v>1431</v>
      </c>
      <c r="B1426" s="180" t="s">
        <v>932</v>
      </c>
      <c r="C1426">
        <v>1</v>
      </c>
    </row>
    <row r="1427" spans="1:3" x14ac:dyDescent="0.25">
      <c r="A1427" t="s">
        <v>1431</v>
      </c>
      <c r="B1427" s="180" t="s">
        <v>786</v>
      </c>
      <c r="C1427">
        <v>1</v>
      </c>
    </row>
    <row r="1428" spans="1:3" x14ac:dyDescent="0.25">
      <c r="A1428" t="s">
        <v>3855</v>
      </c>
      <c r="B1428" s="180" t="s">
        <v>3856</v>
      </c>
      <c r="C1428">
        <v>1</v>
      </c>
    </row>
    <row r="1429" spans="1:3" x14ac:dyDescent="0.25">
      <c r="A1429" t="s">
        <v>4308</v>
      </c>
      <c r="B1429" s="180" t="s">
        <v>1863</v>
      </c>
      <c r="C1429">
        <v>1</v>
      </c>
    </row>
    <row r="1430" spans="1:3" x14ac:dyDescent="0.25">
      <c r="A1430" t="s">
        <v>4121</v>
      </c>
      <c r="B1430" s="180" t="s">
        <v>4122</v>
      </c>
      <c r="C1430">
        <v>1</v>
      </c>
    </row>
    <row r="1431" spans="1:3" ht="30" x14ac:dyDescent="0.25">
      <c r="A1431" t="s">
        <v>4309</v>
      </c>
      <c r="B1431" s="180" t="s">
        <v>456</v>
      </c>
      <c r="C1431">
        <v>1</v>
      </c>
    </row>
    <row r="1432" spans="1:3" x14ac:dyDescent="0.25">
      <c r="A1432" t="s">
        <v>4309</v>
      </c>
      <c r="B1432" s="180" t="s">
        <v>205</v>
      </c>
      <c r="C1432">
        <v>1</v>
      </c>
    </row>
    <row r="1433" spans="1:3" ht="30" x14ac:dyDescent="0.25">
      <c r="A1433" t="s">
        <v>4309</v>
      </c>
      <c r="B1433" s="180" t="s">
        <v>296</v>
      </c>
      <c r="C1433">
        <v>1</v>
      </c>
    </row>
    <row r="1434" spans="1:3" ht="30" x14ac:dyDescent="0.25">
      <c r="A1434" t="s">
        <v>4309</v>
      </c>
      <c r="B1434" s="180" t="s">
        <v>3711</v>
      </c>
      <c r="C1434">
        <v>1</v>
      </c>
    </row>
    <row r="1435" spans="1:3" x14ac:dyDescent="0.25">
      <c r="A1435" t="s">
        <v>2188</v>
      </c>
      <c r="B1435" s="180" t="s">
        <v>2199</v>
      </c>
      <c r="C1435">
        <v>1</v>
      </c>
    </row>
    <row r="1436" spans="1:3" x14ac:dyDescent="0.25">
      <c r="A1436" t="s">
        <v>2188</v>
      </c>
      <c r="B1436" s="180" t="s">
        <v>2495</v>
      </c>
      <c r="C1436">
        <v>1</v>
      </c>
    </row>
    <row r="1437" spans="1:3" x14ac:dyDescent="0.25">
      <c r="A1437" t="s">
        <v>2188</v>
      </c>
      <c r="B1437" s="180" t="s">
        <v>2203</v>
      </c>
      <c r="C1437">
        <v>1</v>
      </c>
    </row>
    <row r="1438" spans="1:3" x14ac:dyDescent="0.25">
      <c r="A1438" t="s">
        <v>2188</v>
      </c>
      <c r="B1438" s="180" t="s">
        <v>1145</v>
      </c>
      <c r="C1438">
        <v>1</v>
      </c>
    </row>
    <row r="1439" spans="1:3" ht="30" x14ac:dyDescent="0.25">
      <c r="A1439" t="s">
        <v>2188</v>
      </c>
      <c r="B1439" s="180" t="s">
        <v>2034</v>
      </c>
      <c r="C1439">
        <v>1</v>
      </c>
    </row>
    <row r="1440" spans="1:3" ht="30" x14ac:dyDescent="0.25">
      <c r="A1440" t="s">
        <v>2188</v>
      </c>
      <c r="B1440" s="180" t="s">
        <v>809</v>
      </c>
      <c r="C1440">
        <v>1</v>
      </c>
    </row>
    <row r="1441" spans="1:3" x14ac:dyDescent="0.25">
      <c r="A1441" t="s">
        <v>2188</v>
      </c>
      <c r="B1441" s="180" t="s">
        <v>106</v>
      </c>
      <c r="C1441">
        <v>1</v>
      </c>
    </row>
    <row r="1442" spans="1:3" ht="30" x14ac:dyDescent="0.25">
      <c r="A1442" t="s">
        <v>2188</v>
      </c>
      <c r="B1442" s="180" t="s">
        <v>668</v>
      </c>
      <c r="C1442">
        <v>1</v>
      </c>
    </row>
    <row r="1443" spans="1:3" ht="30" x14ac:dyDescent="0.25">
      <c r="A1443" t="s">
        <v>2188</v>
      </c>
      <c r="B1443" s="180" t="s">
        <v>1012</v>
      </c>
      <c r="C1443">
        <v>1</v>
      </c>
    </row>
    <row r="1444" spans="1:3" x14ac:dyDescent="0.25">
      <c r="A1444" t="s">
        <v>2188</v>
      </c>
      <c r="B1444" s="180" t="s">
        <v>2201</v>
      </c>
      <c r="C1444">
        <v>1</v>
      </c>
    </row>
    <row r="1445" spans="1:3" x14ac:dyDescent="0.25">
      <c r="A1445" t="s">
        <v>2188</v>
      </c>
      <c r="B1445" s="180" t="s">
        <v>2195</v>
      </c>
      <c r="C1445">
        <v>1</v>
      </c>
    </row>
    <row r="1446" spans="1:3" x14ac:dyDescent="0.25">
      <c r="A1446" t="s">
        <v>2188</v>
      </c>
      <c r="B1446" s="180" t="s">
        <v>2197</v>
      </c>
      <c r="C1446">
        <v>1</v>
      </c>
    </row>
    <row r="1447" spans="1:3" x14ac:dyDescent="0.25">
      <c r="A1447" t="s">
        <v>2826</v>
      </c>
      <c r="B1447" s="180" t="s">
        <v>1971</v>
      </c>
      <c r="C1447">
        <v>1</v>
      </c>
    </row>
    <row r="1448" spans="1:3" x14ac:dyDescent="0.25">
      <c r="A1448" t="s">
        <v>2826</v>
      </c>
      <c r="B1448" s="180" t="s">
        <v>2001</v>
      </c>
      <c r="C1448">
        <v>1</v>
      </c>
    </row>
    <row r="1449" spans="1:3" x14ac:dyDescent="0.25">
      <c r="A1449" t="s">
        <v>2826</v>
      </c>
      <c r="B1449" s="180" t="s">
        <v>1687</v>
      </c>
      <c r="C1449">
        <v>1</v>
      </c>
    </row>
    <row r="1450" spans="1:3" x14ac:dyDescent="0.25">
      <c r="A1450" t="s">
        <v>2826</v>
      </c>
      <c r="B1450" s="180" t="s">
        <v>2566</v>
      </c>
      <c r="C1450">
        <v>1</v>
      </c>
    </row>
    <row r="1451" spans="1:3" x14ac:dyDescent="0.25">
      <c r="A1451" t="s">
        <v>2826</v>
      </c>
      <c r="B1451" s="180" t="s">
        <v>4047</v>
      </c>
      <c r="C1451">
        <v>1</v>
      </c>
    </row>
    <row r="1452" spans="1:3" x14ac:dyDescent="0.25">
      <c r="A1452" t="s">
        <v>2826</v>
      </c>
      <c r="B1452" s="180" t="s">
        <v>3681</v>
      </c>
      <c r="C1452">
        <v>1</v>
      </c>
    </row>
    <row r="1453" spans="1:3" x14ac:dyDescent="0.25">
      <c r="A1453" t="s">
        <v>2826</v>
      </c>
      <c r="B1453" s="180" t="s">
        <v>2827</v>
      </c>
      <c r="C1453">
        <v>1</v>
      </c>
    </row>
    <row r="1454" spans="1:3" x14ac:dyDescent="0.25">
      <c r="A1454" t="s">
        <v>2291</v>
      </c>
      <c r="B1454" s="180" t="s">
        <v>332</v>
      </c>
      <c r="C1454">
        <v>1</v>
      </c>
    </row>
    <row r="1455" spans="1:3" x14ac:dyDescent="0.25">
      <c r="A1455" t="s">
        <v>2350</v>
      </c>
      <c r="B1455" s="180" t="s">
        <v>2351</v>
      </c>
      <c r="C1455">
        <v>1</v>
      </c>
    </row>
    <row r="1456" spans="1:3" x14ac:dyDescent="0.25">
      <c r="A1456" t="s">
        <v>2350</v>
      </c>
      <c r="B1456" s="180" t="s">
        <v>2352</v>
      </c>
      <c r="C1456">
        <v>1</v>
      </c>
    </row>
    <row r="1457" spans="1:3" x14ac:dyDescent="0.25">
      <c r="A1457" t="s">
        <v>2350</v>
      </c>
      <c r="B1457" s="180" t="s">
        <v>997</v>
      </c>
      <c r="C1457">
        <v>1</v>
      </c>
    </row>
    <row r="1458" spans="1:3" ht="30" x14ac:dyDescent="0.25">
      <c r="A1458" t="s">
        <v>2350</v>
      </c>
      <c r="B1458" s="180" t="s">
        <v>998</v>
      </c>
      <c r="C1458">
        <v>1</v>
      </c>
    </row>
    <row r="1459" spans="1:3" x14ac:dyDescent="0.25">
      <c r="A1459" t="s">
        <v>2350</v>
      </c>
      <c r="B1459" s="180" t="s">
        <v>1271</v>
      </c>
      <c r="C1459">
        <v>1</v>
      </c>
    </row>
    <row r="1460" spans="1:3" x14ac:dyDescent="0.25">
      <c r="A1460" t="s">
        <v>4312</v>
      </c>
      <c r="B1460" s="180" t="s">
        <v>1640</v>
      </c>
      <c r="C1460">
        <v>1</v>
      </c>
    </row>
    <row r="1461" spans="1:3" x14ac:dyDescent="0.25">
      <c r="A1461" t="s">
        <v>4312</v>
      </c>
      <c r="B1461" s="180" t="s">
        <v>1641</v>
      </c>
      <c r="C1461">
        <v>1</v>
      </c>
    </row>
    <row r="1462" spans="1:3" ht="30" x14ac:dyDescent="0.25">
      <c r="A1462" t="s">
        <v>4313</v>
      </c>
      <c r="B1462" s="180" t="s">
        <v>215</v>
      </c>
      <c r="C1462">
        <v>1</v>
      </c>
    </row>
    <row r="1463" spans="1:3" ht="30" x14ac:dyDescent="0.25">
      <c r="A1463" t="s">
        <v>4313</v>
      </c>
      <c r="B1463" s="180" t="s">
        <v>293</v>
      </c>
      <c r="C1463">
        <v>1</v>
      </c>
    </row>
    <row r="1464" spans="1:3" x14ac:dyDescent="0.25">
      <c r="A1464" t="s">
        <v>4314</v>
      </c>
      <c r="B1464" s="180" t="s">
        <v>382</v>
      </c>
      <c r="C1464">
        <v>1</v>
      </c>
    </row>
    <row r="1465" spans="1:3" ht="30" x14ac:dyDescent="0.25">
      <c r="A1465" t="s">
        <v>4314</v>
      </c>
      <c r="B1465" s="180" t="s">
        <v>467</v>
      </c>
      <c r="C1465">
        <v>1</v>
      </c>
    </row>
    <row r="1466" spans="1:3" x14ac:dyDescent="0.25">
      <c r="A1466" t="s">
        <v>4314</v>
      </c>
      <c r="B1466" s="180" t="s">
        <v>245</v>
      </c>
      <c r="C1466">
        <v>1</v>
      </c>
    </row>
    <row r="1467" spans="1:3" x14ac:dyDescent="0.25">
      <c r="A1467" t="s">
        <v>4314</v>
      </c>
      <c r="B1467" s="180" t="s">
        <v>244</v>
      </c>
      <c r="C1467">
        <v>1</v>
      </c>
    </row>
    <row r="1468" spans="1:3" x14ac:dyDescent="0.25">
      <c r="A1468" t="s">
        <v>4314</v>
      </c>
      <c r="B1468" s="180" t="s">
        <v>987</v>
      </c>
      <c r="C1468">
        <v>1</v>
      </c>
    </row>
    <row r="1469" spans="1:3" ht="30" x14ac:dyDescent="0.25">
      <c r="A1469" t="s">
        <v>4315</v>
      </c>
      <c r="B1469" s="180" t="s">
        <v>1202</v>
      </c>
      <c r="C1469">
        <v>1</v>
      </c>
    </row>
    <row r="1470" spans="1:3" x14ac:dyDescent="0.25">
      <c r="A1470" t="s">
        <v>4315</v>
      </c>
      <c r="B1470" s="180" t="s">
        <v>72</v>
      </c>
      <c r="C1470">
        <v>1</v>
      </c>
    </row>
    <row r="1471" spans="1:3" x14ac:dyDescent="0.25">
      <c r="A1471" t="s">
        <v>2099</v>
      </c>
      <c r="B1471" s="180" t="s">
        <v>3894</v>
      </c>
      <c r="C1471">
        <v>1</v>
      </c>
    </row>
    <row r="1472" spans="1:3" x14ac:dyDescent="0.25">
      <c r="A1472" t="s">
        <v>2099</v>
      </c>
      <c r="B1472" s="180" t="s">
        <v>4170</v>
      </c>
      <c r="C1472">
        <v>1</v>
      </c>
    </row>
    <row r="1473" spans="1:3" x14ac:dyDescent="0.25">
      <c r="A1473" t="s">
        <v>2099</v>
      </c>
      <c r="B1473" s="180" t="s">
        <v>4040</v>
      </c>
      <c r="C1473">
        <v>1</v>
      </c>
    </row>
    <row r="1474" spans="1:3" x14ac:dyDescent="0.25">
      <c r="A1474" t="s">
        <v>2099</v>
      </c>
      <c r="B1474" s="180" t="s">
        <v>1223</v>
      </c>
      <c r="C1474">
        <v>1</v>
      </c>
    </row>
    <row r="1475" spans="1:3" x14ac:dyDescent="0.25">
      <c r="A1475" t="s">
        <v>2099</v>
      </c>
      <c r="B1475" s="180" t="s">
        <v>481</v>
      </c>
      <c r="C1475">
        <v>1</v>
      </c>
    </row>
    <row r="1476" spans="1:3" x14ac:dyDescent="0.25">
      <c r="A1476" t="s">
        <v>2099</v>
      </c>
      <c r="B1476" s="180" t="s">
        <v>4042</v>
      </c>
      <c r="C1476">
        <v>1</v>
      </c>
    </row>
    <row r="1477" spans="1:3" x14ac:dyDescent="0.25">
      <c r="A1477" t="s">
        <v>2099</v>
      </c>
      <c r="B1477" s="180" t="s">
        <v>4044</v>
      </c>
      <c r="C1477">
        <v>1</v>
      </c>
    </row>
    <row r="1478" spans="1:3" x14ac:dyDescent="0.25">
      <c r="A1478" t="s">
        <v>4317</v>
      </c>
      <c r="B1478" s="180" t="s">
        <v>108</v>
      </c>
      <c r="C1478">
        <v>1</v>
      </c>
    </row>
    <row r="1479" spans="1:3" ht="30" x14ac:dyDescent="0.25">
      <c r="A1479" t="s">
        <v>4318</v>
      </c>
      <c r="B1479" s="180" t="s">
        <v>1973</v>
      </c>
      <c r="C1479">
        <v>1</v>
      </c>
    </row>
    <row r="1480" spans="1:3" x14ac:dyDescent="0.25">
      <c r="A1480" t="s">
        <v>3621</v>
      </c>
      <c r="B1480" s="180" t="s">
        <v>3622</v>
      </c>
      <c r="C1480">
        <v>1</v>
      </c>
    </row>
    <row r="1481" spans="1:3" x14ac:dyDescent="0.25">
      <c r="A1481" t="s">
        <v>2518</v>
      </c>
      <c r="B1481" s="180" t="s">
        <v>800</v>
      </c>
      <c r="C1481">
        <v>1</v>
      </c>
    </row>
    <row r="1482" spans="1:3" x14ac:dyDescent="0.25">
      <c r="A1482" t="s">
        <v>2518</v>
      </c>
      <c r="B1482" s="180" t="s">
        <v>2753</v>
      </c>
      <c r="C1482">
        <v>1</v>
      </c>
    </row>
    <row r="1483" spans="1:3" x14ac:dyDescent="0.25">
      <c r="A1483" t="s">
        <v>4320</v>
      </c>
      <c r="B1483" s="180" t="s">
        <v>696</v>
      </c>
      <c r="C1483">
        <v>1</v>
      </c>
    </row>
    <row r="1484" spans="1:3" x14ac:dyDescent="0.25">
      <c r="A1484" t="s">
        <v>2890</v>
      </c>
      <c r="B1484" s="180" t="s">
        <v>1161</v>
      </c>
      <c r="C1484">
        <v>1</v>
      </c>
    </row>
    <row r="1485" spans="1:3" x14ac:dyDescent="0.25">
      <c r="A1485" t="s">
        <v>2890</v>
      </c>
      <c r="B1485" s="180" t="s">
        <v>2891</v>
      </c>
      <c r="C1485">
        <v>1</v>
      </c>
    </row>
    <row r="1486" spans="1:3" ht="30" x14ac:dyDescent="0.25">
      <c r="A1486" t="s">
        <v>4321</v>
      </c>
      <c r="B1486" s="180" t="s">
        <v>3715</v>
      </c>
      <c r="C1486">
        <v>1</v>
      </c>
    </row>
    <row r="1487" spans="1:3" ht="30" x14ac:dyDescent="0.25">
      <c r="A1487" t="s">
        <v>4321</v>
      </c>
      <c r="B1487" s="180" t="s">
        <v>1758</v>
      </c>
      <c r="C1487">
        <v>1</v>
      </c>
    </row>
    <row r="1488" spans="1:3" x14ac:dyDescent="0.25">
      <c r="A1488" t="s">
        <v>4321</v>
      </c>
      <c r="B1488" s="180" t="s">
        <v>879</v>
      </c>
      <c r="C1488">
        <v>1</v>
      </c>
    </row>
    <row r="1489" spans="1:3" ht="30" x14ac:dyDescent="0.25">
      <c r="A1489" t="s">
        <v>4321</v>
      </c>
      <c r="B1489" s="180" t="s">
        <v>501</v>
      </c>
      <c r="C1489">
        <v>1</v>
      </c>
    </row>
    <row r="1490" spans="1:3" ht="30" x14ac:dyDescent="0.25">
      <c r="A1490" t="s">
        <v>4321</v>
      </c>
      <c r="B1490" s="180" t="s">
        <v>610</v>
      </c>
      <c r="C1490">
        <v>1</v>
      </c>
    </row>
    <row r="1491" spans="1:3" ht="30" x14ac:dyDescent="0.25">
      <c r="A1491" t="s">
        <v>4321</v>
      </c>
      <c r="B1491" s="180" t="s">
        <v>834</v>
      </c>
      <c r="C1491">
        <v>1</v>
      </c>
    </row>
    <row r="1492" spans="1:3" ht="30" x14ac:dyDescent="0.25">
      <c r="A1492" t="s">
        <v>4321</v>
      </c>
      <c r="B1492" s="180" t="s">
        <v>833</v>
      </c>
      <c r="C1492">
        <v>1</v>
      </c>
    </row>
    <row r="1493" spans="1:3" x14ac:dyDescent="0.25">
      <c r="A1493" t="s">
        <v>3863</v>
      </c>
      <c r="B1493" s="180" t="s">
        <v>3864</v>
      </c>
      <c r="C1493">
        <v>1</v>
      </c>
    </row>
    <row r="1494" spans="1:3" x14ac:dyDescent="0.25">
      <c r="A1494" t="s">
        <v>4322</v>
      </c>
      <c r="B1494" s="180" t="s">
        <v>1731</v>
      </c>
      <c r="C1494">
        <v>1</v>
      </c>
    </row>
    <row r="1495" spans="1:3" x14ac:dyDescent="0.25">
      <c r="A1495" t="s">
        <v>4323</v>
      </c>
      <c r="B1495" s="180" t="s">
        <v>208</v>
      </c>
      <c r="C1495">
        <v>1</v>
      </c>
    </row>
    <row r="1496" spans="1:3" ht="30" x14ac:dyDescent="0.25">
      <c r="A1496" t="s">
        <v>4323</v>
      </c>
      <c r="B1496" s="180" t="s">
        <v>1741</v>
      </c>
      <c r="C1496">
        <v>1</v>
      </c>
    </row>
    <row r="1497" spans="1:3" x14ac:dyDescent="0.25">
      <c r="A1497" t="s">
        <v>4027</v>
      </c>
      <c r="B1497" s="180" t="s">
        <v>4028</v>
      </c>
      <c r="C1497">
        <v>1</v>
      </c>
    </row>
    <row r="1498" spans="1:3" x14ac:dyDescent="0.25">
      <c r="A1498" t="s">
        <v>4133</v>
      </c>
      <c r="B1498" s="180" t="s">
        <v>1240</v>
      </c>
      <c r="C1498">
        <v>1</v>
      </c>
    </row>
    <row r="1499" spans="1:3" x14ac:dyDescent="0.25">
      <c r="A1499" t="s">
        <v>4133</v>
      </c>
      <c r="B1499" s="180" t="s">
        <v>4134</v>
      </c>
      <c r="C1499">
        <v>1</v>
      </c>
    </row>
    <row r="1500" spans="1:3" x14ac:dyDescent="0.25">
      <c r="A1500" t="s">
        <v>4325</v>
      </c>
      <c r="B1500" s="180" t="s">
        <v>830</v>
      </c>
      <c r="C1500">
        <v>1</v>
      </c>
    </row>
    <row r="1501" spans="1:3" x14ac:dyDescent="0.25">
      <c r="A1501" t="s">
        <v>3032</v>
      </c>
      <c r="B1501" s="180" t="s">
        <v>1709</v>
      </c>
      <c r="C1501">
        <v>1</v>
      </c>
    </row>
    <row r="1502" spans="1:3" x14ac:dyDescent="0.25">
      <c r="A1502" t="s">
        <v>3032</v>
      </c>
      <c r="B1502" s="180" t="s">
        <v>3812</v>
      </c>
      <c r="C1502">
        <v>1</v>
      </c>
    </row>
    <row r="1503" spans="1:3" x14ac:dyDescent="0.25">
      <c r="A1503" t="s">
        <v>3032</v>
      </c>
      <c r="B1503" s="180" t="s">
        <v>1051</v>
      </c>
      <c r="C1503">
        <v>1</v>
      </c>
    </row>
    <row r="1504" spans="1:3" x14ac:dyDescent="0.25">
      <c r="A1504" t="s">
        <v>3032</v>
      </c>
      <c r="B1504" s="180" t="s">
        <v>1083</v>
      </c>
      <c r="C1504">
        <v>1</v>
      </c>
    </row>
    <row r="1505" spans="1:3" x14ac:dyDescent="0.25">
      <c r="A1505" t="s">
        <v>3032</v>
      </c>
      <c r="B1505" s="180" t="s">
        <v>1049</v>
      </c>
      <c r="C1505">
        <v>1</v>
      </c>
    </row>
    <row r="1506" spans="1:3" x14ac:dyDescent="0.25">
      <c r="A1506" t="s">
        <v>3032</v>
      </c>
      <c r="B1506" s="180" t="s">
        <v>826</v>
      </c>
      <c r="C1506">
        <v>1</v>
      </c>
    </row>
    <row r="1507" spans="1:3" x14ac:dyDescent="0.25">
      <c r="A1507" t="s">
        <v>3032</v>
      </c>
      <c r="B1507" s="180" t="s">
        <v>3815</v>
      </c>
      <c r="C1507">
        <v>1</v>
      </c>
    </row>
    <row r="1508" spans="1:3" x14ac:dyDescent="0.25">
      <c r="A1508" t="s">
        <v>3032</v>
      </c>
      <c r="B1508" s="180" t="s">
        <v>430</v>
      </c>
      <c r="C1508">
        <v>1</v>
      </c>
    </row>
    <row r="1509" spans="1:3" x14ac:dyDescent="0.25">
      <c r="A1509" t="s">
        <v>3032</v>
      </c>
      <c r="B1509" s="180" t="s">
        <v>432</v>
      </c>
      <c r="C1509">
        <v>1</v>
      </c>
    </row>
    <row r="1510" spans="1:3" x14ac:dyDescent="0.25">
      <c r="A1510" t="s">
        <v>3032</v>
      </c>
      <c r="B1510" s="180" t="s">
        <v>3814</v>
      </c>
      <c r="C1510">
        <v>1</v>
      </c>
    </row>
    <row r="1511" spans="1:3" x14ac:dyDescent="0.25">
      <c r="A1511" t="s">
        <v>3032</v>
      </c>
      <c r="B1511" s="180" t="s">
        <v>1128</v>
      </c>
      <c r="C1511">
        <v>1</v>
      </c>
    </row>
    <row r="1512" spans="1:3" ht="30" x14ac:dyDescent="0.25">
      <c r="A1512" t="s">
        <v>3032</v>
      </c>
      <c r="B1512" s="180" t="s">
        <v>1129</v>
      </c>
      <c r="C1512">
        <v>1</v>
      </c>
    </row>
    <row r="1513" spans="1:3" ht="30" x14ac:dyDescent="0.25">
      <c r="A1513" t="s">
        <v>3032</v>
      </c>
      <c r="B1513" s="180" t="s">
        <v>1274</v>
      </c>
      <c r="C1513">
        <v>1</v>
      </c>
    </row>
    <row r="1514" spans="1:3" x14ac:dyDescent="0.25">
      <c r="A1514" t="s">
        <v>3181</v>
      </c>
      <c r="B1514" s="180" t="s">
        <v>3182</v>
      </c>
      <c r="C1514">
        <v>1</v>
      </c>
    </row>
    <row r="1515" spans="1:3" x14ac:dyDescent="0.25">
      <c r="A1515" t="s">
        <v>4326</v>
      </c>
      <c r="B1515" s="180" t="s">
        <v>335</v>
      </c>
      <c r="C1515">
        <v>1</v>
      </c>
    </row>
    <row r="1516" spans="1:3" ht="30" x14ac:dyDescent="0.25">
      <c r="A1516" t="s">
        <v>4326</v>
      </c>
      <c r="B1516" s="180" t="s">
        <v>186</v>
      </c>
      <c r="C1516">
        <v>1</v>
      </c>
    </row>
    <row r="1517" spans="1:3" x14ac:dyDescent="0.25">
      <c r="A1517" t="s">
        <v>4326</v>
      </c>
      <c r="B1517" s="180" t="s">
        <v>634</v>
      </c>
      <c r="C1517">
        <v>1</v>
      </c>
    </row>
    <row r="1518" spans="1:3" x14ac:dyDescent="0.25">
      <c r="A1518" t="s">
        <v>4327</v>
      </c>
      <c r="B1518" s="180" t="s">
        <v>980</v>
      </c>
      <c r="C1518">
        <v>1</v>
      </c>
    </row>
    <row r="1519" spans="1:3" x14ac:dyDescent="0.25">
      <c r="A1519" t="s">
        <v>4328</v>
      </c>
      <c r="B1519" s="180" t="s">
        <v>1025</v>
      </c>
      <c r="C1519">
        <v>1</v>
      </c>
    </row>
    <row r="1520" spans="1:3" x14ac:dyDescent="0.25">
      <c r="A1520" t="s">
        <v>4329</v>
      </c>
      <c r="B1520" s="180" t="s">
        <v>178</v>
      </c>
      <c r="C1520">
        <v>1</v>
      </c>
    </row>
    <row r="1521" spans="1:3" x14ac:dyDescent="0.25">
      <c r="A1521" t="s">
        <v>3793</v>
      </c>
      <c r="B1521" s="180" t="s">
        <v>1624</v>
      </c>
      <c r="C1521">
        <v>1</v>
      </c>
    </row>
    <row r="1522" spans="1:3" x14ac:dyDescent="0.25">
      <c r="A1522" t="s">
        <v>3793</v>
      </c>
      <c r="B1522" s="180" t="s">
        <v>291</v>
      </c>
      <c r="C1522">
        <v>1</v>
      </c>
    </row>
    <row r="1523" spans="1:3" x14ac:dyDescent="0.25">
      <c r="A1523" t="s">
        <v>4330</v>
      </c>
      <c r="B1523" s="180" t="s">
        <v>1168</v>
      </c>
      <c r="C1523">
        <v>1</v>
      </c>
    </row>
    <row r="1524" spans="1:3" x14ac:dyDescent="0.25">
      <c r="A1524" t="s">
        <v>4331</v>
      </c>
      <c r="B1524" s="180" t="s">
        <v>380</v>
      </c>
      <c r="C1524">
        <v>1</v>
      </c>
    </row>
    <row r="1525" spans="1:3" x14ac:dyDescent="0.25">
      <c r="A1525" t="s">
        <v>4332</v>
      </c>
      <c r="B1525" s="180" t="s">
        <v>110</v>
      </c>
      <c r="C1525">
        <v>1</v>
      </c>
    </row>
    <row r="1526" spans="1:3" x14ac:dyDescent="0.25">
      <c r="A1526" t="s">
        <v>4332</v>
      </c>
      <c r="B1526" s="180" t="s">
        <v>650</v>
      </c>
      <c r="C1526">
        <v>1</v>
      </c>
    </row>
    <row r="1527" spans="1:3" x14ac:dyDescent="0.25">
      <c r="A1527" t="s">
        <v>4332</v>
      </c>
      <c r="B1527" s="180" t="s">
        <v>719</v>
      </c>
      <c r="C1527">
        <v>1</v>
      </c>
    </row>
    <row r="1528" spans="1:3" x14ac:dyDescent="0.25">
      <c r="A1528" t="s">
        <v>4332</v>
      </c>
      <c r="B1528" s="180" t="s">
        <v>1637</v>
      </c>
      <c r="C1528">
        <v>1</v>
      </c>
    </row>
    <row r="1529" spans="1:3" ht="30" x14ac:dyDescent="0.25">
      <c r="A1529" t="s">
        <v>4332</v>
      </c>
      <c r="B1529" s="180" t="s">
        <v>651</v>
      </c>
      <c r="C1529">
        <v>1</v>
      </c>
    </row>
    <row r="1530" spans="1:3" x14ac:dyDescent="0.25">
      <c r="A1530" t="s">
        <v>4332</v>
      </c>
      <c r="B1530" s="180" t="s">
        <v>955</v>
      </c>
      <c r="C1530">
        <v>1</v>
      </c>
    </row>
    <row r="1531" spans="1:3" x14ac:dyDescent="0.25">
      <c r="A1531" t="s">
        <v>4332</v>
      </c>
      <c r="B1531" s="180" t="s">
        <v>1925</v>
      </c>
      <c r="C1531">
        <v>1</v>
      </c>
    </row>
    <row r="1532" spans="1:3" x14ac:dyDescent="0.25">
      <c r="A1532" t="s">
        <v>4332</v>
      </c>
      <c r="B1532" s="180" t="s">
        <v>1936</v>
      </c>
      <c r="C1532">
        <v>1</v>
      </c>
    </row>
    <row r="1533" spans="1:3" x14ac:dyDescent="0.25">
      <c r="A1533" t="s">
        <v>3957</v>
      </c>
      <c r="B1533" s="180" t="s">
        <v>3958</v>
      </c>
      <c r="C1533">
        <v>1</v>
      </c>
    </row>
    <row r="1534" spans="1:3" x14ac:dyDescent="0.25">
      <c r="A1534" t="s">
        <v>4333</v>
      </c>
      <c r="B1534" s="180" t="s">
        <v>58</v>
      </c>
      <c r="C1534">
        <v>1</v>
      </c>
    </row>
    <row r="1535" spans="1:3" x14ac:dyDescent="0.25">
      <c r="A1535" t="s">
        <v>3884</v>
      </c>
      <c r="B1535" s="180" t="s">
        <v>3885</v>
      </c>
      <c r="C1535">
        <v>1</v>
      </c>
    </row>
    <row r="1536" spans="1:3" x14ac:dyDescent="0.25">
      <c r="A1536" t="s">
        <v>3684</v>
      </c>
      <c r="B1536" s="180" t="s">
        <v>3685</v>
      </c>
      <c r="C1536">
        <v>1</v>
      </c>
    </row>
    <row r="1537" spans="1:3" ht="30" x14ac:dyDescent="0.25">
      <c r="A1537" t="s">
        <v>3794</v>
      </c>
      <c r="B1537" s="180" t="s">
        <v>1627</v>
      </c>
      <c r="C1537">
        <v>1</v>
      </c>
    </row>
    <row r="1538" spans="1:3" x14ac:dyDescent="0.25">
      <c r="A1538" t="s">
        <v>3794</v>
      </c>
      <c r="B1538" s="180" t="s">
        <v>3817</v>
      </c>
      <c r="C1538">
        <v>1</v>
      </c>
    </row>
    <row r="1539" spans="1:3" ht="30" x14ac:dyDescent="0.25">
      <c r="A1539" t="s">
        <v>4334</v>
      </c>
      <c r="B1539" s="180" t="s">
        <v>623</v>
      </c>
      <c r="C1539">
        <v>1</v>
      </c>
    </row>
    <row r="1540" spans="1:3" x14ac:dyDescent="0.25">
      <c r="A1540" t="s">
        <v>4334</v>
      </c>
      <c r="B1540" s="180" t="s">
        <v>185</v>
      </c>
      <c r="C1540">
        <v>1</v>
      </c>
    </row>
    <row r="1541" spans="1:3" x14ac:dyDescent="0.25">
      <c r="A1541" t="s">
        <v>4334</v>
      </c>
      <c r="B1541" s="180" t="s">
        <v>330</v>
      </c>
      <c r="C1541">
        <v>1</v>
      </c>
    </row>
    <row r="1542" spans="1:3" x14ac:dyDescent="0.25">
      <c r="A1542" t="s">
        <v>4335</v>
      </c>
      <c r="B1542" s="180" t="s">
        <v>190</v>
      </c>
      <c r="C1542">
        <v>1</v>
      </c>
    </row>
    <row r="1543" spans="1:3" x14ac:dyDescent="0.25">
      <c r="A1543" t="s">
        <v>2210</v>
      </c>
      <c r="B1543" s="180" t="s">
        <v>4124</v>
      </c>
      <c r="C1543">
        <v>1</v>
      </c>
    </row>
    <row r="1544" spans="1:3" x14ac:dyDescent="0.25">
      <c r="A1544" t="s">
        <v>2071</v>
      </c>
      <c r="B1544" s="180" t="s">
        <v>3928</v>
      </c>
      <c r="C1544">
        <v>1</v>
      </c>
    </row>
    <row r="1545" spans="1:3" ht="30" x14ac:dyDescent="0.25">
      <c r="A1545" t="s">
        <v>2071</v>
      </c>
      <c r="B1545" s="180" t="s">
        <v>1899</v>
      </c>
      <c r="C1545">
        <v>1</v>
      </c>
    </row>
    <row r="1546" spans="1:3" x14ac:dyDescent="0.25">
      <c r="A1546" t="s">
        <v>2071</v>
      </c>
      <c r="B1546" s="180" t="s">
        <v>192</v>
      </c>
      <c r="C1546">
        <v>1</v>
      </c>
    </row>
    <row r="1547" spans="1:3" x14ac:dyDescent="0.25">
      <c r="A1547" t="s">
        <v>2071</v>
      </c>
      <c r="B1547" s="180" t="s">
        <v>70</v>
      </c>
      <c r="C1547">
        <v>1</v>
      </c>
    </row>
    <row r="1548" spans="1:3" x14ac:dyDescent="0.25">
      <c r="A1548" t="s">
        <v>2071</v>
      </c>
      <c r="B1548" s="180" t="s">
        <v>1792</v>
      </c>
      <c r="C1548">
        <v>1</v>
      </c>
    </row>
    <row r="1549" spans="1:3" x14ac:dyDescent="0.25">
      <c r="A1549" t="s">
        <v>2071</v>
      </c>
      <c r="B1549" s="180" t="s">
        <v>62</v>
      </c>
      <c r="C1549">
        <v>1</v>
      </c>
    </row>
    <row r="1550" spans="1:3" x14ac:dyDescent="0.25">
      <c r="A1550" t="s">
        <v>2071</v>
      </c>
      <c r="B1550" s="180" t="s">
        <v>1198</v>
      </c>
      <c r="C1550">
        <v>1</v>
      </c>
    </row>
    <row r="1551" spans="1:3" x14ac:dyDescent="0.25">
      <c r="A1551" t="s">
        <v>2071</v>
      </c>
      <c r="B1551" s="180" t="s">
        <v>712</v>
      </c>
      <c r="C1551">
        <v>1</v>
      </c>
    </row>
    <row r="1552" spans="1:3" x14ac:dyDescent="0.25">
      <c r="A1552" t="s">
        <v>2071</v>
      </c>
      <c r="B1552" s="180" t="s">
        <v>2746</v>
      </c>
      <c r="C1552">
        <v>1</v>
      </c>
    </row>
    <row r="1553" spans="1:3" x14ac:dyDescent="0.25">
      <c r="A1553" t="s">
        <v>2071</v>
      </c>
      <c r="B1553" s="180" t="s">
        <v>2812</v>
      </c>
      <c r="C1553">
        <v>1</v>
      </c>
    </row>
    <row r="1554" spans="1:3" x14ac:dyDescent="0.25">
      <c r="A1554" t="s">
        <v>2071</v>
      </c>
      <c r="B1554" s="180" t="s">
        <v>4013</v>
      </c>
      <c r="C1554">
        <v>1</v>
      </c>
    </row>
    <row r="1555" spans="1:3" x14ac:dyDescent="0.25">
      <c r="A1555" t="s">
        <v>2071</v>
      </c>
      <c r="B1555" s="180" t="s">
        <v>2232</v>
      </c>
      <c r="C1555">
        <v>1</v>
      </c>
    </row>
    <row r="1556" spans="1:3" x14ac:dyDescent="0.25">
      <c r="A1556" t="s">
        <v>2071</v>
      </c>
      <c r="B1556" s="180" t="s">
        <v>4157</v>
      </c>
      <c r="C1556">
        <v>1</v>
      </c>
    </row>
    <row r="1557" spans="1:3" x14ac:dyDescent="0.25">
      <c r="A1557" t="s">
        <v>2071</v>
      </c>
      <c r="B1557" s="180" t="s">
        <v>2263</v>
      </c>
      <c r="C1557">
        <v>1</v>
      </c>
    </row>
    <row r="1558" spans="1:3" x14ac:dyDescent="0.25">
      <c r="A1558" t="s">
        <v>2933</v>
      </c>
      <c r="B1558" s="180" t="s">
        <v>2982</v>
      </c>
      <c r="C1558">
        <v>1</v>
      </c>
    </row>
    <row r="1559" spans="1:3" x14ac:dyDescent="0.25">
      <c r="A1559" t="s">
        <v>2933</v>
      </c>
      <c r="B1559" s="180" t="s">
        <v>793</v>
      </c>
      <c r="C1559">
        <v>1</v>
      </c>
    </row>
    <row r="1560" spans="1:3" x14ac:dyDescent="0.25">
      <c r="A1560" t="s">
        <v>2933</v>
      </c>
      <c r="B1560" s="180" t="s">
        <v>511</v>
      </c>
      <c r="C1560">
        <v>1</v>
      </c>
    </row>
    <row r="1561" spans="1:3" x14ac:dyDescent="0.25">
      <c r="A1561" t="s">
        <v>2933</v>
      </c>
      <c r="B1561" s="180" t="s">
        <v>154</v>
      </c>
      <c r="C1561">
        <v>1</v>
      </c>
    </row>
    <row r="1562" spans="1:3" x14ac:dyDescent="0.25">
      <c r="A1562" t="s">
        <v>2933</v>
      </c>
      <c r="B1562" s="180" t="s">
        <v>3712</v>
      </c>
      <c r="C1562">
        <v>1</v>
      </c>
    </row>
    <row r="1563" spans="1:3" x14ac:dyDescent="0.25">
      <c r="A1563" t="s">
        <v>2933</v>
      </c>
      <c r="B1563" s="180" t="s">
        <v>1688</v>
      </c>
      <c r="C1563">
        <v>1</v>
      </c>
    </row>
    <row r="1564" spans="1:3" ht="30" x14ac:dyDescent="0.25">
      <c r="A1564" t="s">
        <v>2933</v>
      </c>
      <c r="B1564" s="180" t="s">
        <v>1814</v>
      </c>
      <c r="C1564">
        <v>1</v>
      </c>
    </row>
    <row r="1565" spans="1:3" x14ac:dyDescent="0.25">
      <c r="A1565" t="s">
        <v>2933</v>
      </c>
      <c r="B1565" s="180" t="s">
        <v>77</v>
      </c>
      <c r="C1565">
        <v>1</v>
      </c>
    </row>
    <row r="1566" spans="1:3" x14ac:dyDescent="0.25">
      <c r="A1566" t="s">
        <v>2933</v>
      </c>
      <c r="B1566" s="180" t="s">
        <v>741</v>
      </c>
      <c r="C1566">
        <v>1</v>
      </c>
    </row>
    <row r="1567" spans="1:3" x14ac:dyDescent="0.25">
      <c r="A1567" t="s">
        <v>2933</v>
      </c>
      <c r="B1567" s="180" t="s">
        <v>1858</v>
      </c>
      <c r="C1567">
        <v>1</v>
      </c>
    </row>
    <row r="1568" spans="1:3" x14ac:dyDescent="0.25">
      <c r="A1568" t="s">
        <v>2933</v>
      </c>
      <c r="B1568" s="180" t="s">
        <v>1813</v>
      </c>
      <c r="C1568">
        <v>1</v>
      </c>
    </row>
    <row r="1569" spans="1:3" x14ac:dyDescent="0.25">
      <c r="A1569" t="s">
        <v>2933</v>
      </c>
      <c r="B1569" s="180" t="s">
        <v>2987</v>
      </c>
      <c r="C1569">
        <v>1</v>
      </c>
    </row>
    <row r="1570" spans="1:3" x14ac:dyDescent="0.25">
      <c r="A1570" t="s">
        <v>2933</v>
      </c>
      <c r="B1570" s="180" t="s">
        <v>2985</v>
      </c>
      <c r="C1570">
        <v>1</v>
      </c>
    </row>
    <row r="1571" spans="1:3" x14ac:dyDescent="0.25">
      <c r="A1571" t="s">
        <v>581</v>
      </c>
      <c r="B1571" s="180" t="s">
        <v>1043</v>
      </c>
      <c r="C1571">
        <v>1</v>
      </c>
    </row>
    <row r="1572" spans="1:3" x14ac:dyDescent="0.25">
      <c r="A1572" t="s">
        <v>581</v>
      </c>
      <c r="B1572" s="180" t="s">
        <v>1062</v>
      </c>
      <c r="C1572">
        <v>1</v>
      </c>
    </row>
    <row r="1573" spans="1:3" x14ac:dyDescent="0.25">
      <c r="A1573" t="s">
        <v>581</v>
      </c>
      <c r="B1573" s="180" t="s">
        <v>1118</v>
      </c>
      <c r="C1573">
        <v>1</v>
      </c>
    </row>
    <row r="1574" spans="1:3" x14ac:dyDescent="0.25">
      <c r="A1574" t="s">
        <v>581</v>
      </c>
      <c r="B1574" s="180" t="s">
        <v>1122</v>
      </c>
      <c r="C1574">
        <v>1</v>
      </c>
    </row>
    <row r="1575" spans="1:3" x14ac:dyDescent="0.25">
      <c r="A1575" t="s">
        <v>581</v>
      </c>
      <c r="B1575" s="180" t="s">
        <v>2005</v>
      </c>
      <c r="C1575">
        <v>1</v>
      </c>
    </row>
    <row r="1576" spans="1:3" x14ac:dyDescent="0.25">
      <c r="A1576" t="s">
        <v>2068</v>
      </c>
      <c r="B1576" s="180" t="s">
        <v>2075</v>
      </c>
      <c r="C1576">
        <v>1</v>
      </c>
    </row>
    <row r="1577" spans="1:3" ht="30" x14ac:dyDescent="0.25">
      <c r="A1577" t="s">
        <v>2068</v>
      </c>
      <c r="B1577" s="180" t="s">
        <v>3668</v>
      </c>
      <c r="C1577">
        <v>1</v>
      </c>
    </row>
    <row r="1578" spans="1:3" x14ac:dyDescent="0.25">
      <c r="A1578" t="s">
        <v>2068</v>
      </c>
      <c r="B1578" s="180" t="s">
        <v>3960</v>
      </c>
      <c r="C1578">
        <v>1</v>
      </c>
    </row>
    <row r="1579" spans="1:3" ht="30" x14ac:dyDescent="0.25">
      <c r="A1579" t="s">
        <v>2068</v>
      </c>
      <c r="B1579" s="180" t="s">
        <v>692</v>
      </c>
      <c r="C1579">
        <v>1</v>
      </c>
    </row>
    <row r="1580" spans="1:3" x14ac:dyDescent="0.25">
      <c r="A1580" t="s">
        <v>2068</v>
      </c>
      <c r="B1580" s="180" t="s">
        <v>898</v>
      </c>
      <c r="C1580">
        <v>1</v>
      </c>
    </row>
    <row r="1581" spans="1:3" x14ac:dyDescent="0.25">
      <c r="A1581" t="s">
        <v>2068</v>
      </c>
      <c r="B1581" s="180" t="s">
        <v>1989</v>
      </c>
      <c r="C1581">
        <v>1</v>
      </c>
    </row>
    <row r="1582" spans="1:3" x14ac:dyDescent="0.25">
      <c r="A1582" t="s">
        <v>2068</v>
      </c>
      <c r="B1582" s="180" t="s">
        <v>1058</v>
      </c>
      <c r="C1582">
        <v>1</v>
      </c>
    </row>
    <row r="1583" spans="1:3" x14ac:dyDescent="0.25">
      <c r="A1583" t="s">
        <v>2068</v>
      </c>
      <c r="B1583" s="180" t="s">
        <v>1247</v>
      </c>
      <c r="C1583">
        <v>1</v>
      </c>
    </row>
    <row r="1584" spans="1:3" x14ac:dyDescent="0.25">
      <c r="A1584" t="s">
        <v>2068</v>
      </c>
      <c r="B1584" s="180" t="s">
        <v>1992</v>
      </c>
      <c r="C1584">
        <v>1</v>
      </c>
    </row>
    <row r="1585" spans="1:3" x14ac:dyDescent="0.25">
      <c r="A1585" t="s">
        <v>2068</v>
      </c>
      <c r="B1585" s="180" t="s">
        <v>3150</v>
      </c>
      <c r="C1585">
        <v>1</v>
      </c>
    </row>
    <row r="1586" spans="1:3" ht="30" x14ac:dyDescent="0.25">
      <c r="A1586" t="s">
        <v>3982</v>
      </c>
      <c r="B1586" s="180" t="s">
        <v>3983</v>
      </c>
      <c r="C1586">
        <v>1</v>
      </c>
    </row>
    <row r="1587" spans="1:3" x14ac:dyDescent="0.25">
      <c r="A1587" t="s">
        <v>4339</v>
      </c>
      <c r="B1587" s="180" t="s">
        <v>1028</v>
      </c>
      <c r="C1587">
        <v>1</v>
      </c>
    </row>
    <row r="1588" spans="1:3" ht="30" x14ac:dyDescent="0.25">
      <c r="A1588" t="s">
        <v>2213</v>
      </c>
      <c r="B1588" s="180" t="s">
        <v>1203</v>
      </c>
      <c r="C1588">
        <v>1</v>
      </c>
    </row>
    <row r="1589" spans="1:3" x14ac:dyDescent="0.25">
      <c r="A1589" t="s">
        <v>2213</v>
      </c>
      <c r="B1589" s="180" t="s">
        <v>126</v>
      </c>
      <c r="C1589">
        <v>1</v>
      </c>
    </row>
    <row r="1590" spans="1:3" ht="30" x14ac:dyDescent="0.25">
      <c r="A1590" t="s">
        <v>2213</v>
      </c>
      <c r="B1590" s="180" t="s">
        <v>1885</v>
      </c>
      <c r="C1590">
        <v>1</v>
      </c>
    </row>
    <row r="1591" spans="1:3" ht="30" x14ac:dyDescent="0.25">
      <c r="A1591" t="s">
        <v>4341</v>
      </c>
      <c r="B1591" s="180" t="s">
        <v>203</v>
      </c>
      <c r="C1591">
        <v>1</v>
      </c>
    </row>
    <row r="1592" spans="1:3" x14ac:dyDescent="0.25">
      <c r="A1592" t="s">
        <v>4342</v>
      </c>
      <c r="B1592" s="180" t="s">
        <v>678</v>
      </c>
      <c r="C1592">
        <v>1</v>
      </c>
    </row>
    <row r="1593" spans="1:3" x14ac:dyDescent="0.25">
      <c r="A1593" t="s">
        <v>2171</v>
      </c>
      <c r="B1593" s="180" t="s">
        <v>2172</v>
      </c>
      <c r="C1593">
        <v>1</v>
      </c>
    </row>
    <row r="1594" spans="1:3" x14ac:dyDescent="0.25">
      <c r="A1594" t="s">
        <v>4343</v>
      </c>
      <c r="B1594" s="180" t="s">
        <v>759</v>
      </c>
      <c r="C1594">
        <v>1</v>
      </c>
    </row>
    <row r="1595" spans="1:3" x14ac:dyDescent="0.25">
      <c r="A1595" t="s">
        <v>3899</v>
      </c>
      <c r="B1595" s="180" t="s">
        <v>3900</v>
      </c>
      <c r="C1595">
        <v>1</v>
      </c>
    </row>
    <row r="1596" spans="1:3" x14ac:dyDescent="0.25">
      <c r="A1596" t="s">
        <v>2558</v>
      </c>
      <c r="B1596" s="180" t="s">
        <v>2878</v>
      </c>
      <c r="C1596">
        <v>1</v>
      </c>
    </row>
    <row r="1597" spans="1:3" ht="30" x14ac:dyDescent="0.25">
      <c r="A1597" t="s">
        <v>2558</v>
      </c>
      <c r="B1597" s="180" t="s">
        <v>3145</v>
      </c>
      <c r="C1597">
        <v>1</v>
      </c>
    </row>
    <row r="1598" spans="1:3" x14ac:dyDescent="0.25">
      <c r="A1598" t="s">
        <v>2558</v>
      </c>
      <c r="B1598" s="180" t="s">
        <v>752</v>
      </c>
      <c r="C1598">
        <v>1</v>
      </c>
    </row>
    <row r="1599" spans="1:3" x14ac:dyDescent="0.25">
      <c r="A1599" t="s">
        <v>2558</v>
      </c>
      <c r="B1599" s="180" t="s">
        <v>1913</v>
      </c>
      <c r="C1599">
        <v>1</v>
      </c>
    </row>
    <row r="1600" spans="1:3" ht="30" x14ac:dyDescent="0.25">
      <c r="A1600" t="s">
        <v>2558</v>
      </c>
      <c r="B1600" s="180" t="s">
        <v>3631</v>
      </c>
      <c r="C1600">
        <v>1</v>
      </c>
    </row>
    <row r="1601" spans="1:3" x14ac:dyDescent="0.25">
      <c r="A1601" t="s">
        <v>2558</v>
      </c>
      <c r="B1601" s="180" t="s">
        <v>2559</v>
      </c>
      <c r="C1601">
        <v>1</v>
      </c>
    </row>
    <row r="1602" spans="1:3" ht="30" x14ac:dyDescent="0.25">
      <c r="A1602" t="s">
        <v>2558</v>
      </c>
      <c r="B1602" s="180" t="s">
        <v>4011</v>
      </c>
      <c r="C1602">
        <v>1</v>
      </c>
    </row>
    <row r="1603" spans="1:3" ht="30" x14ac:dyDescent="0.25">
      <c r="A1603" t="s">
        <v>2558</v>
      </c>
      <c r="B1603" s="180" t="s">
        <v>4009</v>
      </c>
      <c r="C1603">
        <v>1</v>
      </c>
    </row>
    <row r="1604" spans="1:3" x14ac:dyDescent="0.25">
      <c r="A1604" t="s">
        <v>2694</v>
      </c>
      <c r="B1604" s="180" t="s">
        <v>3870</v>
      </c>
      <c r="C1604">
        <v>1</v>
      </c>
    </row>
    <row r="1605" spans="1:3" x14ac:dyDescent="0.25">
      <c r="A1605" t="s">
        <v>2694</v>
      </c>
      <c r="B1605" s="180" t="s">
        <v>2961</v>
      </c>
      <c r="C1605">
        <v>1</v>
      </c>
    </row>
    <row r="1606" spans="1:3" x14ac:dyDescent="0.25">
      <c r="A1606" t="s">
        <v>2694</v>
      </c>
      <c r="B1606" s="180" t="s">
        <v>1147</v>
      </c>
      <c r="C1606">
        <v>1</v>
      </c>
    </row>
    <row r="1607" spans="1:3" x14ac:dyDescent="0.25">
      <c r="A1607" t="s">
        <v>2694</v>
      </c>
      <c r="B1607" s="180" t="s">
        <v>945</v>
      </c>
      <c r="C1607">
        <v>1</v>
      </c>
    </row>
    <row r="1608" spans="1:3" x14ac:dyDescent="0.25">
      <c r="A1608" t="s">
        <v>2694</v>
      </c>
      <c r="B1608" s="180" t="s">
        <v>354</v>
      </c>
      <c r="C1608">
        <v>1</v>
      </c>
    </row>
    <row r="1609" spans="1:3" x14ac:dyDescent="0.25">
      <c r="A1609" t="s">
        <v>2694</v>
      </c>
      <c r="B1609" s="180" t="s">
        <v>918</v>
      </c>
      <c r="C1609">
        <v>1</v>
      </c>
    </row>
    <row r="1610" spans="1:3" x14ac:dyDescent="0.25">
      <c r="A1610" t="s">
        <v>2694</v>
      </c>
      <c r="B1610" s="180" t="s">
        <v>919</v>
      </c>
      <c r="C1610">
        <v>1</v>
      </c>
    </row>
    <row r="1611" spans="1:3" x14ac:dyDescent="0.25">
      <c r="A1611" t="s">
        <v>2694</v>
      </c>
      <c r="B1611" s="180" t="s">
        <v>2029</v>
      </c>
      <c r="C1611">
        <v>1</v>
      </c>
    </row>
    <row r="1612" spans="1:3" x14ac:dyDescent="0.25">
      <c r="A1612" t="s">
        <v>2694</v>
      </c>
      <c r="B1612" s="180" t="s">
        <v>1623</v>
      </c>
      <c r="C1612">
        <v>1</v>
      </c>
    </row>
    <row r="1613" spans="1:3" x14ac:dyDescent="0.25">
      <c r="A1613" t="s">
        <v>2694</v>
      </c>
      <c r="B1613" s="180" t="s">
        <v>449</v>
      </c>
      <c r="C1613">
        <v>1</v>
      </c>
    </row>
    <row r="1614" spans="1:3" x14ac:dyDescent="0.25">
      <c r="A1614" t="s">
        <v>2694</v>
      </c>
      <c r="B1614" s="180" t="s">
        <v>1880</v>
      </c>
      <c r="C1614">
        <v>1</v>
      </c>
    </row>
    <row r="1615" spans="1:3" x14ac:dyDescent="0.25">
      <c r="A1615" t="s">
        <v>2694</v>
      </c>
      <c r="B1615" s="180" t="s">
        <v>2965</v>
      </c>
      <c r="C1615">
        <v>1</v>
      </c>
    </row>
    <row r="1616" spans="1:3" x14ac:dyDescent="0.25">
      <c r="A1616" t="s">
        <v>2694</v>
      </c>
      <c r="B1616" s="180" t="s">
        <v>4162</v>
      </c>
      <c r="C1616">
        <v>1</v>
      </c>
    </row>
    <row r="1617" spans="1:3" ht="30" x14ac:dyDescent="0.25">
      <c r="A1617" t="s">
        <v>2869</v>
      </c>
      <c r="B1617" s="180" t="s">
        <v>84</v>
      </c>
      <c r="C1617">
        <v>1</v>
      </c>
    </row>
    <row r="1618" spans="1:3" x14ac:dyDescent="0.25">
      <c r="A1618" t="s">
        <v>2869</v>
      </c>
      <c r="B1618" s="180" t="s">
        <v>2870</v>
      </c>
      <c r="C1618">
        <v>1</v>
      </c>
    </row>
    <row r="1619" spans="1:3" ht="30" x14ac:dyDescent="0.25">
      <c r="A1619" t="s">
        <v>4345</v>
      </c>
      <c r="B1619" s="180" t="s">
        <v>379</v>
      </c>
      <c r="C1619">
        <v>1</v>
      </c>
    </row>
    <row r="1620" spans="1:3" x14ac:dyDescent="0.25">
      <c r="A1620" t="s">
        <v>2514</v>
      </c>
      <c r="B1620" s="180" t="s">
        <v>3691</v>
      </c>
      <c r="C1620">
        <v>1</v>
      </c>
    </row>
    <row r="1621" spans="1:3" x14ac:dyDescent="0.25">
      <c r="A1621" t="s">
        <v>2514</v>
      </c>
      <c r="B1621" s="180" t="s">
        <v>1319</v>
      </c>
      <c r="C1621">
        <v>1</v>
      </c>
    </row>
    <row r="1622" spans="1:3" x14ac:dyDescent="0.25">
      <c r="A1622" t="s">
        <v>2514</v>
      </c>
      <c r="B1622" s="180" t="s">
        <v>2515</v>
      </c>
      <c r="C1622">
        <v>1</v>
      </c>
    </row>
    <row r="1623" spans="1:3" ht="30" x14ac:dyDescent="0.25">
      <c r="A1623" t="s">
        <v>4346</v>
      </c>
      <c r="B1623" s="180" t="s">
        <v>672</v>
      </c>
      <c r="C1623">
        <v>1</v>
      </c>
    </row>
    <row r="1624" spans="1:3" x14ac:dyDescent="0.25">
      <c r="A1624" t="s">
        <v>3078</v>
      </c>
      <c r="B1624" s="180" t="s">
        <v>3079</v>
      </c>
      <c r="C1624">
        <v>1</v>
      </c>
    </row>
    <row r="1625" spans="1:3" x14ac:dyDescent="0.25">
      <c r="A1625" t="s">
        <v>4347</v>
      </c>
      <c r="B1625" s="180" t="s">
        <v>221</v>
      </c>
      <c r="C1625">
        <v>1</v>
      </c>
    </row>
    <row r="1626" spans="1:3" x14ac:dyDescent="0.25">
      <c r="A1626" t="s">
        <v>4348</v>
      </c>
      <c r="B1626" s="180" t="s">
        <v>1721</v>
      </c>
      <c r="C1626">
        <v>1</v>
      </c>
    </row>
    <row r="1627" spans="1:3" x14ac:dyDescent="0.25">
      <c r="A1627" t="s">
        <v>2733</v>
      </c>
      <c r="B1627" s="180" t="s">
        <v>3689</v>
      </c>
      <c r="C1627">
        <v>1</v>
      </c>
    </row>
    <row r="1628" spans="1:3" x14ac:dyDescent="0.25">
      <c r="A1628" t="s">
        <v>3090</v>
      </c>
      <c r="B1628" s="180" t="s">
        <v>4172</v>
      </c>
      <c r="C1628">
        <v>1</v>
      </c>
    </row>
    <row r="1629" spans="1:3" x14ac:dyDescent="0.25">
      <c r="A1629" t="s">
        <v>3090</v>
      </c>
      <c r="B1629" s="180" t="s">
        <v>3163</v>
      </c>
      <c r="C1629">
        <v>1</v>
      </c>
    </row>
    <row r="1630" spans="1:3" x14ac:dyDescent="0.25">
      <c r="A1630" t="s">
        <v>3090</v>
      </c>
      <c r="B1630" s="180" t="s">
        <v>1246</v>
      </c>
      <c r="C1630">
        <v>1</v>
      </c>
    </row>
    <row r="1631" spans="1:3" x14ac:dyDescent="0.25">
      <c r="A1631" t="s">
        <v>3090</v>
      </c>
      <c r="B1631" s="180" t="s">
        <v>3112</v>
      </c>
      <c r="C1631">
        <v>1</v>
      </c>
    </row>
    <row r="1632" spans="1:3" x14ac:dyDescent="0.25">
      <c r="A1632" t="s">
        <v>3090</v>
      </c>
      <c r="B1632" s="180" t="s">
        <v>3169</v>
      </c>
      <c r="C1632">
        <v>1</v>
      </c>
    </row>
    <row r="1633" spans="1:3" x14ac:dyDescent="0.25">
      <c r="A1633" t="s">
        <v>3090</v>
      </c>
      <c r="B1633" s="180" t="s">
        <v>3666</v>
      </c>
      <c r="C1633">
        <v>1</v>
      </c>
    </row>
    <row r="1634" spans="1:3" x14ac:dyDescent="0.25">
      <c r="A1634" t="s">
        <v>3090</v>
      </c>
      <c r="B1634" s="180" t="s">
        <v>3091</v>
      </c>
      <c r="C1634">
        <v>1</v>
      </c>
    </row>
    <row r="1635" spans="1:3" x14ac:dyDescent="0.25">
      <c r="A1635" t="s">
        <v>3090</v>
      </c>
      <c r="B1635" s="180" t="s">
        <v>3161</v>
      </c>
      <c r="C1635">
        <v>1</v>
      </c>
    </row>
    <row r="1636" spans="1:3" x14ac:dyDescent="0.25">
      <c r="A1636" t="s">
        <v>3090</v>
      </c>
      <c r="B1636" s="180" t="s">
        <v>3874</v>
      </c>
      <c r="C1636">
        <v>1</v>
      </c>
    </row>
    <row r="1637" spans="1:3" x14ac:dyDescent="0.25">
      <c r="A1637" t="s">
        <v>3942</v>
      </c>
      <c r="B1637" s="180" t="s">
        <v>1639</v>
      </c>
      <c r="C1637">
        <v>1</v>
      </c>
    </row>
    <row r="1638" spans="1:3" x14ac:dyDescent="0.25">
      <c r="A1638" t="s">
        <v>3942</v>
      </c>
      <c r="B1638" s="180" t="s">
        <v>1963</v>
      </c>
      <c r="C1638">
        <v>1</v>
      </c>
    </row>
    <row r="1639" spans="1:3" x14ac:dyDescent="0.25">
      <c r="A1639" t="s">
        <v>3942</v>
      </c>
      <c r="B1639" s="180" t="s">
        <v>1962</v>
      </c>
      <c r="C1639">
        <v>1</v>
      </c>
    </row>
    <row r="1640" spans="1:3" ht="30" x14ac:dyDescent="0.25">
      <c r="A1640" t="s">
        <v>3942</v>
      </c>
      <c r="B1640" s="180" t="s">
        <v>718</v>
      </c>
      <c r="C1640">
        <v>1</v>
      </c>
    </row>
    <row r="1641" spans="1:3" x14ac:dyDescent="0.25">
      <c r="A1641" t="s">
        <v>3942</v>
      </c>
      <c r="B1641" s="180" t="s">
        <v>648</v>
      </c>
      <c r="C1641">
        <v>1</v>
      </c>
    </row>
    <row r="1642" spans="1:3" x14ac:dyDescent="0.25">
      <c r="A1642" t="s">
        <v>3942</v>
      </c>
      <c r="B1642" s="180" t="s">
        <v>649</v>
      </c>
      <c r="C1642">
        <v>1</v>
      </c>
    </row>
    <row r="1643" spans="1:3" x14ac:dyDescent="0.25">
      <c r="A1643" t="s">
        <v>3942</v>
      </c>
      <c r="B1643" s="180" t="s">
        <v>1933</v>
      </c>
      <c r="C1643">
        <v>1</v>
      </c>
    </row>
    <row r="1644" spans="1:3" x14ac:dyDescent="0.25">
      <c r="A1644" t="s">
        <v>3942</v>
      </c>
      <c r="B1644" s="180" t="s">
        <v>1964</v>
      </c>
      <c r="C1644">
        <v>1</v>
      </c>
    </row>
    <row r="1645" spans="1:3" ht="30" x14ac:dyDescent="0.25">
      <c r="A1645" t="s">
        <v>2502</v>
      </c>
      <c r="B1645" s="180" t="s">
        <v>2503</v>
      </c>
      <c r="C1645">
        <v>1</v>
      </c>
    </row>
    <row r="1646" spans="1:3" x14ac:dyDescent="0.25">
      <c r="A1646" t="s">
        <v>2250</v>
      </c>
      <c r="B1646" s="180" t="s">
        <v>1186</v>
      </c>
      <c r="C1646">
        <v>1</v>
      </c>
    </row>
    <row r="1647" spans="1:3" x14ac:dyDescent="0.25">
      <c r="A1647" t="s">
        <v>2250</v>
      </c>
      <c r="B1647" s="180" t="s">
        <v>2251</v>
      </c>
      <c r="C1647">
        <v>1</v>
      </c>
    </row>
    <row r="1648" spans="1:3" ht="30" x14ac:dyDescent="0.25">
      <c r="A1648" t="s">
        <v>4351</v>
      </c>
      <c r="B1648" s="180" t="s">
        <v>847</v>
      </c>
      <c r="C1648">
        <v>1</v>
      </c>
    </row>
    <row r="1649" spans="1:3" x14ac:dyDescent="0.25">
      <c r="A1649" t="s">
        <v>4352</v>
      </c>
      <c r="B1649" s="180" t="s">
        <v>273</v>
      </c>
      <c r="C1649">
        <v>1</v>
      </c>
    </row>
    <row r="1650" spans="1:3" ht="30" x14ac:dyDescent="0.25">
      <c r="A1650" t="s">
        <v>4354</v>
      </c>
      <c r="B1650" s="180" t="s">
        <v>625</v>
      </c>
      <c r="C1650">
        <v>1</v>
      </c>
    </row>
    <row r="1651" spans="1:3" x14ac:dyDescent="0.25">
      <c r="A1651" t="s">
        <v>2280</v>
      </c>
      <c r="B1651" s="180" t="s">
        <v>1866</v>
      </c>
      <c r="C1651">
        <v>1</v>
      </c>
    </row>
    <row r="1652" spans="1:3" x14ac:dyDescent="0.25">
      <c r="A1652" t="s">
        <v>4177</v>
      </c>
      <c r="B1652" s="180" t="s">
        <v>4178</v>
      </c>
      <c r="C1652">
        <v>1</v>
      </c>
    </row>
    <row r="1653" spans="1:3" x14ac:dyDescent="0.25">
      <c r="A1653" t="s">
        <v>3624</v>
      </c>
      <c r="B1653" s="180" t="s">
        <v>3640</v>
      </c>
      <c r="C1653">
        <v>1</v>
      </c>
    </row>
    <row r="1654" spans="1:3" ht="30" x14ac:dyDescent="0.25">
      <c r="A1654" t="s">
        <v>3624</v>
      </c>
      <c r="B1654" s="180" t="s">
        <v>3638</v>
      </c>
      <c r="C1654">
        <v>1</v>
      </c>
    </row>
    <row r="1655" spans="1:3" x14ac:dyDescent="0.25">
      <c r="A1655" t="s">
        <v>3624</v>
      </c>
      <c r="B1655" s="180" t="s">
        <v>3636</v>
      </c>
      <c r="C1655">
        <v>1</v>
      </c>
    </row>
    <row r="1656" spans="1:3" x14ac:dyDescent="0.25">
      <c r="A1656" t="s">
        <v>3624</v>
      </c>
      <c r="B1656" s="180" t="s">
        <v>3642</v>
      </c>
      <c r="C1656">
        <v>1</v>
      </c>
    </row>
    <row r="1657" spans="1:3" x14ac:dyDescent="0.25">
      <c r="A1657" t="s">
        <v>3624</v>
      </c>
      <c r="B1657" s="180" t="s">
        <v>3897</v>
      </c>
      <c r="C1657">
        <v>1</v>
      </c>
    </row>
    <row r="1658" spans="1:3" ht="30" x14ac:dyDescent="0.25">
      <c r="A1658" t="s">
        <v>4358</v>
      </c>
      <c r="B1658" s="180" t="s">
        <v>198</v>
      </c>
      <c r="C1658">
        <v>1</v>
      </c>
    </row>
    <row r="1659" spans="1:3" x14ac:dyDescent="0.25">
      <c r="A1659" t="s">
        <v>2305</v>
      </c>
      <c r="B1659" s="180" t="s">
        <v>688</v>
      </c>
      <c r="C1659">
        <v>1</v>
      </c>
    </row>
    <row r="1660" spans="1:3" x14ac:dyDescent="0.25">
      <c r="A1660" t="s">
        <v>2305</v>
      </c>
      <c r="B1660" s="180" t="s">
        <v>4150</v>
      </c>
      <c r="C1660">
        <v>1</v>
      </c>
    </row>
    <row r="1661" spans="1:3" x14ac:dyDescent="0.25">
      <c r="A1661" t="s">
        <v>4359</v>
      </c>
      <c r="B1661" s="180" t="s">
        <v>1633</v>
      </c>
      <c r="C1661">
        <v>1</v>
      </c>
    </row>
    <row r="1662" spans="1:3" x14ac:dyDescent="0.25">
      <c r="A1662" t="s">
        <v>2792</v>
      </c>
      <c r="B1662" s="180" t="s">
        <v>2793</v>
      </c>
      <c r="C1662">
        <v>1</v>
      </c>
    </row>
    <row r="1663" spans="1:3" x14ac:dyDescent="0.25">
      <c r="A1663" t="s">
        <v>2792</v>
      </c>
      <c r="B1663" s="180" t="s">
        <v>1243</v>
      </c>
      <c r="C1663">
        <v>1</v>
      </c>
    </row>
    <row r="1664" spans="1:3" x14ac:dyDescent="0.25">
      <c r="A1664" t="s">
        <v>4360</v>
      </c>
      <c r="B1664" s="180" t="s">
        <v>813</v>
      </c>
      <c r="C1664">
        <v>1</v>
      </c>
    </row>
    <row r="1665" spans="1:3" x14ac:dyDescent="0.25">
      <c r="A1665" t="s">
        <v>4360</v>
      </c>
      <c r="B1665" s="180" t="s">
        <v>815</v>
      </c>
      <c r="C1665">
        <v>1</v>
      </c>
    </row>
    <row r="1666" spans="1:3" x14ac:dyDescent="0.25">
      <c r="A1666" t="s">
        <v>4361</v>
      </c>
      <c r="B1666" s="180" t="s">
        <v>744</v>
      </c>
      <c r="C1666">
        <v>1</v>
      </c>
    </row>
    <row r="1667" spans="1:3" x14ac:dyDescent="0.25">
      <c r="A1667" t="s">
        <v>4363</v>
      </c>
      <c r="B1667" s="180" t="s">
        <v>1830</v>
      </c>
      <c r="C1667">
        <v>1</v>
      </c>
    </row>
    <row r="1668" spans="1:3" x14ac:dyDescent="0.25">
      <c r="A1668" t="s">
        <v>4363</v>
      </c>
      <c r="B1668" s="180" t="s">
        <v>1827</v>
      </c>
      <c r="C1668">
        <v>1</v>
      </c>
    </row>
    <row r="1669" spans="1:3" x14ac:dyDescent="0.25">
      <c r="A1669" t="s">
        <v>4363</v>
      </c>
      <c r="B1669" s="180" t="s">
        <v>1328</v>
      </c>
      <c r="C1669">
        <v>1</v>
      </c>
    </row>
    <row r="1670" spans="1:3" x14ac:dyDescent="0.25">
      <c r="A1670" t="s">
        <v>4363</v>
      </c>
      <c r="B1670" s="180" t="s">
        <v>1718</v>
      </c>
      <c r="C1670">
        <v>1</v>
      </c>
    </row>
    <row r="1671" spans="1:3" x14ac:dyDescent="0.25">
      <c r="A1671" t="s">
        <v>4363</v>
      </c>
      <c r="B1671" s="180" t="s">
        <v>1620</v>
      </c>
      <c r="C1671">
        <v>1</v>
      </c>
    </row>
    <row r="1672" spans="1:3" x14ac:dyDescent="0.25">
      <c r="A1672" t="s">
        <v>2277</v>
      </c>
      <c r="B1672" s="180" t="s">
        <v>231</v>
      </c>
      <c r="C1672">
        <v>1</v>
      </c>
    </row>
    <row r="1673" spans="1:3" x14ac:dyDescent="0.25">
      <c r="A1673" t="s">
        <v>2277</v>
      </c>
      <c r="B1673" s="180" t="s">
        <v>3059</v>
      </c>
      <c r="C1673">
        <v>1</v>
      </c>
    </row>
    <row r="1674" spans="1:3" x14ac:dyDescent="0.25">
      <c r="A1674" t="s">
        <v>4364</v>
      </c>
      <c r="B1674" s="180" t="s">
        <v>189</v>
      </c>
      <c r="C1674">
        <v>1</v>
      </c>
    </row>
    <row r="1675" spans="1:3" ht="30" x14ac:dyDescent="0.25">
      <c r="A1675" t="s">
        <v>4365</v>
      </c>
      <c r="B1675" s="180" t="s">
        <v>1266</v>
      </c>
      <c r="C1675">
        <v>1</v>
      </c>
    </row>
    <row r="1676" spans="1:3" x14ac:dyDescent="0.25">
      <c r="A1676" t="s">
        <v>4365</v>
      </c>
      <c r="B1676" s="180" t="s">
        <v>1916</v>
      </c>
      <c r="C1676">
        <v>1</v>
      </c>
    </row>
    <row r="1677" spans="1:3" x14ac:dyDescent="0.25">
      <c r="A1677" t="s">
        <v>4367</v>
      </c>
      <c r="B1677" s="180" t="s">
        <v>177</v>
      </c>
      <c r="C1677">
        <v>1</v>
      </c>
    </row>
    <row r="1678" spans="1:3" ht="30" x14ac:dyDescent="0.25">
      <c r="A1678" t="s">
        <v>4368</v>
      </c>
      <c r="B1678" s="180" t="s">
        <v>1019</v>
      </c>
      <c r="C1678">
        <v>1</v>
      </c>
    </row>
    <row r="1679" spans="1:3" x14ac:dyDescent="0.25">
      <c r="A1679" t="s">
        <v>4370</v>
      </c>
      <c r="B1679" s="180" t="s">
        <v>1216</v>
      </c>
      <c r="C1679">
        <v>1</v>
      </c>
    </row>
    <row r="1680" spans="1:3" ht="30" x14ac:dyDescent="0.25">
      <c r="A1680" t="s">
        <v>4371</v>
      </c>
      <c r="B1680" s="180" t="s">
        <v>344</v>
      </c>
      <c r="C1680">
        <v>1</v>
      </c>
    </row>
    <row r="1681" spans="1:3" ht="30" x14ac:dyDescent="0.25">
      <c r="A1681" t="s">
        <v>4372</v>
      </c>
      <c r="B1681" s="180" t="s">
        <v>363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3"/>
  <sheetViews>
    <sheetView topLeftCell="E32" zoomScaleNormal="100" workbookViewId="0">
      <selection activeCell="G5" sqref="G5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5" t="s">
        <v>1701</v>
      </c>
      <c r="B2" s="205"/>
      <c r="C2" s="158" t="s">
        <v>1541</v>
      </c>
      <c r="D2"/>
    </row>
    <row r="3" spans="1:9" x14ac:dyDescent="0.25">
      <c r="A3" s="154" t="s">
        <v>5</v>
      </c>
      <c r="B3" s="120">
        <f>SUMIFS(Journal!$U:$U,Journal!$T:$T,"",Journal!$G:$G,A3)</f>
        <v>-573432.30592774891</v>
      </c>
      <c r="C3" s="129">
        <f>SUMIFS(Journal!$U:$U,Journal!$T:$T,"",Journal!$G:$G,$A3,Journal!$D:$D,"&lt;&gt;Доставлен")</f>
        <v>-108352.10940942622</v>
      </c>
      <c r="D3"/>
    </row>
    <row r="4" spans="1:9" x14ac:dyDescent="0.25">
      <c r="A4" s="155" t="s">
        <v>6</v>
      </c>
      <c r="B4" s="120">
        <f>SUMIFS(Journal!$U:$U,Journal!$T:$T,"",Journal!$G:$G,A4)</f>
        <v>-36485.892924087304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-125710.18139345601</v>
      </c>
      <c r="C5" s="129">
        <f>SUMIFS(Journal!$U:$U,Journal!$T:$T,"",Journal!$G:$G,$A5,Journal!$D:$D,"&lt;&gt;Доставлен")</f>
        <v>-2481.7578862962355</v>
      </c>
      <c r="D5"/>
    </row>
    <row r="6" spans="1:9" x14ac:dyDescent="0.25">
      <c r="A6" s="157" t="s">
        <v>8</v>
      </c>
      <c r="B6" s="120">
        <f>SUMIFS(Journal!$U:$U,Journal!$T:$T,"",Journal!$G:$G,A6)</f>
        <v>-89689.379991560025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1702</v>
      </c>
      <c r="B7" s="122">
        <f>SUM(B3:B6)</f>
        <v>-825317.76023685234</v>
      </c>
      <c r="C7" s="122">
        <f>SUM(C3:C6)</f>
        <v>-110833.86729572246</v>
      </c>
    </row>
    <row r="8" spans="1:9" x14ac:dyDescent="0.25">
      <c r="B8" s="1"/>
    </row>
    <row r="9" spans="1:9" x14ac:dyDescent="0.25">
      <c r="B9" s="63"/>
      <c r="C9" s="64"/>
      <c r="D9" s="208" t="s">
        <v>0</v>
      </c>
      <c r="E9" s="208"/>
      <c r="F9" s="208"/>
      <c r="G9" s="115"/>
      <c r="H9" s="207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7"/>
      <c r="I10" s="62" t="s">
        <v>9</v>
      </c>
    </row>
    <row r="11" spans="1:9" x14ac:dyDescent="0.25">
      <c r="A11" s="52" t="s">
        <v>10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11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12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13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14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15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16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17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18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19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20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21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22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23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24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25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26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27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28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1604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1700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1784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1852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1923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1958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2019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2055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2298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2660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2863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2970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3018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3104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3173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3699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3943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4096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4192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4501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5174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100686.91118407114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0.71853048014048382</v>
      </c>
      <c r="I50" s="53">
        <f t="shared" ref="I50" si="45">SUM(D50:G50)</f>
        <v>105404.90037081465</v>
      </c>
    </row>
    <row r="51" spans="1:9" x14ac:dyDescent="0.25">
      <c r="A51" s="52" t="s">
        <v>5250</v>
      </c>
      <c r="B51" s="53">
        <v>158341.43000000008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5453</v>
      </c>
      <c r="B52" s="53">
        <v>59662.66</v>
      </c>
      <c r="C52" s="53">
        <f>SUMIF(Journal!$T:$T,A52,Journal!$Q:$Q)</f>
        <v>143350</v>
      </c>
      <c r="D52" s="53">
        <f>SUMIFS(Journal!$U:$U,Journal!$T:$T,$A52,Journal!$G:$G,$D$10)</f>
        <v>52465.354989848172</v>
      </c>
      <c r="E52" s="53">
        <f>SUMIFS(Journal!$U:$U,Journal!$T:$T,$A52,Journal!$G:$G,$E$10)</f>
        <v>7164.8106499429878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:H53" si="48">I52/(C52-I52)</f>
        <v>0.71225852386698874</v>
      </c>
      <c r="I52" s="53">
        <f t="shared" ref="I52" si="49">SUM(D52:G52)</f>
        <v>59630.165639791157</v>
      </c>
    </row>
    <row r="53" spans="1:9" x14ac:dyDescent="0.25">
      <c r="A53" s="52" t="s">
        <v>29</v>
      </c>
      <c r="B53" s="53">
        <v>7157952.754009922</v>
      </c>
      <c r="C53" s="54">
        <f>SUM(C$11:C52)</f>
        <v>10223678.217234202</v>
      </c>
      <c r="D53" s="54">
        <f>SUM(D$11:D52)</f>
        <v>3302304.078441394</v>
      </c>
      <c r="E53" s="54">
        <f>SUM(E$11:E52)</f>
        <v>449130.04234520294</v>
      </c>
      <c r="F53" s="54">
        <f>SUM(F$11:F52)</f>
        <v>104591.23338366084</v>
      </c>
      <c r="G53" s="54">
        <f>SUM(G$11:G52)</f>
        <v>54499.019290876793</v>
      </c>
      <c r="H53" s="111">
        <f t="shared" si="48"/>
        <v>0.61942485011960424</v>
      </c>
      <c r="I53" s="54">
        <f>SUM(I$11:I52)</f>
        <v>3910524.3734611352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661"/>
  <sheetViews>
    <sheetView zoomScale="85" zoomScaleNormal="85" workbookViewId="0">
      <pane ySplit="2" topLeftCell="A5370" activePane="bottomLeft" state="frozen"/>
      <selection activeCell="H4889" sqref="H4889:L4899"/>
      <selection pane="bottomLeft" activeCell="H5397" sqref="H5397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30</v>
      </c>
      <c r="B1" s="77" t="s">
        <v>31</v>
      </c>
      <c r="C1" s="77" t="s">
        <v>32</v>
      </c>
      <c r="D1" s="77" t="s">
        <v>33</v>
      </c>
      <c r="E1" s="78" t="s">
        <v>34</v>
      </c>
      <c r="F1" s="78" t="s">
        <v>35</v>
      </c>
      <c r="G1" s="79" t="s">
        <v>37</v>
      </c>
      <c r="H1" s="76" t="s">
        <v>36</v>
      </c>
      <c r="I1" s="79" t="s">
        <v>38</v>
      </c>
      <c r="J1" s="79" t="s">
        <v>39</v>
      </c>
      <c r="K1" s="80" t="s">
        <v>40</v>
      </c>
      <c r="L1" s="80" t="s">
        <v>3713</v>
      </c>
      <c r="M1" s="80" t="s">
        <v>41</v>
      </c>
      <c r="N1" s="80" t="s">
        <v>42</v>
      </c>
      <c r="O1" s="80" t="s">
        <v>43</v>
      </c>
      <c r="P1" s="80" t="s">
        <v>44</v>
      </c>
      <c r="Q1" s="80" t="s">
        <v>45</v>
      </c>
      <c r="R1" s="81" t="s">
        <v>46</v>
      </c>
      <c r="S1" s="81" t="s">
        <v>3611</v>
      </c>
      <c r="T1" s="81" t="s">
        <v>47</v>
      </c>
      <c r="U1" s="82" t="s">
        <v>48</v>
      </c>
      <c r="V1" s="83" t="s">
        <v>49</v>
      </c>
      <c r="X1" s="43"/>
      <c r="Y1" s="43" t="s">
        <v>1701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SUBTOTAL(3,K$3:K$5655)</f>
        <v>5408</v>
      </c>
      <c r="L2" s="90">
        <f t="shared" ref="L2:Q2" si="0">SUBTOTAL(9,L$3:L$5655)</f>
        <v>-102195.05601555225</v>
      </c>
      <c r="M2" s="90">
        <f t="shared" si="0"/>
        <v>-38559.477000000115</v>
      </c>
      <c r="N2" s="90">
        <f t="shared" si="0"/>
        <v>-1012.3829844478844</v>
      </c>
      <c r="O2" s="90">
        <f t="shared" si="0"/>
        <v>138216.37803763023</v>
      </c>
      <c r="P2" s="90">
        <f t="shared" si="0"/>
        <v>7186471.0140099199</v>
      </c>
      <c r="Q2" s="90">
        <f t="shared" si="0"/>
        <v>10271677.627234209</v>
      </c>
      <c r="R2" s="104">
        <f>SUBTOTAL(3,R$3:R$5655)</f>
        <v>4639</v>
      </c>
      <c r="S2" s="104"/>
      <c r="T2" s="104">
        <f>SUBTOTAL(2,T$3:T$5655)</f>
        <v>0</v>
      </c>
      <c r="U2" s="91">
        <f>SUBTOTAL(9,U$3:U$5655)</f>
        <v>3085206.6132242759</v>
      </c>
      <c r="V2" s="92">
        <f>SUBTOTAL(1,V$3:V$5655)</f>
        <v>0.82113095412293402</v>
      </c>
      <c r="X2" s="43"/>
      <c r="Y2" s="91" t="s">
        <v>5</v>
      </c>
      <c r="Z2" s="91">
        <f>SUMIFS($U:$U,$T:$T,"",$G:$G,Y2)</f>
        <v>-573432.30592774891</v>
      </c>
      <c r="AA2" s="91" t="s">
        <v>6</v>
      </c>
      <c r="AB2" s="91">
        <f>SUMIFS($U:$U,$T:$T,"",$G:$G,AA2)</f>
        <v>-36485.892924087304</v>
      </c>
      <c r="AC2" s="91" t="s">
        <v>7</v>
      </c>
      <c r="AD2" s="91">
        <f>SUMIFS($U:$U,$T:$T,"",$G:$G,AC2)</f>
        <v>-125710.18139345601</v>
      </c>
      <c r="AE2" s="91" t="s">
        <v>8</v>
      </c>
      <c r="AF2" s="91">
        <f>SUMIFS($U:$U,$T:$T,"",$G:$G,AE2)</f>
        <v>-89689.379991560025</v>
      </c>
    </row>
    <row r="3" spans="1:32" x14ac:dyDescent="0.2">
      <c r="A3" s="93" t="s">
        <v>50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 t="shared" ref="F3:F66" si="1">IFERROR(MONTH(E3)&amp;" "&amp;YEAR(E3),"")</f>
        <v>7 2022</v>
      </c>
      <c r="G3" s="96" t="s">
        <v>5</v>
      </c>
      <c r="H3" s="161" t="s">
        <v>2114</v>
      </c>
      <c r="I3" s="97" t="s">
        <v>2115</v>
      </c>
      <c r="J3" s="97" t="s">
        <v>3197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3221</v>
      </c>
      <c r="T3" s="95" t="str">
        <f t="shared" ref="T3:T66" si="2">IF(R3="","",MONTH(R3)&amp;" "&amp;YEAR(R3))</f>
        <v>8 2022</v>
      </c>
      <c r="U3" s="32">
        <f t="shared" ref="U3:U66" si="3">Q3-P3</f>
        <v>-222.00121560308003</v>
      </c>
      <c r="V3" s="22">
        <f t="shared" ref="V3:V66" si="4">IF(Q3&lt;&gt;0,IFERROR(U3/P3,""),"")</f>
        <v>-0.16792814785862803</v>
      </c>
      <c r="X3" s="33"/>
      <c r="Y3" s="33"/>
    </row>
    <row r="4" spans="1:32" x14ac:dyDescent="0.2">
      <c r="A4" s="93" t="s">
        <v>50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si="1"/>
        <v>7 2022</v>
      </c>
      <c r="G4" s="96" t="s">
        <v>5</v>
      </c>
      <c r="H4" s="161" t="s">
        <v>2114</v>
      </c>
      <c r="I4" s="97" t="s">
        <v>2115</v>
      </c>
      <c r="J4" s="97" t="s">
        <v>3197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3221</v>
      </c>
      <c r="T4" s="95" t="str">
        <f t="shared" si="2"/>
        <v>8 2022</v>
      </c>
      <c r="U4" s="32">
        <f t="shared" si="3"/>
        <v>-222.00121560308003</v>
      </c>
      <c r="V4" s="22">
        <f t="shared" si="4"/>
        <v>-0.16792814785862803</v>
      </c>
      <c r="X4" s="33"/>
      <c r="Y4" s="39"/>
    </row>
    <row r="5" spans="1:32" x14ac:dyDescent="0.2">
      <c r="A5" s="93" t="s">
        <v>50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1"/>
        <v>7 2022</v>
      </c>
      <c r="G5" s="96" t="s">
        <v>5</v>
      </c>
      <c r="H5" s="161" t="s">
        <v>2114</v>
      </c>
      <c r="I5" s="97" t="s">
        <v>2115</v>
      </c>
      <c r="J5" s="97" t="s">
        <v>3197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44842</v>
      </c>
      <c r="S5" s="31" t="s">
        <v>3221</v>
      </c>
      <c r="T5" s="95" t="str">
        <f t="shared" si="2"/>
        <v>10 2022</v>
      </c>
      <c r="U5" s="32">
        <f t="shared" si="3"/>
        <v>477.99878439691997</v>
      </c>
      <c r="V5" s="22">
        <f t="shared" si="4"/>
        <v>0.36157212168588138</v>
      </c>
      <c r="X5" s="33"/>
      <c r="Y5" s="33"/>
    </row>
    <row r="6" spans="1:32" x14ac:dyDescent="0.2">
      <c r="A6" s="93" t="s">
        <v>50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1"/>
        <v>7 2022</v>
      </c>
      <c r="G6" s="96" t="s">
        <v>5</v>
      </c>
      <c r="H6" s="161" t="s">
        <v>2735</v>
      </c>
      <c r="I6" s="97" t="s">
        <v>2283</v>
      </c>
      <c r="J6" s="97" t="s">
        <v>2736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3221</v>
      </c>
      <c r="T6" s="95" t="str">
        <f t="shared" si="2"/>
        <v>8 2022</v>
      </c>
      <c r="U6" s="32">
        <f t="shared" si="3"/>
        <v>809.95794652857376</v>
      </c>
      <c r="V6" s="22">
        <f t="shared" si="4"/>
        <v>1.1737805579440863</v>
      </c>
      <c r="X6" s="33"/>
      <c r="Y6" s="33"/>
    </row>
    <row r="7" spans="1:32" x14ac:dyDescent="0.2">
      <c r="A7" s="93" t="s">
        <v>50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1"/>
        <v>7 2022</v>
      </c>
      <c r="G7" s="96" t="s">
        <v>5</v>
      </c>
      <c r="H7" s="161" t="s">
        <v>2881</v>
      </c>
      <c r="I7" s="97" t="s">
        <v>2283</v>
      </c>
      <c r="J7" s="97" t="s">
        <v>2882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3221</v>
      </c>
      <c r="T7" s="95" t="str">
        <f t="shared" si="2"/>
        <v>8 2022</v>
      </c>
      <c r="U7" s="32">
        <f t="shared" si="3"/>
        <v>807.82580279611534</v>
      </c>
      <c r="V7" s="22">
        <f t="shared" si="4"/>
        <v>1.1670845374754193</v>
      </c>
      <c r="X7" s="33"/>
      <c r="Y7" s="33"/>
    </row>
    <row r="8" spans="1:32" x14ac:dyDescent="0.2">
      <c r="A8" s="93" t="s">
        <v>50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1"/>
        <v>7 2022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51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3221</v>
      </c>
      <c r="T8" s="95" t="str">
        <f t="shared" si="2"/>
        <v>9 2022</v>
      </c>
      <c r="U8" s="32">
        <f t="shared" si="3"/>
        <v>275.00971076939288</v>
      </c>
      <c r="V8" s="22">
        <f t="shared" si="4"/>
        <v>1.5715712682032168</v>
      </c>
      <c r="X8" s="33"/>
      <c r="Y8" s="33"/>
    </row>
    <row r="9" spans="1:32" x14ac:dyDescent="0.2">
      <c r="A9" s="93" t="s">
        <v>50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1"/>
        <v>7 2022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52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3221</v>
      </c>
      <c r="T9" s="95" t="str">
        <f t="shared" si="2"/>
        <v>8 2022</v>
      </c>
      <c r="U9" s="32">
        <f t="shared" si="3"/>
        <v>182.10537744923636</v>
      </c>
      <c r="V9" s="22">
        <f t="shared" si="4"/>
        <v>0.35162631454314147</v>
      </c>
      <c r="X9" s="33"/>
      <c r="Y9" s="33"/>
    </row>
    <row r="10" spans="1:32" x14ac:dyDescent="0.2">
      <c r="A10" s="93" t="s">
        <v>50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1"/>
        <v>7 2022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53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3221</v>
      </c>
      <c r="T10" s="95" t="str">
        <f t="shared" si="2"/>
        <v>8 2022</v>
      </c>
      <c r="U10" s="32">
        <f t="shared" si="3"/>
        <v>405.86480926592048</v>
      </c>
      <c r="V10" s="22">
        <f t="shared" si="4"/>
        <v>0.40825917143746393</v>
      </c>
      <c r="X10" s="33"/>
      <c r="Y10" s="33"/>
    </row>
    <row r="11" spans="1:32" x14ac:dyDescent="0.2">
      <c r="A11" s="93" t="s">
        <v>54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1"/>
        <v>7 2022</v>
      </c>
      <c r="G11" s="96" t="s">
        <v>5</v>
      </c>
      <c r="H11" s="161" t="s">
        <v>2862</v>
      </c>
      <c r="I11" s="97" t="s">
        <v>2115</v>
      </c>
      <c r="J11" s="97" t="s">
        <v>3966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3221</v>
      </c>
      <c r="T11" s="95" t="str">
        <f t="shared" si="2"/>
        <v>11 2022</v>
      </c>
      <c r="U11" s="32">
        <f t="shared" si="3"/>
        <v>683.49728506787324</v>
      </c>
      <c r="V11" s="22">
        <f t="shared" si="4"/>
        <v>2.1595305595228389</v>
      </c>
      <c r="X11" s="33"/>
      <c r="Y11" s="33"/>
    </row>
    <row r="12" spans="1:32" x14ac:dyDescent="0.2">
      <c r="A12" s="93" t="s">
        <v>54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1"/>
        <v>7 2022</v>
      </c>
      <c r="G12" s="96" t="s">
        <v>5</v>
      </c>
      <c r="H12" s="161" t="s">
        <v>2862</v>
      </c>
      <c r="I12" s="97" t="s">
        <v>2115</v>
      </c>
      <c r="J12" s="97" t="s">
        <v>3966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3221</v>
      </c>
      <c r="T12" s="95" t="str">
        <f t="shared" si="2"/>
        <v>1 2023</v>
      </c>
      <c r="U12" s="32">
        <f t="shared" si="3"/>
        <v>883.49728506787324</v>
      </c>
      <c r="V12" s="22">
        <f t="shared" si="4"/>
        <v>2.7914366714274066</v>
      </c>
      <c r="X12" s="33"/>
      <c r="Y12" s="33"/>
    </row>
    <row r="13" spans="1:32" x14ac:dyDescent="0.2">
      <c r="A13" s="93" t="s">
        <v>54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1"/>
        <v>7 2022</v>
      </c>
      <c r="G13" s="96" t="s">
        <v>5</v>
      </c>
      <c r="H13" s="161" t="s">
        <v>2862</v>
      </c>
      <c r="I13" s="97" t="s">
        <v>2115</v>
      </c>
      <c r="J13" s="97" t="s">
        <v>3966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3221</v>
      </c>
      <c r="T13" s="95" t="str">
        <f t="shared" si="2"/>
        <v>5 2023</v>
      </c>
      <c r="U13" s="32">
        <f t="shared" si="3"/>
        <v>783.49728506787324</v>
      </c>
      <c r="V13" s="22">
        <f t="shared" si="4"/>
        <v>2.4754836154751225</v>
      </c>
      <c r="X13" s="33"/>
      <c r="Y13" s="33"/>
    </row>
    <row r="14" spans="1:32" x14ac:dyDescent="0.2">
      <c r="A14" s="93" t="s">
        <v>54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1"/>
        <v>7 2022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2864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3221</v>
      </c>
      <c r="T14" s="95" t="str">
        <f t="shared" si="2"/>
        <v>5 2023</v>
      </c>
      <c r="U14" s="32">
        <f t="shared" si="3"/>
        <v>1104.3230769230772</v>
      </c>
      <c r="V14" s="22">
        <f t="shared" si="4"/>
        <v>0.92359654653302325</v>
      </c>
      <c r="X14" s="33"/>
      <c r="Y14" s="33"/>
    </row>
    <row r="15" spans="1:32" x14ac:dyDescent="0.2">
      <c r="A15" s="93" t="s">
        <v>54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1"/>
        <v>7 2022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2865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3221</v>
      </c>
      <c r="T15" s="95" t="str">
        <f t="shared" si="2"/>
        <v>6 2023</v>
      </c>
      <c r="U15" s="32">
        <f t="shared" si="3"/>
        <v>904.32307692307722</v>
      </c>
      <c r="V15" s="22">
        <f t="shared" si="4"/>
        <v>0.75632728161710827</v>
      </c>
      <c r="X15" s="33"/>
      <c r="Y15" s="33"/>
    </row>
    <row r="16" spans="1:32" x14ac:dyDescent="0.2">
      <c r="A16" s="93" t="s">
        <v>54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1"/>
        <v>7 2022</v>
      </c>
      <c r="G16" s="96" t="s">
        <v>5</v>
      </c>
      <c r="H16" s="161" t="s">
        <v>2114</v>
      </c>
      <c r="I16" s="97" t="s">
        <v>2115</v>
      </c>
      <c r="J16" s="97" t="s">
        <v>3197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3221</v>
      </c>
      <c r="T16" s="95" t="str">
        <f t="shared" si="2"/>
        <v>6 2023</v>
      </c>
      <c r="U16" s="32">
        <f t="shared" si="3"/>
        <v>904.32307692307722</v>
      </c>
      <c r="V16" s="22">
        <f t="shared" si="4"/>
        <v>0.75632728161710827</v>
      </c>
      <c r="X16" s="33"/>
      <c r="Y16" s="33"/>
    </row>
    <row r="17" spans="1:25" x14ac:dyDescent="0.2">
      <c r="A17" s="93" t="s">
        <v>54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1"/>
        <v>7 2022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55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3221</v>
      </c>
      <c r="T17" s="95" t="str">
        <f t="shared" si="2"/>
        <v>11 2022</v>
      </c>
      <c r="U17" s="32">
        <f t="shared" si="3"/>
        <v>499.74987556561103</v>
      </c>
      <c r="V17" s="22">
        <f t="shared" si="4"/>
        <v>0.99900000251005727</v>
      </c>
      <c r="X17" s="33"/>
      <c r="Y17" s="33"/>
    </row>
    <row r="18" spans="1:25" x14ac:dyDescent="0.2">
      <c r="A18" s="93" t="s">
        <v>54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1"/>
        <v>7 2022</v>
      </c>
      <c r="G18" s="96" t="s">
        <v>7</v>
      </c>
      <c r="H18" s="161" t="s">
        <v>2293</v>
      </c>
      <c r="I18" s="97" t="s">
        <v>2294</v>
      </c>
      <c r="J18" s="97" t="s">
        <v>2295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3221</v>
      </c>
      <c r="T18" s="95" t="str">
        <f t="shared" si="2"/>
        <v>11 2022</v>
      </c>
      <c r="U18" s="32">
        <f t="shared" si="3"/>
        <v>396.45903846153857</v>
      </c>
      <c r="V18" s="22">
        <f t="shared" si="4"/>
        <v>0.98245054715158608</v>
      </c>
      <c r="X18" s="33"/>
      <c r="Y18" s="33"/>
    </row>
    <row r="19" spans="1:25" x14ac:dyDescent="0.2">
      <c r="A19" s="93" t="s">
        <v>56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1"/>
        <v>8 2022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57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3221</v>
      </c>
      <c r="T19" s="95" t="str">
        <f t="shared" si="2"/>
        <v>11 2022</v>
      </c>
      <c r="U19" s="32">
        <f t="shared" si="3"/>
        <v>1413.2182224428998</v>
      </c>
      <c r="V19" s="22">
        <f t="shared" si="4"/>
        <v>16.284734678464456</v>
      </c>
      <c r="X19" s="33"/>
      <c r="Y19" s="33"/>
    </row>
    <row r="20" spans="1:25" x14ac:dyDescent="0.2">
      <c r="A20" s="93" t="s">
        <v>56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1"/>
        <v>8 2022</v>
      </c>
      <c r="G20" s="96" t="s">
        <v>5</v>
      </c>
      <c r="H20" s="161" t="s">
        <v>2114</v>
      </c>
      <c r="I20" s="97" t="s">
        <v>2115</v>
      </c>
      <c r="J20" s="97" t="s">
        <v>3197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3221</v>
      </c>
      <c r="T20" s="95" t="str">
        <f t="shared" si="2"/>
        <v>7 2023</v>
      </c>
      <c r="U20" s="32">
        <f t="shared" si="3"/>
        <v>919.76782522343592</v>
      </c>
      <c r="V20" s="22">
        <f t="shared" si="4"/>
        <v>0.77931092278310576</v>
      </c>
      <c r="X20" s="33"/>
      <c r="Y20" s="33"/>
    </row>
    <row r="21" spans="1:25" x14ac:dyDescent="0.2">
      <c r="A21" s="93" t="s">
        <v>56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1"/>
        <v>8 2022</v>
      </c>
      <c r="G21" s="96" t="s">
        <v>5</v>
      </c>
      <c r="H21" s="161" t="s">
        <v>2114</v>
      </c>
      <c r="I21" s="97" t="s">
        <v>2115</v>
      </c>
      <c r="J21" s="97" t="s">
        <v>3197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3221</v>
      </c>
      <c r="T21" s="95" t="str">
        <f t="shared" si="2"/>
        <v>8 2023</v>
      </c>
      <c r="U21" s="32">
        <f t="shared" si="3"/>
        <v>919.76782522343592</v>
      </c>
      <c r="V21" s="22">
        <f t="shared" si="4"/>
        <v>0.77931092278310576</v>
      </c>
      <c r="X21" s="33"/>
      <c r="Y21" s="33"/>
    </row>
    <row r="22" spans="1:25" x14ac:dyDescent="0.2">
      <c r="A22" s="93" t="s">
        <v>56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1"/>
        <v>8 2022</v>
      </c>
      <c r="G22" s="96" t="s">
        <v>5</v>
      </c>
      <c r="H22" s="161" t="s">
        <v>2862</v>
      </c>
      <c r="I22" s="97" t="s">
        <v>2115</v>
      </c>
      <c r="J22" s="97" t="s">
        <v>3966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3221</v>
      </c>
      <c r="T22" s="95" t="str">
        <f t="shared" si="2"/>
        <v>5 2023</v>
      </c>
      <c r="U22" s="32">
        <f t="shared" si="3"/>
        <v>688.01950968222445</v>
      </c>
      <c r="V22" s="22">
        <f t="shared" si="4"/>
        <v>2.2053286376382859</v>
      </c>
      <c r="X22" s="33"/>
      <c r="Y22" s="33"/>
    </row>
    <row r="23" spans="1:25" x14ac:dyDescent="0.2">
      <c r="A23" s="93" t="s">
        <v>56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1"/>
        <v>8 2022</v>
      </c>
      <c r="G23" s="96" t="s">
        <v>5</v>
      </c>
      <c r="H23" s="161" t="s">
        <v>2862</v>
      </c>
      <c r="I23" s="97" t="s">
        <v>2115</v>
      </c>
      <c r="J23" s="97" t="s">
        <v>3966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3221</v>
      </c>
      <c r="T23" s="95" t="str">
        <f t="shared" si="2"/>
        <v>5 2023</v>
      </c>
      <c r="U23" s="32">
        <f t="shared" si="3"/>
        <v>688.01950968222445</v>
      </c>
      <c r="V23" s="22">
        <f t="shared" si="4"/>
        <v>2.2053286376382859</v>
      </c>
      <c r="X23" s="33"/>
      <c r="Y23" s="33"/>
    </row>
    <row r="24" spans="1:25" x14ac:dyDescent="0.2">
      <c r="A24" s="93" t="s">
        <v>56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1"/>
        <v>8 2022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58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3221</v>
      </c>
      <c r="T24" s="95" t="str">
        <f t="shared" si="2"/>
        <v>11 2022</v>
      </c>
      <c r="U24" s="32">
        <f t="shared" si="3"/>
        <v>309.88391261171796</v>
      </c>
      <c r="V24" s="22">
        <f t="shared" si="4"/>
        <v>0.52512364809980494</v>
      </c>
      <c r="X24" s="33"/>
      <c r="Y24" s="33"/>
    </row>
    <row r="25" spans="1:25" x14ac:dyDescent="0.2">
      <c r="A25" s="93" t="s">
        <v>56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1"/>
        <v>8 2022</v>
      </c>
      <c r="G25" s="96" t="s">
        <v>5</v>
      </c>
      <c r="H25" s="161" t="s">
        <v>2089</v>
      </c>
      <c r="I25" s="97" t="s">
        <v>2067</v>
      </c>
      <c r="J25" s="97" t="s">
        <v>4398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3221</v>
      </c>
      <c r="T25" s="95" t="str">
        <f t="shared" si="2"/>
        <v>11 2022</v>
      </c>
      <c r="U25" s="32">
        <f t="shared" si="3"/>
        <v>599.06818768619655</v>
      </c>
      <c r="V25" s="22">
        <f t="shared" si="4"/>
        <v>1.4941897082921289</v>
      </c>
      <c r="X25" s="33"/>
      <c r="Y25" s="33"/>
    </row>
    <row r="26" spans="1:25" x14ac:dyDescent="0.2">
      <c r="A26" s="93" t="s">
        <v>56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1"/>
        <v>8 2022</v>
      </c>
      <c r="G26" s="96" t="s">
        <v>5</v>
      </c>
      <c r="H26" s="161" t="s">
        <v>3109</v>
      </c>
      <c r="I26" s="97" t="s">
        <v>2115</v>
      </c>
      <c r="J26" s="97" t="s">
        <v>3110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3221</v>
      </c>
      <c r="T26" s="95" t="str">
        <f t="shared" si="2"/>
        <v>11 2022</v>
      </c>
      <c r="U26" s="32">
        <f t="shared" si="3"/>
        <v>439.65466732869913</v>
      </c>
      <c r="V26" s="22">
        <f t="shared" si="4"/>
        <v>1.6887365055389156</v>
      </c>
      <c r="X26" s="33"/>
      <c r="Y26" s="33"/>
    </row>
    <row r="27" spans="1:25" x14ac:dyDescent="0.2">
      <c r="A27" s="93" t="s">
        <v>56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1"/>
        <v>8 2022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59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3221</v>
      </c>
      <c r="T27" s="95" t="str">
        <f t="shared" si="2"/>
        <v>11 2022</v>
      </c>
      <c r="U27" s="32">
        <f t="shared" si="3"/>
        <v>981.30992055610727</v>
      </c>
      <c r="V27" s="22">
        <f t="shared" si="4"/>
        <v>4.4872173582426838</v>
      </c>
      <c r="X27" s="33"/>
      <c r="Y27" s="33"/>
    </row>
    <row r="28" spans="1:25" x14ac:dyDescent="0.2">
      <c r="A28" s="93" t="s">
        <v>56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1"/>
        <v>8 2022</v>
      </c>
      <c r="G28" s="96" t="s">
        <v>5</v>
      </c>
      <c r="H28" s="161" t="s">
        <v>2288</v>
      </c>
      <c r="I28" s="97" t="s">
        <v>2070</v>
      </c>
      <c r="J28" s="97" t="s">
        <v>2289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3221</v>
      </c>
      <c r="T28" s="95" t="str">
        <f t="shared" si="2"/>
        <v>11 2022</v>
      </c>
      <c r="U28" s="32">
        <f t="shared" si="3"/>
        <v>797.93541956305853</v>
      </c>
      <c r="V28" s="22">
        <f t="shared" si="4"/>
        <v>1.1365555844826274</v>
      </c>
      <c r="X28" s="33"/>
      <c r="Y28" s="33"/>
    </row>
    <row r="29" spans="1:25" x14ac:dyDescent="0.2">
      <c r="A29" s="98" t="s">
        <v>60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1"/>
        <v>8 2022</v>
      </c>
      <c r="G29" s="96" t="s">
        <v>5</v>
      </c>
      <c r="H29" s="161" t="s">
        <v>2538</v>
      </c>
      <c r="I29" s="97" t="s">
        <v>2102</v>
      </c>
      <c r="J29" s="97" t="s">
        <v>2539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3221</v>
      </c>
      <c r="T29" s="95" t="str">
        <f t="shared" si="2"/>
        <v>9 2022</v>
      </c>
      <c r="U29" s="32">
        <f t="shared" si="3"/>
        <v>1218.3004069124863</v>
      </c>
      <c r="V29" s="22">
        <f t="shared" si="4"/>
        <v>1.2410114208979617</v>
      </c>
      <c r="X29" s="33"/>
      <c r="Y29" s="33"/>
    </row>
    <row r="30" spans="1:25" x14ac:dyDescent="0.2">
      <c r="A30" s="98" t="s">
        <v>60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1"/>
        <v>8 2022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61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3221</v>
      </c>
      <c r="T30" s="95" t="str">
        <f t="shared" si="2"/>
        <v>9 2022</v>
      </c>
      <c r="U30" s="32">
        <f t="shared" si="3"/>
        <v>967.60300684314734</v>
      </c>
      <c r="V30" s="22">
        <f t="shared" si="4"/>
        <v>1.817446415513613</v>
      </c>
      <c r="X30" s="33"/>
      <c r="Y30" s="33"/>
    </row>
    <row r="31" spans="1:25" x14ac:dyDescent="0.2">
      <c r="A31" s="98" t="s">
        <v>60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1"/>
        <v>8 2022</v>
      </c>
      <c r="G31" s="96" t="s">
        <v>5</v>
      </c>
      <c r="H31" s="161" t="s">
        <v>2492</v>
      </c>
      <c r="I31" s="97" t="s">
        <v>2188</v>
      </c>
      <c r="J31" s="97" t="s">
        <v>2493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3221</v>
      </c>
      <c r="T31" s="95" t="str">
        <f t="shared" si="2"/>
        <v>8 2022</v>
      </c>
      <c r="U31" s="32">
        <f t="shared" si="3"/>
        <v>1164.6921054254221</v>
      </c>
      <c r="V31" s="22">
        <f t="shared" si="4"/>
        <v>2.1757424413683109</v>
      </c>
      <c r="X31" s="33"/>
      <c r="Y31" s="33"/>
    </row>
    <row r="32" spans="1:25" x14ac:dyDescent="0.2">
      <c r="A32" s="93" t="s">
        <v>60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1"/>
        <v>8 2022</v>
      </c>
      <c r="G32" s="96" t="s">
        <v>5</v>
      </c>
      <c r="H32" s="161" t="s">
        <v>2492</v>
      </c>
      <c r="I32" s="97" t="s">
        <v>2188</v>
      </c>
      <c r="J32" s="97" t="s">
        <v>2493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3221</v>
      </c>
      <c r="T32" s="95" t="str">
        <f t="shared" si="2"/>
        <v>8 2022</v>
      </c>
      <c r="U32" s="32">
        <f t="shared" si="3"/>
        <v>1164.6921054254221</v>
      </c>
      <c r="V32" s="22">
        <f t="shared" si="4"/>
        <v>2.1757424413683109</v>
      </c>
      <c r="X32" s="33"/>
      <c r="Y32" s="33"/>
    </row>
    <row r="33" spans="1:25" x14ac:dyDescent="0.2">
      <c r="A33" s="93" t="s">
        <v>60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1"/>
        <v>8 2022</v>
      </c>
      <c r="G33" s="96" t="s">
        <v>5</v>
      </c>
      <c r="H33" s="161" t="s">
        <v>2221</v>
      </c>
      <c r="I33" s="97" t="s">
        <v>2222</v>
      </c>
      <c r="J33" s="97" t="s">
        <v>2946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3221</v>
      </c>
      <c r="T33" s="95" t="str">
        <f t="shared" si="2"/>
        <v>8 2022</v>
      </c>
      <c r="U33" s="32">
        <f t="shared" si="3"/>
        <v>1320.1993068201118</v>
      </c>
      <c r="V33" s="22">
        <f t="shared" si="4"/>
        <v>1.6929958108097785</v>
      </c>
      <c r="X33" s="33"/>
      <c r="Y33" s="33"/>
    </row>
    <row r="34" spans="1:25" x14ac:dyDescent="0.2">
      <c r="A34" s="93" t="s">
        <v>60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1"/>
        <v>8 2022</v>
      </c>
      <c r="G34" s="96" t="s">
        <v>5</v>
      </c>
      <c r="H34" s="161" t="s">
        <v>2152</v>
      </c>
      <c r="I34" s="97" t="s">
        <v>2067</v>
      </c>
      <c r="J34" s="97" t="s">
        <v>3886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3221</v>
      </c>
      <c r="T34" s="95" t="str">
        <f t="shared" si="2"/>
        <v>9 2022</v>
      </c>
      <c r="U34" s="32">
        <f t="shared" si="3"/>
        <v>2.3596177517219985E-3</v>
      </c>
      <c r="V34" s="22">
        <f t="shared" si="4"/>
        <v>2.676615660142501E-6</v>
      </c>
      <c r="X34" s="33"/>
      <c r="Y34" s="33"/>
    </row>
    <row r="35" spans="1:25" x14ac:dyDescent="0.2">
      <c r="A35" s="93" t="s">
        <v>60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1"/>
        <v>8 2022</v>
      </c>
      <c r="G35" s="96" t="s">
        <v>5</v>
      </c>
      <c r="H35" s="161" t="s">
        <v>2862</v>
      </c>
      <c r="I35" s="97" t="s">
        <v>2115</v>
      </c>
      <c r="J35" s="97" t="s">
        <v>3966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3221</v>
      </c>
      <c r="T35" s="95" t="str">
        <f t="shared" si="2"/>
        <v>9 2022</v>
      </c>
      <c r="U35" s="32">
        <f t="shared" si="3"/>
        <v>688.04664795136023</v>
      </c>
      <c r="V35" s="22">
        <f t="shared" si="4"/>
        <v>3.2462173459444279</v>
      </c>
      <c r="X35" s="33"/>
      <c r="Y35" s="33"/>
    </row>
    <row r="36" spans="1:25" x14ac:dyDescent="0.2">
      <c r="A36" s="93" t="s">
        <v>60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1"/>
        <v>8 2022</v>
      </c>
      <c r="G36" s="96" t="s">
        <v>5</v>
      </c>
      <c r="H36" s="161" t="s">
        <v>2862</v>
      </c>
      <c r="I36" s="97" t="s">
        <v>2115</v>
      </c>
      <c r="J36" s="97" t="s">
        <v>3966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3221</v>
      </c>
      <c r="T36" s="95" t="str">
        <f t="shared" si="2"/>
        <v>9 2022</v>
      </c>
      <c r="U36" s="32">
        <f t="shared" si="3"/>
        <v>688.04664795136023</v>
      </c>
      <c r="V36" s="22">
        <f t="shared" si="4"/>
        <v>3.2462173459444279</v>
      </c>
      <c r="X36" s="33"/>
      <c r="Y36" s="33"/>
    </row>
    <row r="37" spans="1:25" x14ac:dyDescent="0.2">
      <c r="A37" s="93" t="s">
        <v>60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1"/>
        <v>8 2022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62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3221</v>
      </c>
      <c r="T37" s="95" t="str">
        <f t="shared" si="2"/>
        <v>8 2022</v>
      </c>
      <c r="U37" s="32">
        <f t="shared" si="3"/>
        <v>652.07676901527088</v>
      </c>
      <c r="V37" s="22">
        <f t="shared" si="4"/>
        <v>2.6301559818548652</v>
      </c>
      <c r="X37" s="33"/>
      <c r="Y37" s="33"/>
    </row>
    <row r="38" spans="1:25" x14ac:dyDescent="0.2">
      <c r="A38" s="93" t="s">
        <v>60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1"/>
        <v>8 2022</v>
      </c>
      <c r="G38" s="96" t="s">
        <v>5</v>
      </c>
      <c r="H38" s="161" t="s">
        <v>2282</v>
      </c>
      <c r="I38" s="97" t="s">
        <v>2283</v>
      </c>
      <c r="J38" s="97" t="s">
        <v>2284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3221</v>
      </c>
      <c r="T38" s="95" t="str">
        <f t="shared" si="2"/>
        <v>8 2022</v>
      </c>
      <c r="U38" s="32">
        <f t="shared" si="3"/>
        <v>1387.6383700465128</v>
      </c>
      <c r="V38" s="22">
        <f t="shared" si="4"/>
        <v>1.2474705461609066</v>
      </c>
      <c r="X38" s="33"/>
      <c r="Y38" s="33"/>
    </row>
    <row r="39" spans="1:25" x14ac:dyDescent="0.2">
      <c r="A39" s="93" t="s">
        <v>60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1"/>
        <v>8 2022</v>
      </c>
      <c r="G39" s="96" t="s">
        <v>5</v>
      </c>
      <c r="H39" s="161" t="s">
        <v>2699</v>
      </c>
      <c r="I39" s="97" t="s">
        <v>2115</v>
      </c>
      <c r="J39" s="97" t="s">
        <v>4023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3221</v>
      </c>
      <c r="T39" s="95" t="str">
        <f t="shared" si="2"/>
        <v>9 2022</v>
      </c>
      <c r="U39" s="32">
        <f t="shared" si="3"/>
        <v>541.12491778217804</v>
      </c>
      <c r="V39" s="22">
        <f t="shared" si="4"/>
        <v>9.191068570913604</v>
      </c>
      <c r="X39" s="33"/>
      <c r="Y39" s="33"/>
    </row>
    <row r="40" spans="1:25" x14ac:dyDescent="0.2">
      <c r="A40" s="93" t="s">
        <v>60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1"/>
        <v>8 2022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63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3221</v>
      </c>
      <c r="T40" s="95" t="str">
        <f t="shared" si="2"/>
        <v>8 2022</v>
      </c>
      <c r="U40" s="32">
        <f t="shared" si="3"/>
        <v>522.0773562089754</v>
      </c>
      <c r="V40" s="22">
        <f t="shared" si="4"/>
        <v>1.0923888269191484</v>
      </c>
      <c r="X40" s="33"/>
      <c r="Y40" s="33"/>
    </row>
    <row r="41" spans="1:25" x14ac:dyDescent="0.2">
      <c r="A41" s="93" t="s">
        <v>64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1"/>
        <v>8 2022</v>
      </c>
      <c r="G41" s="96" t="s">
        <v>5</v>
      </c>
      <c r="H41" s="175" t="s">
        <v>3762</v>
      </c>
      <c r="I41" s="176" t="s">
        <v>3793</v>
      </c>
      <c r="J41" s="97" t="s">
        <v>3816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3221</v>
      </c>
      <c r="T41" s="95" t="str">
        <f t="shared" si="2"/>
        <v>9 2022</v>
      </c>
      <c r="U41" s="32">
        <f t="shared" si="3"/>
        <v>1133.6654352203293</v>
      </c>
      <c r="V41" s="22">
        <f t="shared" si="4"/>
        <v>0.77312876777931794</v>
      </c>
      <c r="X41" s="33"/>
      <c r="Y41" s="33"/>
    </row>
    <row r="42" spans="1:25" x14ac:dyDescent="0.2">
      <c r="A42" s="93" t="s">
        <v>64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1"/>
        <v>8 2022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65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3221</v>
      </c>
      <c r="T42" s="95" t="str">
        <f t="shared" si="2"/>
        <v>9 2022</v>
      </c>
      <c r="U42" s="32">
        <f t="shared" si="3"/>
        <v>366.46274127476386</v>
      </c>
      <c r="V42" s="22">
        <f t="shared" si="4"/>
        <v>0.68047797127762821</v>
      </c>
      <c r="X42" s="33"/>
      <c r="Y42" s="33"/>
    </row>
    <row r="43" spans="1:25" x14ac:dyDescent="0.2">
      <c r="A43" s="93" t="s">
        <v>64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1"/>
        <v>8 2022</v>
      </c>
      <c r="G43" s="96" t="s">
        <v>5</v>
      </c>
      <c r="H43" s="161" t="s">
        <v>2862</v>
      </c>
      <c r="I43" s="97" t="s">
        <v>2115</v>
      </c>
      <c r="J43" s="97" t="s">
        <v>3966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3221</v>
      </c>
      <c r="T43" s="95" t="str">
        <f t="shared" si="2"/>
        <v>9 2022</v>
      </c>
      <c r="U43" s="32">
        <f t="shared" si="3"/>
        <v>646.74361554862514</v>
      </c>
      <c r="V43" s="22">
        <f t="shared" si="4"/>
        <v>2.5537110029808532</v>
      </c>
      <c r="X43" s="33"/>
      <c r="Y43" s="33"/>
    </row>
    <row r="44" spans="1:25" x14ac:dyDescent="0.2">
      <c r="A44" s="93" t="s">
        <v>64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1"/>
        <v>8 2022</v>
      </c>
      <c r="G44" s="96" t="s">
        <v>5</v>
      </c>
      <c r="H44" s="161" t="s">
        <v>2862</v>
      </c>
      <c r="I44" s="97" t="s">
        <v>2115</v>
      </c>
      <c r="J44" s="97" t="s">
        <v>3966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3221</v>
      </c>
      <c r="T44" s="95" t="str">
        <f t="shared" si="2"/>
        <v>9 2022</v>
      </c>
      <c r="U44" s="32">
        <f t="shared" si="3"/>
        <v>646.74361554862514</v>
      </c>
      <c r="V44" s="22">
        <f t="shared" si="4"/>
        <v>2.5537110029808532</v>
      </c>
      <c r="X44" s="33"/>
      <c r="Y44" s="33"/>
    </row>
    <row r="45" spans="1:25" x14ac:dyDescent="0.2">
      <c r="A45" s="93" t="s">
        <v>64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1"/>
        <v>8 2022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66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3221</v>
      </c>
      <c r="T45" s="95" t="str">
        <f t="shared" si="2"/>
        <v>9 2022</v>
      </c>
      <c r="U45" s="32">
        <f t="shared" si="3"/>
        <v>375.23947098916864</v>
      </c>
      <c r="V45" s="22">
        <f t="shared" si="4"/>
        <v>1.0148175414855509</v>
      </c>
      <c r="X45" s="33"/>
      <c r="Y45" s="33"/>
    </row>
    <row r="46" spans="1:25" x14ac:dyDescent="0.2">
      <c r="A46" s="93" t="s">
        <v>64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1"/>
        <v>8 2022</v>
      </c>
      <c r="G46" s="96" t="s">
        <v>7</v>
      </c>
      <c r="H46" s="161" t="s">
        <v>2800</v>
      </c>
      <c r="I46" s="97" t="s">
        <v>2801</v>
      </c>
      <c r="J46" s="97" t="s">
        <v>2802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3221</v>
      </c>
      <c r="T46" s="95" t="str">
        <f t="shared" si="2"/>
        <v>8 2022</v>
      </c>
      <c r="U46" s="32">
        <f t="shared" si="3"/>
        <v>546.73281749039529</v>
      </c>
      <c r="V46" s="22">
        <f t="shared" si="4"/>
        <v>0.57353575946152602</v>
      </c>
      <c r="X46" s="33"/>
      <c r="Y46" s="33"/>
    </row>
    <row r="47" spans="1:25" x14ac:dyDescent="0.2">
      <c r="A47" s="93" t="s">
        <v>64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1"/>
        <v>8 2022</v>
      </c>
      <c r="G47" s="96" t="s">
        <v>7</v>
      </c>
      <c r="H47" s="161" t="s">
        <v>2800</v>
      </c>
      <c r="I47" s="97" t="s">
        <v>2801</v>
      </c>
      <c r="J47" s="97" t="s">
        <v>2802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2"/>
        <v/>
      </c>
      <c r="U47" s="32">
        <f t="shared" si="3"/>
        <v>-953.26718250960471</v>
      </c>
      <c r="V47" s="22" t="str">
        <f t="shared" si="4"/>
        <v/>
      </c>
      <c r="X47" s="33"/>
      <c r="Y47" s="33"/>
    </row>
    <row r="48" spans="1:25" x14ac:dyDescent="0.2">
      <c r="A48" s="93" t="s">
        <v>64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1"/>
        <v>8 2022</v>
      </c>
      <c r="G48" s="96" t="s">
        <v>5</v>
      </c>
      <c r="H48" s="161" t="s">
        <v>2616</v>
      </c>
      <c r="I48" s="97" t="s">
        <v>2067</v>
      </c>
      <c r="J48" s="97" t="s">
        <v>2617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3221</v>
      </c>
      <c r="T48" s="95" t="str">
        <f t="shared" si="2"/>
        <v>8 2022</v>
      </c>
      <c r="U48" s="32">
        <f t="shared" si="3"/>
        <v>369.05805927143115</v>
      </c>
      <c r="V48" s="22">
        <f t="shared" si="4"/>
        <v>0.69510059567907279</v>
      </c>
      <c r="X48" s="33"/>
      <c r="Y48" s="33"/>
    </row>
    <row r="49" spans="1:25" x14ac:dyDescent="0.2">
      <c r="A49" s="93" t="s">
        <v>64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1"/>
        <v>8 2022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67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3221</v>
      </c>
      <c r="T49" s="95" t="str">
        <f t="shared" si="2"/>
        <v>10 2022</v>
      </c>
      <c r="U49" s="32">
        <f t="shared" si="3"/>
        <v>131.15023838178115</v>
      </c>
      <c r="V49" s="22">
        <f t="shared" si="4"/>
        <v>0.77672741213766727</v>
      </c>
      <c r="X49" s="33"/>
      <c r="Y49" s="33"/>
    </row>
    <row r="50" spans="1:25" x14ac:dyDescent="0.2">
      <c r="A50" s="93" t="s">
        <v>64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1"/>
        <v>8 2022</v>
      </c>
      <c r="G50" s="96" t="s">
        <v>5</v>
      </c>
      <c r="H50" s="161" t="s">
        <v>3109</v>
      </c>
      <c r="I50" s="97" t="s">
        <v>2115</v>
      </c>
      <c r="J50" s="97" t="s">
        <v>3110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3221</v>
      </c>
      <c r="T50" s="95" t="str">
        <f t="shared" si="2"/>
        <v>9 2022</v>
      </c>
      <c r="U50" s="32">
        <f t="shared" si="3"/>
        <v>629.65201865105996</v>
      </c>
      <c r="V50" s="22">
        <f t="shared" si="4"/>
        <v>8.9505342808325992</v>
      </c>
      <c r="X50" s="33"/>
      <c r="Y50" s="33"/>
    </row>
    <row r="51" spans="1:25" x14ac:dyDescent="0.2">
      <c r="A51" s="93" t="s">
        <v>64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1"/>
        <v>8 2022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68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3221</v>
      </c>
      <c r="T51" s="95" t="str">
        <f t="shared" si="2"/>
        <v>10 2022</v>
      </c>
      <c r="U51" s="32">
        <f t="shared" si="3"/>
        <v>846.69417013342422</v>
      </c>
      <c r="V51" s="22">
        <f t="shared" si="4"/>
        <v>1.1239713494363759</v>
      </c>
      <c r="X51" s="33"/>
      <c r="Y51" s="33"/>
    </row>
    <row r="52" spans="1:25" x14ac:dyDescent="0.2">
      <c r="A52" s="93" t="s">
        <v>69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1"/>
        <v>8 2022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70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3221</v>
      </c>
      <c r="T52" s="95" t="str">
        <f t="shared" si="2"/>
        <v>9 2022</v>
      </c>
      <c r="U52" s="32">
        <f t="shared" si="3"/>
        <v>387.5012000144111</v>
      </c>
      <c r="V52" s="22">
        <f t="shared" si="4"/>
        <v>1.0689723663356021</v>
      </c>
      <c r="X52" s="33"/>
      <c r="Y52" s="33"/>
    </row>
    <row r="53" spans="1:25" x14ac:dyDescent="0.2">
      <c r="A53" s="93" t="s">
        <v>69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1"/>
        <v>8 2022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71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3221</v>
      </c>
      <c r="T53" s="95" t="str">
        <f t="shared" si="2"/>
        <v>9 2022</v>
      </c>
      <c r="U53" s="32">
        <f t="shared" si="3"/>
        <v>829.4732509097023</v>
      </c>
      <c r="V53" s="22">
        <f t="shared" si="4"/>
        <v>1.2370472200177651</v>
      </c>
      <c r="X53" s="33"/>
      <c r="Y53" s="33"/>
    </row>
    <row r="54" spans="1:25" x14ac:dyDescent="0.2">
      <c r="A54" s="93" t="s">
        <v>69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1"/>
        <v>8 2022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72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3221</v>
      </c>
      <c r="T54" s="95" t="str">
        <f t="shared" si="2"/>
        <v>9 2022</v>
      </c>
      <c r="U54" s="32">
        <f t="shared" si="3"/>
        <v>495.37889027128938</v>
      </c>
      <c r="V54" s="22">
        <f t="shared" si="4"/>
        <v>0.81932119520862001</v>
      </c>
      <c r="X54" s="33"/>
      <c r="Y54" s="33"/>
    </row>
    <row r="55" spans="1:25" x14ac:dyDescent="0.2">
      <c r="A55" s="93" t="s">
        <v>69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1"/>
        <v>8 2022</v>
      </c>
      <c r="G55" s="96" t="s">
        <v>5</v>
      </c>
      <c r="H55" s="161" t="s">
        <v>2506</v>
      </c>
      <c r="I55" s="97" t="s">
        <v>2105</v>
      </c>
      <c r="J55" s="97" t="s">
        <v>2507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3221</v>
      </c>
      <c r="T55" s="95" t="str">
        <f t="shared" si="2"/>
        <v>9 2022</v>
      </c>
      <c r="U55" s="32">
        <f t="shared" si="3"/>
        <v>2632.9089661338553</v>
      </c>
      <c r="V55" s="22">
        <f t="shared" si="4"/>
        <v>1.4489692134641876</v>
      </c>
      <c r="X55" s="33"/>
      <c r="Y55" s="33"/>
    </row>
    <row r="56" spans="1:25" x14ac:dyDescent="0.2">
      <c r="A56" s="93" t="s">
        <v>69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1"/>
        <v>8 2022</v>
      </c>
      <c r="G56" s="96" t="s">
        <v>5</v>
      </c>
      <c r="H56" s="161" t="s">
        <v>2506</v>
      </c>
      <c r="I56" s="97" t="s">
        <v>2105</v>
      </c>
      <c r="J56" s="97" t="s">
        <v>2507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3221</v>
      </c>
      <c r="T56" s="95" t="str">
        <f t="shared" si="2"/>
        <v>9 2022</v>
      </c>
      <c r="U56" s="32">
        <f t="shared" si="3"/>
        <v>2632.9089661338553</v>
      </c>
      <c r="V56" s="22">
        <f t="shared" si="4"/>
        <v>1.4489692134641876</v>
      </c>
      <c r="X56" s="33"/>
      <c r="Y56" s="33"/>
    </row>
    <row r="57" spans="1:25" x14ac:dyDescent="0.2">
      <c r="A57" s="93" t="s">
        <v>69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1"/>
        <v>8 2022</v>
      </c>
      <c r="G57" s="96" t="s">
        <v>5</v>
      </c>
      <c r="H57" s="161" t="s">
        <v>2862</v>
      </c>
      <c r="I57" s="97" t="s">
        <v>2115</v>
      </c>
      <c r="J57" s="97" t="s">
        <v>3966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3221</v>
      </c>
      <c r="T57" s="95" t="str">
        <f t="shared" si="2"/>
        <v>10 2022</v>
      </c>
      <c r="U57" s="32">
        <f t="shared" si="3"/>
        <v>667.01840764270014</v>
      </c>
      <c r="V57" s="22">
        <f t="shared" si="4"/>
        <v>2.8629661291857023</v>
      </c>
      <c r="X57" s="33"/>
      <c r="Y57" s="33"/>
    </row>
    <row r="58" spans="1:25" x14ac:dyDescent="0.2">
      <c r="A58" s="93" t="s">
        <v>69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1"/>
        <v>8 2022</v>
      </c>
      <c r="G58" s="96" t="s">
        <v>5</v>
      </c>
      <c r="H58" s="161" t="s">
        <v>2926</v>
      </c>
      <c r="I58" s="97" t="s">
        <v>2067</v>
      </c>
      <c r="J58" s="97" t="s">
        <v>2927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3221</v>
      </c>
      <c r="T58" s="95" t="str">
        <f t="shared" si="2"/>
        <v>10 2022</v>
      </c>
      <c r="U58" s="32">
        <f t="shared" si="3"/>
        <v>792.5813866745126</v>
      </c>
      <c r="V58" s="22">
        <f t="shared" si="4"/>
        <v>1.1203852595123072</v>
      </c>
      <c r="X58" s="33"/>
      <c r="Y58" s="33"/>
    </row>
    <row r="59" spans="1:25" x14ac:dyDescent="0.2">
      <c r="A59" s="93" t="s">
        <v>69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1"/>
        <v>8 2022</v>
      </c>
      <c r="G59" s="96" t="s">
        <v>5</v>
      </c>
      <c r="H59" s="161" t="s">
        <v>2926</v>
      </c>
      <c r="I59" s="97" t="s">
        <v>2067</v>
      </c>
      <c r="J59" s="97" t="s">
        <v>2927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3221</v>
      </c>
      <c r="T59" s="95" t="str">
        <f t="shared" si="2"/>
        <v>10 2022</v>
      </c>
      <c r="U59" s="32">
        <f t="shared" si="3"/>
        <v>792.5813866745126</v>
      </c>
      <c r="V59" s="22">
        <f t="shared" si="4"/>
        <v>1.1203852595123072</v>
      </c>
      <c r="X59" s="33"/>
      <c r="Y59" s="33"/>
    </row>
    <row r="60" spans="1:25" x14ac:dyDescent="0.2">
      <c r="A60" s="93" t="s">
        <v>69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1"/>
        <v>8 2022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73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3221</v>
      </c>
      <c r="T60" s="95" t="str">
        <f t="shared" si="2"/>
        <v>11 2022</v>
      </c>
      <c r="U60" s="32">
        <f t="shared" si="3"/>
        <v>515.57754554516077</v>
      </c>
      <c r="V60" s="22">
        <f t="shared" si="4"/>
        <v>1.0643138871945625</v>
      </c>
      <c r="X60" s="33"/>
      <c r="Y60" s="33"/>
    </row>
    <row r="61" spans="1:25" x14ac:dyDescent="0.2">
      <c r="A61" s="93" t="s">
        <v>74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1"/>
        <v>8 2022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75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3221</v>
      </c>
      <c r="T61" s="95" t="str">
        <f t="shared" si="2"/>
        <v>9 2022</v>
      </c>
      <c r="U61" s="32">
        <f t="shared" si="3"/>
        <v>894.89102044670403</v>
      </c>
      <c r="V61" s="22">
        <f t="shared" si="4"/>
        <v>1.1115153888150924</v>
      </c>
      <c r="X61" s="33"/>
      <c r="Y61" s="33"/>
    </row>
    <row r="62" spans="1:25" x14ac:dyDescent="0.2">
      <c r="A62" s="93" t="s">
        <v>74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1"/>
        <v>8 2022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76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3221</v>
      </c>
      <c r="T62" s="95" t="str">
        <f t="shared" si="2"/>
        <v>10 2022</v>
      </c>
      <c r="U62" s="32">
        <f t="shared" si="3"/>
        <v>468.07265169616835</v>
      </c>
      <c r="V62" s="22">
        <f t="shared" si="4"/>
        <v>0.87995598118562968</v>
      </c>
      <c r="X62" s="33"/>
      <c r="Y62" s="33"/>
    </row>
    <row r="63" spans="1:25" x14ac:dyDescent="0.2">
      <c r="A63" s="93" t="s">
        <v>74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1"/>
        <v>8 2022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77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3221</v>
      </c>
      <c r="T63" s="95" t="str">
        <f t="shared" si="2"/>
        <v>9 2022</v>
      </c>
      <c r="U63" s="32">
        <f t="shared" si="3"/>
        <v>1151.5268682764017</v>
      </c>
      <c r="V63" s="22">
        <f t="shared" si="4"/>
        <v>0.69854148430820762</v>
      </c>
      <c r="X63" s="33"/>
      <c r="Y63" s="33"/>
    </row>
    <row r="64" spans="1:25" x14ac:dyDescent="0.2">
      <c r="A64" s="93" t="s">
        <v>74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1"/>
        <v>8 2022</v>
      </c>
      <c r="G64" s="96" t="s">
        <v>5</v>
      </c>
      <c r="H64" s="161" t="s">
        <v>2496</v>
      </c>
      <c r="I64" s="97" t="s">
        <v>2286</v>
      </c>
      <c r="J64" s="97" t="s">
        <v>4485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3221</v>
      </c>
      <c r="T64" s="95" t="str">
        <f t="shared" si="2"/>
        <v>9 2022</v>
      </c>
      <c r="U64" s="32">
        <f t="shared" si="3"/>
        <v>518.04375529048082</v>
      </c>
      <c r="V64" s="22">
        <f t="shared" si="4"/>
        <v>1.3562908381939331</v>
      </c>
      <c r="X64" s="33"/>
      <c r="Y64" s="33"/>
    </row>
    <row r="65" spans="1:25" x14ac:dyDescent="0.2">
      <c r="A65" s="93" t="s">
        <v>74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1"/>
        <v>8 2022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78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3221</v>
      </c>
      <c r="T65" s="95" t="str">
        <f t="shared" si="2"/>
        <v>9 2022</v>
      </c>
      <c r="U65" s="32">
        <f t="shared" si="3"/>
        <v>649.44312900469311</v>
      </c>
      <c r="V65" s="22">
        <f t="shared" si="4"/>
        <v>0.92703841171667534</v>
      </c>
      <c r="X65" s="33"/>
      <c r="Y65" s="33"/>
    </row>
    <row r="66" spans="1:25" x14ac:dyDescent="0.2">
      <c r="A66" s="93" t="s">
        <v>74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1"/>
        <v>8 2022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79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3221</v>
      </c>
      <c r="T66" s="95" t="str">
        <f t="shared" si="2"/>
        <v>9 2022</v>
      </c>
      <c r="U66" s="32">
        <f t="shared" si="3"/>
        <v>477.02052070386173</v>
      </c>
      <c r="V66" s="22">
        <f t="shared" si="4"/>
        <v>0.83252636078668152</v>
      </c>
      <c r="X66" s="33"/>
      <c r="Y66" s="33"/>
    </row>
    <row r="67" spans="1:25" x14ac:dyDescent="0.2">
      <c r="A67" s="93" t="s">
        <v>74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ref="F67:F130" si="6">IFERROR(MONTH(E67)&amp;" "&amp;YEAR(E67),"")</f>
        <v>8 2022</v>
      </c>
      <c r="G67" s="96" t="s">
        <v>5</v>
      </c>
      <c r="H67" s="160" t="str">
        <f>RIGHT(Journal!$J67,9)</f>
        <v>AMH-16971</v>
      </c>
      <c r="I67" s="96" t="str">
        <f t="shared" ref="I67:I127" si="7">IFERROR(LEFT(J67,FIND(",",J67)-1),"")</f>
        <v>American Health</v>
      </c>
      <c r="J67" s="97" t="s">
        <v>80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3221</v>
      </c>
      <c r="T67" s="95" t="str">
        <f t="shared" ref="T67:T130" si="8">IF(R67="","",MONTH(R67)&amp;" "&amp;YEAR(R67))</f>
        <v>9 2022</v>
      </c>
      <c r="U67" s="32">
        <f t="shared" ref="U67:U130" si="9">Q67-P67</f>
        <v>494.45188709444108</v>
      </c>
      <c r="V67" s="22">
        <f t="shared" ref="V67:V130" si="10">IF(Q67&lt;&gt;0,IFERROR(U67/P67,""),"")</f>
        <v>0.89002532023449787</v>
      </c>
      <c r="X67" s="33"/>
      <c r="Y67" s="33"/>
    </row>
    <row r="68" spans="1:25" x14ac:dyDescent="0.2">
      <c r="A68" s="93" t="s">
        <v>74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si="6"/>
        <v>8 2022</v>
      </c>
      <c r="G68" s="96" t="s">
        <v>5</v>
      </c>
      <c r="H68" s="160" t="str">
        <f>RIGHT(Journal!$J68,9)</f>
        <v>NFS-03549</v>
      </c>
      <c r="I68" s="96" t="str">
        <f t="shared" si="7"/>
        <v>Natural Factors</v>
      </c>
      <c r="J68" s="97" t="s">
        <v>81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3221</v>
      </c>
      <c r="T68" s="95" t="str">
        <f t="shared" si="8"/>
        <v>9 2022</v>
      </c>
      <c r="U68" s="32">
        <f t="shared" si="9"/>
        <v>772.0979231179283</v>
      </c>
      <c r="V68" s="22">
        <f t="shared" si="10"/>
        <v>0.87948068862086082</v>
      </c>
      <c r="X68" s="33"/>
      <c r="Y68" s="33"/>
    </row>
    <row r="69" spans="1:25" x14ac:dyDescent="0.2">
      <c r="A69" s="93" t="s">
        <v>74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6"/>
        <v>8 2022</v>
      </c>
      <c r="G69" s="96" t="s">
        <v>5</v>
      </c>
      <c r="H69" s="160" t="str">
        <f>RIGHT(Journal!$J69,9)</f>
        <v>CGN-01066</v>
      </c>
      <c r="I69" s="96" t="str">
        <f t="shared" si="7"/>
        <v>California Gold Nutrition</v>
      </c>
      <c r="J69" s="97" t="s">
        <v>57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3221</v>
      </c>
      <c r="T69" s="95" t="str">
        <f t="shared" si="8"/>
        <v>9 2022</v>
      </c>
      <c r="U69" s="32">
        <f t="shared" si="9"/>
        <v>838.07724436932108</v>
      </c>
      <c r="V69" s="22">
        <f t="shared" si="10"/>
        <v>1.2661254462702412</v>
      </c>
      <c r="X69" s="33"/>
      <c r="Y69" s="33"/>
    </row>
    <row r="70" spans="1:25" x14ac:dyDescent="0.2">
      <c r="A70" s="93" t="s">
        <v>82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6"/>
        <v>9 2022</v>
      </c>
      <c r="G70" s="96" t="s">
        <v>5</v>
      </c>
      <c r="H70" s="160" t="str">
        <f>RIGHT(Journal!$J70,9)</f>
        <v>CGN-01274</v>
      </c>
      <c r="I70" s="96" t="str">
        <f t="shared" si="7"/>
        <v>California Gold Nutrition</v>
      </c>
      <c r="J70" s="97" t="s">
        <v>83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3221</v>
      </c>
      <c r="T70" s="95" t="str">
        <f t="shared" si="8"/>
        <v>8 2024</v>
      </c>
      <c r="U70" s="32">
        <f t="shared" si="9"/>
        <v>3895.4226235292708</v>
      </c>
      <c r="V70" s="22">
        <f t="shared" si="10"/>
        <v>3.5266181496272013</v>
      </c>
    </row>
    <row r="71" spans="1:25" x14ac:dyDescent="0.2">
      <c r="A71" s="93" t="s">
        <v>82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6"/>
        <v>9 2022</v>
      </c>
      <c r="G71" s="96" t="s">
        <v>5</v>
      </c>
      <c r="H71" s="161" t="s">
        <v>2086</v>
      </c>
      <c r="I71" s="97" t="s">
        <v>2067</v>
      </c>
      <c r="J71" s="97" t="s">
        <v>4428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3221</v>
      </c>
      <c r="T71" s="95" t="str">
        <f t="shared" si="8"/>
        <v>2 2023</v>
      </c>
      <c r="U71" s="32">
        <f t="shared" si="9"/>
        <v>1.0426793955546145</v>
      </c>
      <c r="V71" s="22">
        <f t="shared" si="10"/>
        <v>1.7817265075865049E-3</v>
      </c>
    </row>
    <row r="72" spans="1:25" x14ac:dyDescent="0.2">
      <c r="A72" s="93" t="s">
        <v>82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6"/>
        <v>9 2022</v>
      </c>
      <c r="G72" s="96" t="s">
        <v>5</v>
      </c>
      <c r="H72" s="161" t="s">
        <v>2086</v>
      </c>
      <c r="I72" s="97" t="s">
        <v>2067</v>
      </c>
      <c r="J72" s="97" t="s">
        <v>4428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3221</v>
      </c>
      <c r="T72" s="95" t="str">
        <f t="shared" si="8"/>
        <v>2 2023</v>
      </c>
      <c r="U72" s="32">
        <f t="shared" si="9"/>
        <v>1.0426793955546145</v>
      </c>
      <c r="V72" s="22">
        <f t="shared" si="10"/>
        <v>1.7817265075865049E-3</v>
      </c>
    </row>
    <row r="73" spans="1:25" x14ac:dyDescent="0.2">
      <c r="A73" s="93" t="s">
        <v>82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6"/>
        <v>9 2022</v>
      </c>
      <c r="G73" s="96" t="s">
        <v>5</v>
      </c>
      <c r="H73" s="161" t="s">
        <v>2086</v>
      </c>
      <c r="I73" s="97" t="s">
        <v>2067</v>
      </c>
      <c r="J73" s="97" t="s">
        <v>4428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3221</v>
      </c>
      <c r="T73" s="95" t="str">
        <f t="shared" si="8"/>
        <v>3 2023</v>
      </c>
      <c r="U73" s="32">
        <f t="shared" si="9"/>
        <v>14.792679395554615</v>
      </c>
      <c r="V73" s="22">
        <f t="shared" si="10"/>
        <v>2.5277673184736723E-2</v>
      </c>
    </row>
    <row r="74" spans="1:25" x14ac:dyDescent="0.2">
      <c r="A74" s="93" t="s">
        <v>82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6"/>
        <v>9 2022</v>
      </c>
      <c r="G74" s="96" t="s">
        <v>5</v>
      </c>
      <c r="H74" s="161" t="s">
        <v>2926</v>
      </c>
      <c r="I74" s="97" t="s">
        <v>2067</v>
      </c>
      <c r="J74" s="97" t="s">
        <v>2927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3221</v>
      </c>
      <c r="T74" s="95" t="str">
        <f t="shared" si="8"/>
        <v>12 2022</v>
      </c>
      <c r="U74" s="32">
        <f t="shared" si="9"/>
        <v>0</v>
      </c>
      <c r="V74" s="22">
        <f t="shared" si="10"/>
        <v>0</v>
      </c>
    </row>
    <row r="75" spans="1:25" x14ac:dyDescent="0.2">
      <c r="A75" s="93" t="s">
        <v>82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6"/>
        <v>9 2022</v>
      </c>
      <c r="G75" s="96" t="s">
        <v>5</v>
      </c>
      <c r="H75" s="160" t="str">
        <f>RIGHT(Journal!$J75,9)</f>
        <v>SYI-02109</v>
      </c>
      <c r="I75" s="96" t="str">
        <f t="shared" si="7"/>
        <v>Sympli Beautiful</v>
      </c>
      <c r="J75" s="97" t="s">
        <v>84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3221</v>
      </c>
      <c r="T75" s="95" t="str">
        <f t="shared" si="8"/>
        <v>1 2023</v>
      </c>
      <c r="U75" s="32">
        <f t="shared" si="9"/>
        <v>5.4475452348086719</v>
      </c>
      <c r="V75" s="22">
        <f t="shared" si="10"/>
        <v>2.5546250819552575E-2</v>
      </c>
    </row>
    <row r="76" spans="1:25" x14ac:dyDescent="0.2">
      <c r="A76" s="93" t="s">
        <v>82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6"/>
        <v>9 2022</v>
      </c>
      <c r="G76" s="96" t="s">
        <v>5</v>
      </c>
      <c r="H76" s="160" t="str">
        <f>RIGHT(Journal!$J76,9)</f>
        <v>DRB-00081</v>
      </c>
      <c r="I76" s="96" t="str">
        <f t="shared" si="7"/>
        <v>Doctor's Best</v>
      </c>
      <c r="J76" s="97" t="s">
        <v>85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3221</v>
      </c>
      <c r="T76" s="95" t="str">
        <f t="shared" si="8"/>
        <v>9 2023</v>
      </c>
      <c r="U76" s="32">
        <f t="shared" si="9"/>
        <v>2321.9447662519642</v>
      </c>
      <c r="V76" s="22">
        <f t="shared" si="10"/>
        <v>2.1538272748598812</v>
      </c>
    </row>
    <row r="77" spans="1:25" x14ac:dyDescent="0.2">
      <c r="A77" s="93" t="s">
        <v>86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6"/>
        <v>9 2022</v>
      </c>
      <c r="G77" s="96" t="s">
        <v>5</v>
      </c>
      <c r="H77" s="160" t="str">
        <f>RIGHT(Journal!$J77,9)</f>
        <v>CDL-10900</v>
      </c>
      <c r="I77" s="96" t="str">
        <f t="shared" si="7"/>
        <v>ChildLife Essentials</v>
      </c>
      <c r="J77" s="97" t="s">
        <v>3703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3221</v>
      </c>
      <c r="T77" s="95" t="str">
        <f t="shared" si="8"/>
        <v>12 2022</v>
      </c>
      <c r="U77" s="32">
        <f t="shared" si="9"/>
        <v>0.36022752550115911</v>
      </c>
      <c r="V77" s="22">
        <f t="shared" si="10"/>
        <v>1.2226031892294408E-3</v>
      </c>
    </row>
    <row r="78" spans="1:25" x14ac:dyDescent="0.2">
      <c r="A78" s="93" t="s">
        <v>86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6"/>
        <v>9 2022</v>
      </c>
      <c r="G78" s="96" t="s">
        <v>5</v>
      </c>
      <c r="H78" s="160" t="str">
        <f>RIGHT(Journal!$J78,9)</f>
        <v>NOR-01710</v>
      </c>
      <c r="I78" s="96" t="str">
        <f t="shared" si="7"/>
        <v>Nordic Naturals</v>
      </c>
      <c r="J78" s="97" t="s">
        <v>87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3221</v>
      </c>
      <c r="T78" s="95" t="str">
        <f t="shared" si="8"/>
        <v>9 2022</v>
      </c>
      <c r="U78" s="32">
        <f t="shared" si="9"/>
        <v>3.0922495153618001E-3</v>
      </c>
      <c r="V78" s="22">
        <f t="shared" si="10"/>
        <v>6.2032712740965534E-6</v>
      </c>
    </row>
    <row r="79" spans="1:25" x14ac:dyDescent="0.2">
      <c r="A79" s="93" t="s">
        <v>86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6"/>
        <v>9 2022</v>
      </c>
      <c r="G79" s="96" t="s">
        <v>5</v>
      </c>
      <c r="H79" s="160" t="str">
        <f>RIGHT(Journal!$J79,9)</f>
        <v>NWY-15788</v>
      </c>
      <c r="I79" s="96" t="str">
        <f t="shared" si="7"/>
        <v>Nature's Way</v>
      </c>
      <c r="J79" s="97" t="s">
        <v>88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3221</v>
      </c>
      <c r="T79" s="95" t="str">
        <f t="shared" si="8"/>
        <v>12 2022</v>
      </c>
      <c r="U79" s="32">
        <f t="shared" si="9"/>
        <v>0</v>
      </c>
      <c r="V79" s="22">
        <f t="shared" si="10"/>
        <v>0</v>
      </c>
    </row>
    <row r="80" spans="1:25" x14ac:dyDescent="0.2">
      <c r="A80" s="93" t="s">
        <v>86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6"/>
        <v>9 2022</v>
      </c>
      <c r="G80" s="96" t="s">
        <v>5</v>
      </c>
      <c r="H80" s="161" t="s">
        <v>4425</v>
      </c>
      <c r="I80" s="97" t="s">
        <v>2742</v>
      </c>
      <c r="J80" s="97" t="s">
        <v>4426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3221</v>
      </c>
      <c r="T80" s="95" t="str">
        <f t="shared" si="8"/>
        <v>12 2022</v>
      </c>
      <c r="U80" s="32">
        <f t="shared" si="9"/>
        <v>0</v>
      </c>
      <c r="V80" s="22">
        <f t="shared" si="10"/>
        <v>0</v>
      </c>
    </row>
    <row r="81" spans="1:22" x14ac:dyDescent="0.2">
      <c r="A81" s="93" t="s">
        <v>86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6"/>
        <v>9 2022</v>
      </c>
      <c r="G81" s="96" t="s">
        <v>7</v>
      </c>
      <c r="H81" s="160" t="str">
        <f>RIGHT(Journal!$J81,9)</f>
        <v>SYI-02110</v>
      </c>
      <c r="I81" s="96" t="str">
        <f t="shared" si="7"/>
        <v>Sympli Beautiful</v>
      </c>
      <c r="J81" s="97" t="s">
        <v>90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8"/>
        <v/>
      </c>
      <c r="U81" s="32">
        <f t="shared" si="9"/>
        <v>-218.6883758619594</v>
      </c>
      <c r="V81" s="22" t="str">
        <f t="shared" si="10"/>
        <v/>
      </c>
    </row>
    <row r="82" spans="1:22" x14ac:dyDescent="0.2">
      <c r="A82" s="93" t="s">
        <v>86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6"/>
        <v>9 2022</v>
      </c>
      <c r="G82" s="96" t="s">
        <v>5</v>
      </c>
      <c r="H82" s="160" t="str">
        <f>RIGHT(Journal!$J82,9)</f>
        <v>CEN-27452</v>
      </c>
      <c r="I82" s="96" t="str">
        <f t="shared" si="7"/>
        <v>21st Century</v>
      </c>
      <c r="J82" s="97" t="s">
        <v>91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3221</v>
      </c>
      <c r="T82" s="95" t="str">
        <f t="shared" si="8"/>
        <v>1 2023</v>
      </c>
      <c r="U82" s="32">
        <f t="shared" si="9"/>
        <v>0.18919412755406029</v>
      </c>
      <c r="V82" s="22">
        <f t="shared" si="10"/>
        <v>8.1880666363858521E-4</v>
      </c>
    </row>
    <row r="83" spans="1:22" x14ac:dyDescent="0.2">
      <c r="A83" s="93" t="s">
        <v>86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6"/>
        <v>9 2022</v>
      </c>
      <c r="G83" s="96" t="s">
        <v>5</v>
      </c>
      <c r="H83" s="160" t="str">
        <f>RIGHT(Journal!$J83,9)</f>
        <v>CEN-27313</v>
      </c>
      <c r="I83" s="96" t="str">
        <f t="shared" si="7"/>
        <v>21st Century</v>
      </c>
      <c r="J83" s="97" t="s">
        <v>92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3221</v>
      </c>
      <c r="T83" s="95" t="str">
        <f t="shared" si="8"/>
        <v>2 2023</v>
      </c>
      <c r="U83" s="32">
        <f t="shared" si="9"/>
        <v>1.5094219708259971E-2</v>
      </c>
      <c r="V83" s="22">
        <f t="shared" si="10"/>
        <v>7.9449573355662784E-5</v>
      </c>
    </row>
    <row r="84" spans="1:22" x14ac:dyDescent="0.2">
      <c r="A84" s="93" t="s">
        <v>93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6"/>
        <v>9 2022</v>
      </c>
      <c r="G84" s="96" t="s">
        <v>5</v>
      </c>
      <c r="H84" s="160" t="str">
        <f>RIGHT(Journal!$J84,9)</f>
        <v>BOS-56913</v>
      </c>
      <c r="I84" s="96" t="str">
        <f t="shared" si="7"/>
        <v>Boiron</v>
      </c>
      <c r="J84" s="97" t="s">
        <v>94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3221</v>
      </c>
      <c r="T84" s="95" t="str">
        <f t="shared" si="8"/>
        <v>1 2023</v>
      </c>
      <c r="U84" s="32">
        <f t="shared" si="9"/>
        <v>0</v>
      </c>
      <c r="V84" s="22">
        <f t="shared" si="10"/>
        <v>0</v>
      </c>
    </row>
    <row r="85" spans="1:22" x14ac:dyDescent="0.2">
      <c r="A85" s="93" t="s">
        <v>93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6"/>
        <v>9 2022</v>
      </c>
      <c r="G85" s="96" t="s">
        <v>5</v>
      </c>
      <c r="H85" s="161" t="s">
        <v>2114</v>
      </c>
      <c r="I85" s="97" t="s">
        <v>2115</v>
      </c>
      <c r="J85" s="97" t="s">
        <v>3197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3221</v>
      </c>
      <c r="T85" s="95" t="str">
        <f t="shared" si="8"/>
        <v>12 2022</v>
      </c>
      <c r="U85" s="32">
        <f t="shared" si="9"/>
        <v>0.41659049421753025</v>
      </c>
      <c r="V85" s="22">
        <f t="shared" si="10"/>
        <v>6.0742228133465971E-4</v>
      </c>
    </row>
    <row r="86" spans="1:22" x14ac:dyDescent="0.2">
      <c r="A86" s="93" t="s">
        <v>93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6"/>
        <v>9 2022</v>
      </c>
      <c r="G86" s="96" t="s">
        <v>5</v>
      </c>
      <c r="H86" s="160" t="str">
        <f>RIGHT(Journal!$J86,9)</f>
        <v>CEN-22263</v>
      </c>
      <c r="I86" s="96" t="str">
        <f t="shared" si="7"/>
        <v>21st Century</v>
      </c>
      <c r="J86" s="97" t="s">
        <v>95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3221</v>
      </c>
      <c r="T86" s="95" t="str">
        <f t="shared" si="8"/>
        <v>12 2022</v>
      </c>
      <c r="U86" s="32">
        <f t="shared" si="9"/>
        <v>0</v>
      </c>
      <c r="V86" s="22">
        <f t="shared" si="10"/>
        <v>0</v>
      </c>
    </row>
    <row r="87" spans="1:22" x14ac:dyDescent="0.2">
      <c r="A87" s="93" t="s">
        <v>93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6"/>
        <v>9 2022</v>
      </c>
      <c r="G87" s="96" t="s">
        <v>5</v>
      </c>
      <c r="H87" s="160" t="str">
        <f>RIGHT(Journal!$J87,9)</f>
        <v>CEN-27116</v>
      </c>
      <c r="I87" s="96" t="str">
        <f t="shared" si="7"/>
        <v>21st Century</v>
      </c>
      <c r="J87" s="97" t="s">
        <v>52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3221</v>
      </c>
      <c r="T87" s="95" t="str">
        <f t="shared" si="8"/>
        <v>12 2022</v>
      </c>
      <c r="U87" s="32">
        <f t="shared" si="9"/>
        <v>0</v>
      </c>
      <c r="V87" s="22">
        <f t="shared" si="10"/>
        <v>0</v>
      </c>
    </row>
    <row r="88" spans="1:22" x14ac:dyDescent="0.2">
      <c r="A88" s="93" t="s">
        <v>93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6"/>
        <v>9 2022</v>
      </c>
      <c r="G88" s="96" t="s">
        <v>5</v>
      </c>
      <c r="H88" s="160" t="str">
        <f>RIGHT(Journal!$J88,9)</f>
        <v>NRT-04290</v>
      </c>
      <c r="I88" s="96" t="str">
        <f t="shared" si="7"/>
        <v>Nature's Bounty</v>
      </c>
      <c r="J88" s="97" t="s">
        <v>96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3221</v>
      </c>
      <c r="T88" s="95" t="str">
        <f t="shared" si="8"/>
        <v>12 2022</v>
      </c>
      <c r="U88" s="32">
        <f t="shared" si="9"/>
        <v>0</v>
      </c>
      <c r="V88" s="22">
        <f t="shared" si="10"/>
        <v>0</v>
      </c>
    </row>
    <row r="89" spans="1:22" x14ac:dyDescent="0.2">
      <c r="A89" s="93" t="s">
        <v>93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6"/>
        <v>9 2022</v>
      </c>
      <c r="G89" s="96" t="s">
        <v>5</v>
      </c>
      <c r="H89" s="160" t="str">
        <f>RIGHT(Journal!$J89,9)</f>
        <v>NAP-29996</v>
      </c>
      <c r="I89" s="96" t="str">
        <f t="shared" si="7"/>
        <v>NaturesPlus</v>
      </c>
      <c r="J89" s="97" t="s">
        <v>97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3221</v>
      </c>
      <c r="T89" s="95" t="str">
        <f t="shared" si="8"/>
        <v>2 2023</v>
      </c>
      <c r="U89" s="32">
        <f t="shared" si="9"/>
        <v>3.3585599411537714E-2</v>
      </c>
      <c r="V89" s="22">
        <f t="shared" si="10"/>
        <v>9.0170813026423175E-5</v>
      </c>
    </row>
    <row r="90" spans="1:22" x14ac:dyDescent="0.2">
      <c r="A90" s="93" t="s">
        <v>93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6"/>
        <v>9 2022</v>
      </c>
      <c r="G90" s="96" t="s">
        <v>5</v>
      </c>
      <c r="H90" s="160" t="str">
        <f>RIGHT(Journal!$J90,9)</f>
        <v>NOW-01277</v>
      </c>
      <c r="I90" s="96" t="str">
        <f t="shared" si="7"/>
        <v>NOW Foods</v>
      </c>
      <c r="J90" s="97" t="s">
        <v>71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3221</v>
      </c>
      <c r="T90" s="95" t="str">
        <f t="shared" si="8"/>
        <v>12 2022</v>
      </c>
      <c r="U90" s="32">
        <f t="shared" si="9"/>
        <v>0</v>
      </c>
      <c r="V90" s="22">
        <f t="shared" si="10"/>
        <v>0</v>
      </c>
    </row>
    <row r="91" spans="1:22" x14ac:dyDescent="0.2">
      <c r="A91" s="93" t="s">
        <v>93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6"/>
        <v>9 2022</v>
      </c>
      <c r="G91" s="96" t="s">
        <v>5</v>
      </c>
      <c r="H91" s="160" t="str">
        <f>RIGHT(Journal!$J91,9)</f>
        <v>CEN-27844</v>
      </c>
      <c r="I91" s="96" t="str">
        <f t="shared" si="7"/>
        <v>21st Century</v>
      </c>
      <c r="J91" s="97" t="s">
        <v>98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3221</v>
      </c>
      <c r="T91" s="95" t="str">
        <f t="shared" si="8"/>
        <v>1 2023</v>
      </c>
      <c r="U91" s="32">
        <f t="shared" si="9"/>
        <v>0.84097772882540767</v>
      </c>
      <c r="V91" s="22">
        <f t="shared" si="10"/>
        <v>2.9465702314987528E-3</v>
      </c>
    </row>
    <row r="92" spans="1:22" x14ac:dyDescent="0.2">
      <c r="A92" s="93" t="s">
        <v>93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6"/>
        <v>9 2022</v>
      </c>
      <c r="G92" s="96" t="s">
        <v>5</v>
      </c>
      <c r="H92" s="175" t="s">
        <v>3725</v>
      </c>
      <c r="I92" s="176" t="s">
        <v>2283</v>
      </c>
      <c r="J92" s="97" t="s">
        <v>3767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3221</v>
      </c>
      <c r="T92" s="95" t="str">
        <f t="shared" si="8"/>
        <v>9 2023</v>
      </c>
      <c r="U92" s="32">
        <f t="shared" si="9"/>
        <v>1733.0304213538316</v>
      </c>
      <c r="V92" s="22">
        <f t="shared" si="10"/>
        <v>3.0566550422194223</v>
      </c>
    </row>
    <row r="93" spans="1:22" x14ac:dyDescent="0.2">
      <c r="A93" s="93" t="s">
        <v>93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6"/>
        <v>9 2022</v>
      </c>
      <c r="G93" s="96" t="s">
        <v>7</v>
      </c>
      <c r="H93" s="160" t="str">
        <f>RIGHT(Journal!$J93,9)</f>
        <v>RSE-01956</v>
      </c>
      <c r="I93" s="96" t="str">
        <f t="shared" si="7"/>
        <v>Radiant Seoul</v>
      </c>
      <c r="J93" s="97" t="s">
        <v>99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3221</v>
      </c>
      <c r="T93" s="95" t="str">
        <f t="shared" si="8"/>
        <v>1 2023</v>
      </c>
      <c r="U93" s="32">
        <f t="shared" si="9"/>
        <v>173.9401994123152</v>
      </c>
      <c r="V93" s="22">
        <f t="shared" si="10"/>
        <v>1.0634654651530064</v>
      </c>
    </row>
    <row r="94" spans="1:22" x14ac:dyDescent="0.2">
      <c r="A94" s="93" t="s">
        <v>100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6"/>
        <v>9 2022</v>
      </c>
      <c r="G94" s="96" t="s">
        <v>7</v>
      </c>
      <c r="H94" s="161" t="s">
        <v>2800</v>
      </c>
      <c r="I94" s="97" t="s">
        <v>2801</v>
      </c>
      <c r="J94" s="97" t="s">
        <v>2802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8"/>
        <v/>
      </c>
      <c r="U94" s="32">
        <f t="shared" si="9"/>
        <v>-627.01414707064271</v>
      </c>
      <c r="V94" s="22" t="str">
        <f t="shared" si="10"/>
        <v/>
      </c>
    </row>
    <row r="95" spans="1:22" x14ac:dyDescent="0.2">
      <c r="A95" s="93" t="s">
        <v>100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6"/>
        <v>9 2022</v>
      </c>
      <c r="G95" s="96" t="s">
        <v>7</v>
      </c>
      <c r="H95" s="161" t="s">
        <v>2800</v>
      </c>
      <c r="I95" s="97" t="s">
        <v>2801</v>
      </c>
      <c r="J95" s="97" t="s">
        <v>2802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8"/>
        <v/>
      </c>
      <c r="U95" s="32">
        <f t="shared" si="9"/>
        <v>-627.01414707064271</v>
      </c>
      <c r="V95" s="22" t="str">
        <f t="shared" si="10"/>
        <v/>
      </c>
    </row>
    <row r="96" spans="1:22" x14ac:dyDescent="0.2">
      <c r="A96" s="93" t="s">
        <v>100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6"/>
        <v>9 2022</v>
      </c>
      <c r="G96" s="96" t="s">
        <v>5</v>
      </c>
      <c r="H96" s="161" t="s">
        <v>2862</v>
      </c>
      <c r="I96" s="97" t="s">
        <v>2115</v>
      </c>
      <c r="J96" s="97" t="s">
        <v>3966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3221</v>
      </c>
      <c r="T96" s="95" t="str">
        <f t="shared" si="8"/>
        <v>12 2022</v>
      </c>
      <c r="U96" s="32">
        <f t="shared" si="9"/>
        <v>0</v>
      </c>
      <c r="V96" s="22">
        <f t="shared" si="10"/>
        <v>0</v>
      </c>
    </row>
    <row r="97" spans="1:25" x14ac:dyDescent="0.2">
      <c r="A97" s="93" t="s">
        <v>100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6"/>
        <v>9 2022</v>
      </c>
      <c r="G97" s="96" t="s">
        <v>5</v>
      </c>
      <c r="H97" s="161" t="s">
        <v>2862</v>
      </c>
      <c r="I97" s="97" t="s">
        <v>2115</v>
      </c>
      <c r="J97" s="97" t="s">
        <v>3966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3221</v>
      </c>
      <c r="T97" s="95" t="str">
        <f t="shared" si="8"/>
        <v>12 2022</v>
      </c>
      <c r="U97" s="32">
        <f t="shared" si="9"/>
        <v>0</v>
      </c>
      <c r="V97" s="22">
        <f t="shared" si="10"/>
        <v>0</v>
      </c>
    </row>
    <row r="98" spans="1:25" x14ac:dyDescent="0.2">
      <c r="A98" s="93" t="s">
        <v>100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6"/>
        <v>9 2022</v>
      </c>
      <c r="G98" s="96" t="s">
        <v>5</v>
      </c>
      <c r="H98" s="161" t="s">
        <v>2862</v>
      </c>
      <c r="I98" s="97" t="s">
        <v>2115</v>
      </c>
      <c r="J98" s="97" t="s">
        <v>3966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3221</v>
      </c>
      <c r="T98" s="95" t="str">
        <f t="shared" si="8"/>
        <v>12 2022</v>
      </c>
      <c r="U98" s="32">
        <f t="shared" si="9"/>
        <v>0</v>
      </c>
      <c r="V98" s="22">
        <f t="shared" si="10"/>
        <v>0</v>
      </c>
    </row>
    <row r="99" spans="1:25" x14ac:dyDescent="0.2">
      <c r="A99" s="93" t="s">
        <v>100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6"/>
        <v>9 2022</v>
      </c>
      <c r="G99" s="96" t="s">
        <v>7</v>
      </c>
      <c r="H99" s="160" t="str">
        <f>RIGHT(Journal!$J99,9)</f>
        <v>ARH-19744</v>
      </c>
      <c r="I99" s="96" t="str">
        <f t="shared" si="7"/>
        <v>Arm &amp; Hammer</v>
      </c>
      <c r="J99" s="97" t="s">
        <v>101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3221</v>
      </c>
      <c r="T99" s="95" t="str">
        <f t="shared" si="8"/>
        <v>2 2024</v>
      </c>
      <c r="U99" s="32">
        <f t="shared" si="9"/>
        <v>-2.9206967269601591E-4</v>
      </c>
      <c r="V99" s="22">
        <f t="shared" si="10"/>
        <v>-1.8814037824982539E-6</v>
      </c>
    </row>
    <row r="100" spans="1:25" x14ac:dyDescent="0.2">
      <c r="A100" s="93" t="s">
        <v>100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6"/>
        <v>9 2022</v>
      </c>
      <c r="G100" s="96" t="s">
        <v>7</v>
      </c>
      <c r="H100" s="160" t="str">
        <f>RIGHT(Journal!$J100,9)</f>
        <v>ARH-19470</v>
      </c>
      <c r="I100" s="96" t="str">
        <f t="shared" si="7"/>
        <v>Arm &amp; Hammer</v>
      </c>
      <c r="J100" s="97" t="s">
        <v>102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3221</v>
      </c>
      <c r="T100" s="95" t="str">
        <f t="shared" si="8"/>
        <v>2 2024</v>
      </c>
      <c r="U100" s="32">
        <f t="shared" si="9"/>
        <v>-2.9206967269601591E-4</v>
      </c>
      <c r="V100" s="22">
        <f t="shared" si="10"/>
        <v>-1.8814037824982539E-6</v>
      </c>
    </row>
    <row r="101" spans="1:25" x14ac:dyDescent="0.2">
      <c r="A101" s="93" t="s">
        <v>100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6"/>
        <v>9 2022</v>
      </c>
      <c r="G101" s="96" t="s">
        <v>7</v>
      </c>
      <c r="H101" s="161" t="s">
        <v>2215</v>
      </c>
      <c r="I101" s="97" t="s">
        <v>2216</v>
      </c>
      <c r="J101" s="97" t="s">
        <v>2720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3221</v>
      </c>
      <c r="T101" s="95" t="str">
        <f t="shared" si="8"/>
        <v>2 2024</v>
      </c>
      <c r="U101" s="32">
        <f t="shared" si="9"/>
        <v>5.0699082680694119E-4</v>
      </c>
      <c r="V101" s="22">
        <f t="shared" si="10"/>
        <v>1.3272028787608012E-6</v>
      </c>
    </row>
    <row r="102" spans="1:25" x14ac:dyDescent="0.2">
      <c r="A102" s="93" t="s">
        <v>100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6"/>
        <v>9 2022</v>
      </c>
      <c r="G102" s="96" t="s">
        <v>7</v>
      </c>
      <c r="H102" s="161" t="s">
        <v>2215</v>
      </c>
      <c r="I102" s="97" t="s">
        <v>2216</v>
      </c>
      <c r="J102" s="97" t="s">
        <v>2720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3221</v>
      </c>
      <c r="T102" s="95" t="str">
        <f t="shared" si="8"/>
        <v>2 2024</v>
      </c>
      <c r="U102" s="32">
        <f t="shared" si="9"/>
        <v>5.0699082680694119E-4</v>
      </c>
      <c r="V102" s="22">
        <f t="shared" si="10"/>
        <v>1.3272028787608012E-6</v>
      </c>
    </row>
    <row r="103" spans="1:25" x14ac:dyDescent="0.2">
      <c r="A103" s="93" t="s">
        <v>100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6"/>
        <v>9 2022</v>
      </c>
      <c r="G103" s="96" t="s">
        <v>7</v>
      </c>
      <c r="H103" s="160" t="str">
        <f>RIGHT(Journal!$J103,9)</f>
        <v>IMF-05216</v>
      </c>
      <c r="I103" s="96" t="str">
        <f t="shared" si="7"/>
        <v>I'm From</v>
      </c>
      <c r="J103" s="97" t="s">
        <v>103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8"/>
        <v/>
      </c>
      <c r="U103" s="32">
        <f t="shared" si="9"/>
        <v>-181.78239725078294</v>
      </c>
      <c r="V103" s="22" t="str">
        <f t="shared" si="10"/>
        <v/>
      </c>
    </row>
    <row r="104" spans="1:25" x14ac:dyDescent="0.2">
      <c r="A104" s="93" t="s">
        <v>100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6"/>
        <v>9 2022</v>
      </c>
      <c r="G104" s="96" t="s">
        <v>7</v>
      </c>
      <c r="H104" s="160" t="str">
        <f>RIGHT(Journal!$J104,9)</f>
        <v>COC-09855</v>
      </c>
      <c r="I104" s="96" t="str">
        <f t="shared" si="7"/>
        <v>Cococare</v>
      </c>
      <c r="J104" s="97" t="s">
        <v>104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8"/>
        <v/>
      </c>
      <c r="U104" s="32">
        <f t="shared" si="9"/>
        <v>-92.145916324862114</v>
      </c>
      <c r="V104" s="22" t="str">
        <f t="shared" si="10"/>
        <v/>
      </c>
    </row>
    <row r="105" spans="1:25" x14ac:dyDescent="0.2">
      <c r="A105" s="93" t="s">
        <v>100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6"/>
        <v>9 2022</v>
      </c>
      <c r="G105" s="96" t="s">
        <v>7</v>
      </c>
      <c r="H105" s="160" t="str">
        <f>RIGHT(Journal!$J105,9)</f>
        <v>COC-09015</v>
      </c>
      <c r="I105" s="96" t="str">
        <f t="shared" si="7"/>
        <v>Cococare</v>
      </c>
      <c r="J105" s="97" t="s">
        <v>105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8"/>
        <v/>
      </c>
      <c r="U105" s="32">
        <f t="shared" si="9"/>
        <v>-266.82743868303635</v>
      </c>
      <c r="V105" s="22" t="str">
        <f t="shared" si="10"/>
        <v/>
      </c>
    </row>
    <row r="106" spans="1:25" x14ac:dyDescent="0.2">
      <c r="A106" s="93" t="s">
        <v>100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6"/>
        <v>9 2022</v>
      </c>
      <c r="G106" s="96" t="s">
        <v>7</v>
      </c>
      <c r="H106" s="160" t="str">
        <f>RIGHT(Journal!$J106,9)</f>
        <v>NBC-01065</v>
      </c>
      <c r="I106" s="96" t="str">
        <f t="shared" si="7"/>
        <v>NutriBiotic</v>
      </c>
      <c r="J106" s="97" t="s">
        <v>106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8"/>
        <v/>
      </c>
      <c r="U106" s="32">
        <f t="shared" si="9"/>
        <v>-178.50082788293656</v>
      </c>
      <c r="V106" s="22" t="str">
        <f t="shared" si="10"/>
        <v/>
      </c>
    </row>
    <row r="107" spans="1:25" x14ac:dyDescent="0.2">
      <c r="A107" s="93" t="s">
        <v>100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6"/>
        <v>9 2022</v>
      </c>
      <c r="G107" s="96" t="s">
        <v>5</v>
      </c>
      <c r="H107" s="160" t="str">
        <f>RIGHT(Journal!$J107,9)</f>
        <v>NWY-41051</v>
      </c>
      <c r="I107" s="96" t="str">
        <f t="shared" si="7"/>
        <v>Nature's Way</v>
      </c>
      <c r="J107" s="97" t="s">
        <v>107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3221</v>
      </c>
      <c r="T107" s="95" t="str">
        <f t="shared" si="8"/>
        <v>1 2023</v>
      </c>
      <c r="U107" s="32">
        <f t="shared" si="9"/>
        <v>0.85610502175546799</v>
      </c>
      <c r="V107" s="22">
        <f t="shared" si="10"/>
        <v>2.3510074823762054E-3</v>
      </c>
    </row>
    <row r="108" spans="1:25" x14ac:dyDescent="0.2">
      <c r="A108" s="93" t="s">
        <v>100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6"/>
        <v>9 2022</v>
      </c>
      <c r="G108" s="96" t="s">
        <v>7</v>
      </c>
      <c r="H108" s="160" t="str">
        <f>RIGHT(Journal!$J108,9)</f>
        <v>PTT-85000</v>
      </c>
      <c r="I108" s="96" t="str">
        <f t="shared" si="7"/>
        <v>Petitfee</v>
      </c>
      <c r="J108" s="97" t="s">
        <v>108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8"/>
        <v/>
      </c>
      <c r="U108" s="32">
        <f t="shared" si="9"/>
        <v>-289.78463615137321</v>
      </c>
      <c r="V108" s="22" t="str">
        <f t="shared" si="10"/>
        <v/>
      </c>
    </row>
    <row r="109" spans="1:25" x14ac:dyDescent="0.2">
      <c r="A109" s="93" t="s">
        <v>100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6"/>
        <v>9 2022</v>
      </c>
      <c r="G109" s="96" t="s">
        <v>5</v>
      </c>
      <c r="H109" s="175" t="s">
        <v>3749</v>
      </c>
      <c r="I109" s="176" t="s">
        <v>2105</v>
      </c>
      <c r="J109" s="97" t="s">
        <v>3800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3221</v>
      </c>
      <c r="T109" s="95" t="str">
        <f t="shared" si="8"/>
        <v>12 2022</v>
      </c>
      <c r="U109" s="32">
        <f t="shared" si="9"/>
        <v>0</v>
      </c>
      <c r="V109" s="22">
        <f t="shared" si="10"/>
        <v>0</v>
      </c>
    </row>
    <row r="110" spans="1:25" x14ac:dyDescent="0.2">
      <c r="A110" s="93" t="s">
        <v>109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6"/>
        <v>9 2022</v>
      </c>
      <c r="G110" s="96" t="s">
        <v>6</v>
      </c>
      <c r="H110" s="160" t="s">
        <v>3842</v>
      </c>
      <c r="I110" s="96" t="str">
        <f t="shared" si="7"/>
        <v>Scitec Nutrition</v>
      </c>
      <c r="J110" s="97" t="s">
        <v>110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3221</v>
      </c>
      <c r="T110" s="95" t="str">
        <f t="shared" si="8"/>
        <v>9 2022</v>
      </c>
      <c r="U110" s="32">
        <f t="shared" si="9"/>
        <v>555</v>
      </c>
      <c r="V110" s="22">
        <f t="shared" si="10"/>
        <v>0.28534704370179947</v>
      </c>
      <c r="X110" s="33"/>
      <c r="Y110" s="33"/>
    </row>
    <row r="111" spans="1:25" x14ac:dyDescent="0.2">
      <c r="A111" s="93" t="s">
        <v>111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6"/>
        <v>8 2022</v>
      </c>
      <c r="G111" s="96" t="s">
        <v>6</v>
      </c>
      <c r="H111" s="160" t="s">
        <v>3947</v>
      </c>
      <c r="I111" s="96" t="str">
        <f t="shared" si="7"/>
        <v>Mutant Mass</v>
      </c>
      <c r="J111" s="97" t="s">
        <v>112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3221</v>
      </c>
      <c r="T111" s="95" t="str">
        <f t="shared" si="8"/>
        <v>9 2022</v>
      </c>
      <c r="U111" s="32">
        <f t="shared" si="9"/>
        <v>3981</v>
      </c>
      <c r="V111" s="22">
        <f t="shared" si="10"/>
        <v>0.94358852808722449</v>
      </c>
      <c r="X111" s="33"/>
      <c r="Y111" s="33"/>
    </row>
    <row r="112" spans="1:25" x14ac:dyDescent="0.2">
      <c r="A112" s="93" t="s">
        <v>113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6"/>
        <v>9 2022</v>
      </c>
      <c r="G112" s="96" t="s">
        <v>5</v>
      </c>
      <c r="H112" s="160" t="str">
        <f>RIGHT(Journal!$J112,9)</f>
        <v>CGN-00934</v>
      </c>
      <c r="I112" s="96" t="str">
        <f t="shared" si="7"/>
        <v>California Gold Nutrition</v>
      </c>
      <c r="J112" s="97" t="s">
        <v>114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3221</v>
      </c>
      <c r="T112" s="95" t="str">
        <f t="shared" si="8"/>
        <v>3 2023</v>
      </c>
      <c r="U112" s="32">
        <f t="shared" si="9"/>
        <v>0.94088404598494435</v>
      </c>
      <c r="V112" s="22">
        <f t="shared" si="10"/>
        <v>1.8437531617007783E-3</v>
      </c>
    </row>
    <row r="113" spans="1:26" x14ac:dyDescent="0.2">
      <c r="A113" s="93" t="s">
        <v>113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6"/>
        <v>9 2022</v>
      </c>
      <c r="G113" s="96" t="s">
        <v>5</v>
      </c>
      <c r="H113" s="160" t="str">
        <f>RIGHT(Journal!$J113,9)</f>
        <v>NOW-04682</v>
      </c>
      <c r="I113" s="96" t="str">
        <f t="shared" si="7"/>
        <v>NOW Foods</v>
      </c>
      <c r="J113" s="97" t="s">
        <v>115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3221</v>
      </c>
      <c r="T113" s="95" t="str">
        <f t="shared" si="8"/>
        <v>2 2023</v>
      </c>
      <c r="U113" s="32">
        <f t="shared" si="9"/>
        <v>1.2234167394102542</v>
      </c>
      <c r="V113" s="22">
        <f t="shared" si="10"/>
        <v>3.9303205098022197E-3</v>
      </c>
    </row>
    <row r="114" spans="1:26" x14ac:dyDescent="0.2">
      <c r="A114" s="93" t="s">
        <v>113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6"/>
        <v>9 2022</v>
      </c>
      <c r="G114" s="96" t="s">
        <v>5</v>
      </c>
      <c r="H114" s="160" t="str">
        <f>RIGHT(Journal!$J114,9)</f>
        <v>CGN-01066</v>
      </c>
      <c r="I114" s="96" t="str">
        <f t="shared" si="7"/>
        <v>California Gold Nutrition</v>
      </c>
      <c r="J114" s="97" t="s">
        <v>57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3221</v>
      </c>
      <c r="T114" s="95" t="str">
        <f t="shared" si="8"/>
        <v>9 2023</v>
      </c>
      <c r="U114" s="32">
        <f t="shared" si="9"/>
        <v>839.2784875584988</v>
      </c>
      <c r="V114" s="22">
        <f t="shared" si="10"/>
        <v>2.3266660252058187</v>
      </c>
    </row>
    <row r="115" spans="1:26" x14ac:dyDescent="0.2">
      <c r="A115" s="93" t="s">
        <v>113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6"/>
        <v>9 2022</v>
      </c>
      <c r="G115" s="96" t="s">
        <v>5</v>
      </c>
      <c r="H115" s="160" t="str">
        <f>RIGHT(Journal!$J115,9)</f>
        <v>CGN-01066</v>
      </c>
      <c r="I115" s="96" t="str">
        <f t="shared" si="7"/>
        <v>California Gold Nutrition</v>
      </c>
      <c r="J115" s="97" t="s">
        <v>57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8"/>
        <v/>
      </c>
      <c r="U115" s="32">
        <f t="shared" si="9"/>
        <v>-360.7215124415012</v>
      </c>
      <c r="V115" s="22" t="str">
        <f t="shared" si="10"/>
        <v/>
      </c>
    </row>
    <row r="116" spans="1:26" x14ac:dyDescent="0.2">
      <c r="A116" s="93" t="s">
        <v>113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6"/>
        <v>9 2022</v>
      </c>
      <c r="G116" s="96" t="s">
        <v>5</v>
      </c>
      <c r="H116" s="161" t="s">
        <v>2862</v>
      </c>
      <c r="I116" s="97" t="s">
        <v>2115</v>
      </c>
      <c r="J116" s="97" t="s">
        <v>3966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3221</v>
      </c>
      <c r="T116" s="95" t="str">
        <f t="shared" si="8"/>
        <v>12 2022</v>
      </c>
      <c r="U116" s="32">
        <f t="shared" si="9"/>
        <v>55.487286251726374</v>
      </c>
      <c r="V116" s="22">
        <f t="shared" si="10"/>
        <v>0.35338841411826621</v>
      </c>
    </row>
    <row r="117" spans="1:26" x14ac:dyDescent="0.2">
      <c r="A117" s="93" t="s">
        <v>113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6"/>
        <v>9 2022</v>
      </c>
      <c r="G117" s="96" t="s">
        <v>5</v>
      </c>
      <c r="H117" s="160" t="str">
        <f>RIGHT(Journal!$J117,9)</f>
        <v>CEN-27303</v>
      </c>
      <c r="I117" s="96" t="str">
        <f t="shared" si="7"/>
        <v>21st Century</v>
      </c>
      <c r="J117" s="97" t="s">
        <v>116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3221</v>
      </c>
      <c r="T117" s="95" t="str">
        <f t="shared" si="8"/>
        <v>1 2023</v>
      </c>
      <c r="U117" s="32">
        <f t="shared" si="9"/>
        <v>0.23186067824451584</v>
      </c>
      <c r="V117" s="22">
        <f t="shared" si="10"/>
        <v>1.1119448840215358E-3</v>
      </c>
    </row>
    <row r="118" spans="1:26" x14ac:dyDescent="0.2">
      <c r="A118" s="93" t="s">
        <v>113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6"/>
        <v>9 2022</v>
      </c>
      <c r="G118" s="96" t="s">
        <v>5</v>
      </c>
      <c r="H118" s="160" t="str">
        <f>RIGHT(Journal!$J118,9)</f>
        <v>CEN-27304</v>
      </c>
      <c r="I118" s="96" t="str">
        <f t="shared" si="7"/>
        <v>21st Century</v>
      </c>
      <c r="J118" s="97" t="s">
        <v>117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3221</v>
      </c>
      <c r="T118" s="95" t="str">
        <f t="shared" si="8"/>
        <v>12 2022</v>
      </c>
      <c r="U118" s="32">
        <f t="shared" si="9"/>
        <v>0.80476634024228133</v>
      </c>
      <c r="V118" s="22">
        <f t="shared" si="10"/>
        <v>3.104865505739538E-3</v>
      </c>
    </row>
    <row r="119" spans="1:26" x14ac:dyDescent="0.2">
      <c r="A119" s="93" t="s">
        <v>113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6"/>
        <v>9 2022</v>
      </c>
      <c r="G119" s="96" t="s">
        <v>5</v>
      </c>
      <c r="H119" s="160" t="str">
        <f>RIGHT(Journal!$J119,9)</f>
        <v>CEN-27304</v>
      </c>
      <c r="I119" s="96" t="str">
        <f t="shared" si="7"/>
        <v>21st Century</v>
      </c>
      <c r="J119" s="97" t="s">
        <v>117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3221</v>
      </c>
      <c r="T119" s="95" t="str">
        <f t="shared" si="8"/>
        <v>12 2022</v>
      </c>
      <c r="U119" s="32">
        <f t="shared" si="9"/>
        <v>0.80476634024228133</v>
      </c>
      <c r="V119" s="22">
        <f t="shared" si="10"/>
        <v>3.104865505739538E-3</v>
      </c>
    </row>
    <row r="120" spans="1:26" x14ac:dyDescent="0.2">
      <c r="A120" s="93" t="s">
        <v>113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6"/>
        <v>9 2022</v>
      </c>
      <c r="G120" s="96" t="s">
        <v>5</v>
      </c>
      <c r="H120" s="160" t="str">
        <f>RIGHT(Journal!$J120,9)</f>
        <v>CEN-27308</v>
      </c>
      <c r="I120" s="96" t="str">
        <f t="shared" si="7"/>
        <v>21st Century</v>
      </c>
      <c r="J120" s="97" t="s">
        <v>118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3221</v>
      </c>
      <c r="T120" s="95" t="str">
        <f t="shared" si="8"/>
        <v>3 2023</v>
      </c>
      <c r="U120" s="32">
        <f t="shared" si="9"/>
        <v>0.11077397772754694</v>
      </c>
      <c r="V120" s="22">
        <f t="shared" si="10"/>
        <v>4.2217426152300962E-4</v>
      </c>
    </row>
    <row r="121" spans="1:26" x14ac:dyDescent="0.2">
      <c r="A121" s="93" t="s">
        <v>113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6"/>
        <v>9 2022</v>
      </c>
      <c r="G121" s="96" t="s">
        <v>5</v>
      </c>
      <c r="H121" s="160" t="str">
        <f>RIGHT(Journal!$J121,9)</f>
        <v>CEN-27305</v>
      </c>
      <c r="I121" s="96" t="str">
        <f t="shared" si="7"/>
        <v>21st Century</v>
      </c>
      <c r="J121" s="97" t="s">
        <v>119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3221</v>
      </c>
      <c r="T121" s="95" t="str">
        <f t="shared" si="8"/>
        <v>12 2022</v>
      </c>
      <c r="U121" s="32">
        <f t="shared" si="9"/>
        <v>0.80476634024228133</v>
      </c>
      <c r="V121" s="22">
        <f t="shared" si="10"/>
        <v>3.104865505739538E-3</v>
      </c>
    </row>
    <row r="122" spans="1:26" x14ac:dyDescent="0.2">
      <c r="A122" s="93" t="s">
        <v>113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6"/>
        <v>9 2022</v>
      </c>
      <c r="G122" s="96" t="s">
        <v>5</v>
      </c>
      <c r="H122" s="161" t="s">
        <v>2538</v>
      </c>
      <c r="I122" s="97" t="s">
        <v>2102</v>
      </c>
      <c r="J122" s="97" t="s">
        <v>2539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3221</v>
      </c>
      <c r="T122" s="95" t="str">
        <f t="shared" si="8"/>
        <v>12 2022</v>
      </c>
      <c r="U122" s="32">
        <f t="shared" si="9"/>
        <v>0.35360133550113915</v>
      </c>
      <c r="V122" s="22">
        <f t="shared" si="10"/>
        <v>4.1253318692358466E-4</v>
      </c>
    </row>
    <row r="123" spans="1:26" x14ac:dyDescent="0.2">
      <c r="A123" s="93" t="s">
        <v>113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6"/>
        <v>9 2022</v>
      </c>
      <c r="G123" s="96" t="s">
        <v>5</v>
      </c>
      <c r="H123" s="160" t="str">
        <f>RIGHT(Journal!$J123,9)</f>
        <v>NOW-03212</v>
      </c>
      <c r="I123" s="96" t="str">
        <f t="shared" si="7"/>
        <v>NOW Foods</v>
      </c>
      <c r="J123" s="97" t="s">
        <v>120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3221</v>
      </c>
      <c r="T123" s="95" t="str">
        <f t="shared" si="8"/>
        <v>9 2023</v>
      </c>
      <c r="U123" s="32">
        <f t="shared" si="9"/>
        <v>2225.2954083031182</v>
      </c>
      <c r="V123" s="22">
        <f t="shared" si="10"/>
        <v>2.2830459887636922</v>
      </c>
    </row>
    <row r="124" spans="1:26" x14ac:dyDescent="0.2">
      <c r="A124" s="93" t="s">
        <v>113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6"/>
        <v>9 2022</v>
      </c>
      <c r="G124" s="96" t="s">
        <v>5</v>
      </c>
      <c r="H124" s="161" t="s">
        <v>2772</v>
      </c>
      <c r="I124" s="97" t="s">
        <v>2115</v>
      </c>
      <c r="J124" s="97" t="s">
        <v>2773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3221</v>
      </c>
      <c r="T124" s="95" t="str">
        <f t="shared" si="8"/>
        <v>12 2022</v>
      </c>
      <c r="U124" s="32">
        <f t="shared" si="9"/>
        <v>0</v>
      </c>
      <c r="V124" s="22">
        <f t="shared" si="10"/>
        <v>0</v>
      </c>
    </row>
    <row r="125" spans="1:26" x14ac:dyDescent="0.2">
      <c r="A125" s="93" t="s">
        <v>113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6"/>
        <v>9 2022</v>
      </c>
      <c r="G125" s="96" t="s">
        <v>5</v>
      </c>
      <c r="H125" s="161" t="s">
        <v>2772</v>
      </c>
      <c r="I125" s="97" t="s">
        <v>2115</v>
      </c>
      <c r="J125" s="97" t="s">
        <v>2773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3221</v>
      </c>
      <c r="T125" s="95" t="str">
        <f t="shared" si="8"/>
        <v>12 2022</v>
      </c>
      <c r="U125" s="32">
        <f t="shared" si="9"/>
        <v>0</v>
      </c>
      <c r="V125" s="22">
        <f t="shared" si="10"/>
        <v>0</v>
      </c>
    </row>
    <row r="126" spans="1:26" x14ac:dyDescent="0.2">
      <c r="A126" s="93" t="s">
        <v>113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6"/>
        <v>9 2022</v>
      </c>
      <c r="G126" s="96" t="s">
        <v>5</v>
      </c>
      <c r="H126" s="161" t="s">
        <v>2699</v>
      </c>
      <c r="I126" s="97" t="s">
        <v>2115</v>
      </c>
      <c r="J126" s="97" t="s">
        <v>4023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3221</v>
      </c>
      <c r="T126" s="95" t="str">
        <f t="shared" si="8"/>
        <v>12 2022</v>
      </c>
      <c r="U126" s="32">
        <f t="shared" si="9"/>
        <v>0</v>
      </c>
      <c r="V126" s="22">
        <f t="shared" si="10"/>
        <v>0</v>
      </c>
    </row>
    <row r="127" spans="1:26" x14ac:dyDescent="0.2">
      <c r="A127" s="93" t="s">
        <v>113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6"/>
        <v>9 2022</v>
      </c>
      <c r="G127" s="96" t="s">
        <v>5</v>
      </c>
      <c r="H127" s="160" t="str">
        <f>RIGHT(Journal!$J127,9)</f>
        <v>OAD-58700</v>
      </c>
      <c r="I127" s="96" t="str">
        <f t="shared" si="7"/>
        <v>One-A-Day</v>
      </c>
      <c r="J127" s="97" t="s">
        <v>121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8"/>
        <v/>
      </c>
      <c r="U127" s="32">
        <f t="shared" si="9"/>
        <v>-593.3804517963149</v>
      </c>
      <c r="V127" s="22" t="str">
        <f t="shared" si="10"/>
        <v/>
      </c>
    </row>
    <row r="128" spans="1:26" x14ac:dyDescent="0.2">
      <c r="A128" s="93" t="s">
        <v>122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6"/>
        <v>10 2022</v>
      </c>
      <c r="G128" s="96" t="s">
        <v>5</v>
      </c>
      <c r="H128" s="175" t="s">
        <v>3749</v>
      </c>
      <c r="I128" s="176" t="s">
        <v>2105</v>
      </c>
      <c r="J128" s="97" t="s">
        <v>3800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3221</v>
      </c>
      <c r="T128" s="95" t="str">
        <f t="shared" si="8"/>
        <v>10 2022</v>
      </c>
      <c r="U128" s="32">
        <f t="shared" si="9"/>
        <v>922.31158772713729</v>
      </c>
      <c r="V128" s="22">
        <f t="shared" si="10"/>
        <v>1.3609670329670329</v>
      </c>
      <c r="X128" s="36"/>
      <c r="Y128" s="36"/>
      <c r="Z128" s="36"/>
    </row>
    <row r="129" spans="1:26" x14ac:dyDescent="0.2">
      <c r="A129" s="93" t="s">
        <v>122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6"/>
        <v>10 2022</v>
      </c>
      <c r="G129" s="96" t="s">
        <v>5</v>
      </c>
      <c r="H129" s="175" t="s">
        <v>3749</v>
      </c>
      <c r="I129" s="176" t="s">
        <v>2105</v>
      </c>
      <c r="J129" s="97" t="s">
        <v>3800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3221</v>
      </c>
      <c r="T129" s="95" t="str">
        <f t="shared" si="8"/>
        <v>11 2022</v>
      </c>
      <c r="U129" s="32">
        <f t="shared" si="9"/>
        <v>1022.3115877271373</v>
      </c>
      <c r="V129" s="22">
        <f t="shared" si="10"/>
        <v>1.5085274725274724</v>
      </c>
      <c r="X129" s="36"/>
      <c r="Y129" s="36"/>
      <c r="Z129" s="36"/>
    </row>
    <row r="130" spans="1:26" x14ac:dyDescent="0.2">
      <c r="A130" s="93" t="s">
        <v>122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6"/>
        <v>10 2022</v>
      </c>
      <c r="G130" s="96" t="s">
        <v>5</v>
      </c>
      <c r="H130" s="175" t="s">
        <v>3750</v>
      </c>
      <c r="I130" s="176" t="s">
        <v>2105</v>
      </c>
      <c r="J130" s="97" t="s">
        <v>3801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3221</v>
      </c>
      <c r="T130" s="95" t="str">
        <f t="shared" si="8"/>
        <v>11 2022</v>
      </c>
      <c r="U130" s="32">
        <f t="shared" si="9"/>
        <v>1022.3115877271373</v>
      </c>
      <c r="V130" s="22">
        <f t="shared" si="10"/>
        <v>1.5085274725274724</v>
      </c>
      <c r="X130" s="36"/>
      <c r="Y130" s="36"/>
      <c r="Z130" s="36"/>
    </row>
    <row r="131" spans="1:26" x14ac:dyDescent="0.2">
      <c r="A131" s="93" t="s">
        <v>122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ref="F131:F194" si="11">IFERROR(MONTH(E131)&amp;" "&amp;YEAR(E131),"")</f>
        <v>10 2022</v>
      </c>
      <c r="G131" s="96" t="s">
        <v>5</v>
      </c>
      <c r="H131" s="175" t="s">
        <v>3750</v>
      </c>
      <c r="I131" s="176" t="s">
        <v>2105</v>
      </c>
      <c r="J131" s="97" t="s">
        <v>3801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3221</v>
      </c>
      <c r="T131" s="95" t="str">
        <f t="shared" ref="T131:T194" si="12">IF(R131="","",MONTH(R131)&amp;" "&amp;YEAR(R131))</f>
        <v>11 2022</v>
      </c>
      <c r="U131" s="32">
        <f t="shared" ref="U131:U194" si="13">Q131-P131</f>
        <v>1022.3115877271373</v>
      </c>
      <c r="V131" s="22">
        <f t="shared" ref="V131:V194" si="14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122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si="11"/>
        <v>10 2022</v>
      </c>
      <c r="G132" s="96" t="s">
        <v>5</v>
      </c>
      <c r="H132" s="161" t="s">
        <v>3109</v>
      </c>
      <c r="I132" s="97" t="s">
        <v>2115</v>
      </c>
      <c r="J132" s="97" t="s">
        <v>3110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3221</v>
      </c>
      <c r="T132" s="95" t="str">
        <f t="shared" si="12"/>
        <v>11 2022</v>
      </c>
      <c r="U132" s="32">
        <f t="shared" si="13"/>
        <v>506.37473935061064</v>
      </c>
      <c r="V132" s="22">
        <f t="shared" si="14"/>
        <v>2.6152307692307692</v>
      </c>
      <c r="X132" s="36"/>
      <c r="Y132" s="36"/>
      <c r="Z132" s="36"/>
    </row>
    <row r="133" spans="1:26" x14ac:dyDescent="0.2">
      <c r="A133" s="93" t="s">
        <v>122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1"/>
        <v>10 2022</v>
      </c>
      <c r="G133" s="96" t="s">
        <v>5</v>
      </c>
      <c r="H133" s="161" t="s">
        <v>3109</v>
      </c>
      <c r="I133" s="97" t="s">
        <v>2115</v>
      </c>
      <c r="J133" s="97" t="s">
        <v>3110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3221</v>
      </c>
      <c r="T133" s="95" t="str">
        <f t="shared" si="12"/>
        <v>11 2022</v>
      </c>
      <c r="U133" s="32">
        <f t="shared" si="13"/>
        <v>506.37473935061064</v>
      </c>
      <c r="V133" s="22">
        <f t="shared" si="14"/>
        <v>2.6152307692307692</v>
      </c>
      <c r="X133" s="36"/>
      <c r="Y133" s="36"/>
      <c r="Z133" s="36"/>
    </row>
    <row r="134" spans="1:26" x14ac:dyDescent="0.2">
      <c r="A134" s="93" t="s">
        <v>122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1"/>
        <v>10 2022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57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3221</v>
      </c>
      <c r="T134" s="95" t="str">
        <f t="shared" si="12"/>
        <v>10 2022</v>
      </c>
      <c r="U134" s="32">
        <f t="shared" si="13"/>
        <v>1064.343163538874</v>
      </c>
      <c r="V134" s="22">
        <f t="shared" si="14"/>
        <v>2.4430769230769229</v>
      </c>
      <c r="X134" s="36"/>
      <c r="Y134" s="36"/>
      <c r="Z134" s="36"/>
    </row>
    <row r="135" spans="1:26" x14ac:dyDescent="0.2">
      <c r="A135" s="93" t="s">
        <v>122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1"/>
        <v>10 2022</v>
      </c>
      <c r="G135" s="96" t="s">
        <v>5</v>
      </c>
      <c r="H135" s="161" t="s">
        <v>2700</v>
      </c>
      <c r="I135" s="97" t="s">
        <v>2067</v>
      </c>
      <c r="J135" s="97" t="s">
        <v>2701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3221</v>
      </c>
      <c r="T135" s="95" t="str">
        <f t="shared" si="12"/>
        <v>10 2022</v>
      </c>
      <c r="U135" s="32">
        <f t="shared" si="13"/>
        <v>825.49895740244267</v>
      </c>
      <c r="V135" s="22">
        <f t="shared" si="14"/>
        <v>1.0658461538461539</v>
      </c>
      <c r="X135" s="36"/>
      <c r="Y135" s="36"/>
      <c r="Z135" s="36"/>
    </row>
    <row r="136" spans="1:26" x14ac:dyDescent="0.2">
      <c r="A136" s="93" t="s">
        <v>122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1"/>
        <v>10 2022</v>
      </c>
      <c r="G136" s="96" t="s">
        <v>5</v>
      </c>
      <c r="H136" s="175" t="s">
        <v>3754</v>
      </c>
      <c r="I136" s="176" t="s">
        <v>2067</v>
      </c>
      <c r="J136" s="97" t="s">
        <v>3805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3221</v>
      </c>
      <c r="T136" s="95" t="str">
        <f t="shared" si="12"/>
        <v>10 2022</v>
      </c>
      <c r="U136" s="32">
        <f t="shared" si="13"/>
        <v>564.34316353887402</v>
      </c>
      <c r="V136" s="22">
        <f t="shared" si="14"/>
        <v>1.2953846153846154</v>
      </c>
      <c r="X136" s="36"/>
      <c r="Y136" s="36"/>
      <c r="Z136" s="36"/>
    </row>
    <row r="137" spans="1:26" x14ac:dyDescent="0.2">
      <c r="A137" s="93" t="s">
        <v>122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1"/>
        <v>10 2022</v>
      </c>
      <c r="G137" s="96" t="s">
        <v>5</v>
      </c>
      <c r="H137" s="161" t="s">
        <v>2862</v>
      </c>
      <c r="I137" s="97" t="s">
        <v>2115</v>
      </c>
      <c r="J137" s="97" t="s">
        <v>3966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3221</v>
      </c>
      <c r="T137" s="95" t="str">
        <f t="shared" si="12"/>
        <v>10 2022</v>
      </c>
      <c r="U137" s="32">
        <f t="shared" si="13"/>
        <v>532.11200476616023</v>
      </c>
      <c r="V137" s="22">
        <f t="shared" si="14"/>
        <v>1.4463967611336033</v>
      </c>
      <c r="X137" s="36"/>
      <c r="Y137" s="36"/>
      <c r="Z137" s="36"/>
    </row>
    <row r="138" spans="1:26" x14ac:dyDescent="0.2">
      <c r="A138" s="93" t="s">
        <v>122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1"/>
        <v>10 2022</v>
      </c>
      <c r="G138" s="96" t="s">
        <v>5</v>
      </c>
      <c r="H138" s="175" t="s">
        <v>3732</v>
      </c>
      <c r="I138" s="176" t="s">
        <v>2115</v>
      </c>
      <c r="J138" s="97" t="s">
        <v>3776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3221</v>
      </c>
      <c r="T138" s="95" t="str">
        <f t="shared" si="12"/>
        <v>10 2022</v>
      </c>
      <c r="U138" s="32">
        <f t="shared" si="13"/>
        <v>1215.8176943699732</v>
      </c>
      <c r="V138" s="22">
        <f t="shared" si="14"/>
        <v>1.5504273504273505</v>
      </c>
      <c r="X138" s="36"/>
      <c r="Y138" s="36"/>
      <c r="Z138" s="36"/>
    </row>
    <row r="139" spans="1:26" x14ac:dyDescent="0.2">
      <c r="A139" s="93" t="s">
        <v>122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1"/>
        <v>10 2022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123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3221</v>
      </c>
      <c r="T139" s="95" t="str">
        <f t="shared" si="12"/>
        <v>11 2022</v>
      </c>
      <c r="U139" s="32">
        <f t="shared" si="13"/>
        <v>599.76169198689308</v>
      </c>
      <c r="V139" s="22">
        <f t="shared" si="14"/>
        <v>0.99920595533498768</v>
      </c>
      <c r="X139" s="36"/>
      <c r="Y139" s="36"/>
      <c r="Z139" s="36"/>
    </row>
    <row r="140" spans="1:26" x14ac:dyDescent="0.2">
      <c r="A140" s="93" t="s">
        <v>122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1"/>
        <v>10 2022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124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3221</v>
      </c>
      <c r="T140" s="95" t="str">
        <f t="shared" si="12"/>
        <v>10 2022</v>
      </c>
      <c r="U140" s="32">
        <f t="shared" si="13"/>
        <v>628.80548108430139</v>
      </c>
      <c r="V140" s="22">
        <f t="shared" si="14"/>
        <v>1.1008604954367665</v>
      </c>
      <c r="X140" s="36"/>
      <c r="Y140" s="36"/>
      <c r="Z140" s="36"/>
    </row>
    <row r="141" spans="1:26" x14ac:dyDescent="0.2">
      <c r="A141" s="93" t="s">
        <v>122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1"/>
        <v>10 2022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88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3221</v>
      </c>
      <c r="T141" s="95" t="str">
        <f t="shared" si="12"/>
        <v>10 2022</v>
      </c>
      <c r="U141" s="32">
        <f t="shared" si="13"/>
        <v>591.0485552576705</v>
      </c>
      <c r="V141" s="22">
        <f t="shared" si="14"/>
        <v>0.97060046471811168</v>
      </c>
      <c r="X141" s="36"/>
      <c r="Y141" s="36"/>
      <c r="Z141" s="36"/>
    </row>
    <row r="142" spans="1:26" x14ac:dyDescent="0.2">
      <c r="A142" s="93" t="s">
        <v>122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1"/>
        <v>10 2022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88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3221</v>
      </c>
      <c r="T142" s="95" t="str">
        <f t="shared" si="12"/>
        <v>10 2022</v>
      </c>
      <c r="U142" s="32">
        <f t="shared" si="13"/>
        <v>591.0485552576705</v>
      </c>
      <c r="V142" s="22">
        <f t="shared" si="14"/>
        <v>0.97060046471811168</v>
      </c>
      <c r="X142" s="36"/>
      <c r="Y142" s="36"/>
      <c r="Z142" s="36"/>
    </row>
    <row r="143" spans="1:26" x14ac:dyDescent="0.2">
      <c r="A143" s="93" t="s">
        <v>122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1"/>
        <v>10 2022</v>
      </c>
      <c r="G143" s="96" t="s">
        <v>5</v>
      </c>
      <c r="H143" s="161" t="s">
        <v>4425</v>
      </c>
      <c r="I143" s="97" t="s">
        <v>2742</v>
      </c>
      <c r="J143" s="97" t="s">
        <v>4426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3221</v>
      </c>
      <c r="T143" s="95" t="str">
        <f t="shared" si="12"/>
        <v>10 2022</v>
      </c>
      <c r="U143" s="32">
        <f t="shared" si="13"/>
        <v>648.16800714924034</v>
      </c>
      <c r="V143" s="22">
        <f t="shared" si="14"/>
        <v>1.174574898785425</v>
      </c>
      <c r="X143" s="36"/>
      <c r="Y143" s="36"/>
      <c r="Z143" s="36"/>
    </row>
    <row r="144" spans="1:26" x14ac:dyDescent="0.2">
      <c r="A144" s="93" t="s">
        <v>122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1"/>
        <v>10 2022</v>
      </c>
      <c r="G144" s="96" t="s">
        <v>5</v>
      </c>
      <c r="H144" s="175" t="s">
        <v>3758</v>
      </c>
      <c r="I144" s="176" t="s">
        <v>2067</v>
      </c>
      <c r="J144" s="97" t="s">
        <v>3809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3221</v>
      </c>
      <c r="T144" s="95" t="str">
        <f t="shared" si="12"/>
        <v>11 2022</v>
      </c>
      <c r="U144" s="32">
        <f t="shared" si="13"/>
        <v>1028.686327077748</v>
      </c>
      <c r="V144" s="22">
        <f t="shared" si="14"/>
        <v>1.1806153846153846</v>
      </c>
      <c r="X144" s="36"/>
      <c r="Y144" s="36"/>
      <c r="Z144" s="36"/>
    </row>
    <row r="145" spans="1:26" x14ac:dyDescent="0.2">
      <c r="A145" s="93" t="s">
        <v>122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1"/>
        <v>10 2022</v>
      </c>
      <c r="G145" s="96" t="s">
        <v>5</v>
      </c>
      <c r="H145" s="161" t="s">
        <v>2700</v>
      </c>
      <c r="I145" s="97" t="s">
        <v>2067</v>
      </c>
      <c r="J145" s="97" t="s">
        <v>2701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3221</v>
      </c>
      <c r="T145" s="95" t="str">
        <f t="shared" si="12"/>
        <v>10 2022</v>
      </c>
      <c r="U145" s="32">
        <f t="shared" si="13"/>
        <v>925.49895740244267</v>
      </c>
      <c r="V145" s="22">
        <f t="shared" si="14"/>
        <v>1.1949615384615384</v>
      </c>
      <c r="X145" s="36"/>
      <c r="Y145" s="36"/>
      <c r="Z145" s="36"/>
    </row>
    <row r="146" spans="1:26" x14ac:dyDescent="0.2">
      <c r="A146" s="93" t="s">
        <v>122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1"/>
        <v>10 2022</v>
      </c>
      <c r="G146" s="96" t="s">
        <v>5</v>
      </c>
      <c r="H146" s="161" t="s">
        <v>2700</v>
      </c>
      <c r="I146" s="97" t="s">
        <v>2067</v>
      </c>
      <c r="J146" s="97" t="s">
        <v>2701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3221</v>
      </c>
      <c r="T146" s="95" t="str">
        <f t="shared" si="12"/>
        <v>10 2022</v>
      </c>
      <c r="U146" s="32">
        <f t="shared" si="13"/>
        <v>925.49895740244267</v>
      </c>
      <c r="V146" s="22">
        <f t="shared" si="14"/>
        <v>1.1949615384615384</v>
      </c>
      <c r="X146" s="36"/>
      <c r="Y146" s="36"/>
      <c r="Z146" s="36"/>
    </row>
    <row r="147" spans="1:26" x14ac:dyDescent="0.2">
      <c r="A147" s="93" t="s">
        <v>122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1"/>
        <v>10 2022</v>
      </c>
      <c r="G147" s="96" t="s">
        <v>5</v>
      </c>
      <c r="H147" s="161" t="s">
        <v>2700</v>
      </c>
      <c r="I147" s="97" t="s">
        <v>2067</v>
      </c>
      <c r="J147" s="97" t="s">
        <v>2701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3221</v>
      </c>
      <c r="T147" s="95" t="str">
        <f t="shared" si="12"/>
        <v>10 2022</v>
      </c>
      <c r="U147" s="32">
        <f t="shared" si="13"/>
        <v>925.49895740244267</v>
      </c>
      <c r="V147" s="22">
        <f t="shared" si="14"/>
        <v>1.1949615384615384</v>
      </c>
      <c r="X147" s="36"/>
      <c r="Y147" s="36"/>
      <c r="Z147" s="36"/>
    </row>
    <row r="148" spans="1:26" x14ac:dyDescent="0.2">
      <c r="A148" s="93" t="s">
        <v>122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1"/>
        <v>10 2022</v>
      </c>
      <c r="G148" s="96" t="s">
        <v>5</v>
      </c>
      <c r="H148" s="161" t="s">
        <v>2862</v>
      </c>
      <c r="I148" s="97" t="s">
        <v>2115</v>
      </c>
      <c r="J148" s="97" t="s">
        <v>3966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3221</v>
      </c>
      <c r="T148" s="95" t="str">
        <f t="shared" si="12"/>
        <v>10 2022</v>
      </c>
      <c r="U148" s="32">
        <f t="shared" si="13"/>
        <v>532.11200476616023</v>
      </c>
      <c r="V148" s="22">
        <f t="shared" si="14"/>
        <v>1.4463967611336033</v>
      </c>
      <c r="X148" s="36"/>
      <c r="Y148" s="36"/>
      <c r="Z148" s="36"/>
    </row>
    <row r="149" spans="1:26" x14ac:dyDescent="0.2">
      <c r="A149" s="93" t="s">
        <v>122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1"/>
        <v>10 2022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123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3221</v>
      </c>
      <c r="T149" s="95" t="str">
        <f t="shared" si="12"/>
        <v>10 2022</v>
      </c>
      <c r="U149" s="32">
        <f t="shared" si="13"/>
        <v>599.76169198689308</v>
      </c>
      <c r="V149" s="22">
        <f t="shared" si="14"/>
        <v>0.99920595533498768</v>
      </c>
      <c r="X149" s="36"/>
      <c r="Y149" s="36"/>
      <c r="Z149" s="36"/>
    </row>
    <row r="150" spans="1:26" x14ac:dyDescent="0.2">
      <c r="A150" s="93" t="s">
        <v>125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1"/>
        <v>10 2022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126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2"/>
        <v/>
      </c>
      <c r="U150" s="32">
        <f t="shared" si="13"/>
        <v>-507.5423728813559</v>
      </c>
      <c r="V150" s="22" t="str">
        <f t="shared" si="14"/>
        <v/>
      </c>
      <c r="X150" s="33"/>
      <c r="Y150" s="33"/>
    </row>
    <row r="151" spans="1:26" x14ac:dyDescent="0.2">
      <c r="A151" s="93" t="s">
        <v>125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1"/>
        <v>10 2022</v>
      </c>
      <c r="G151" s="96" t="s">
        <v>5</v>
      </c>
      <c r="H151" s="175" t="s">
        <v>3744</v>
      </c>
      <c r="I151" s="176" t="s">
        <v>2757</v>
      </c>
      <c r="J151" s="97" t="s">
        <v>3795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3221</v>
      </c>
      <c r="T151" s="95" t="str">
        <f t="shared" si="12"/>
        <v>11 2022</v>
      </c>
      <c r="U151" s="32">
        <f t="shared" si="13"/>
        <v>938.13559322033893</v>
      </c>
      <c r="V151" s="22">
        <f t="shared" si="14"/>
        <v>1.0884955752212389</v>
      </c>
      <c r="X151" s="33"/>
      <c r="Y151" s="33"/>
    </row>
    <row r="152" spans="1:26" x14ac:dyDescent="0.2">
      <c r="A152" s="93" t="s">
        <v>125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1"/>
        <v>10 2022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127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3221</v>
      </c>
      <c r="T152" s="95" t="str">
        <f t="shared" si="12"/>
        <v>4 2023</v>
      </c>
      <c r="U152" s="32">
        <f t="shared" si="13"/>
        <v>678.09322033898309</v>
      </c>
      <c r="V152" s="22">
        <f t="shared" si="14"/>
        <v>1.2992611837298045</v>
      </c>
      <c r="X152" s="33"/>
      <c r="Y152" s="33"/>
    </row>
    <row r="153" spans="1:26" x14ac:dyDescent="0.2">
      <c r="A153" s="93" t="s">
        <v>125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1"/>
        <v>10 2022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128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3221</v>
      </c>
      <c r="T153" s="95" t="str">
        <f t="shared" si="12"/>
        <v>11 2022</v>
      </c>
      <c r="U153" s="32">
        <f t="shared" si="13"/>
        <v>657.83898305084745</v>
      </c>
      <c r="V153" s="22">
        <f t="shared" si="14"/>
        <v>0.88638310019982869</v>
      </c>
      <c r="X153" s="33"/>
      <c r="Y153" s="33"/>
    </row>
    <row r="154" spans="1:26" x14ac:dyDescent="0.2">
      <c r="A154" s="93" t="s">
        <v>125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1"/>
        <v>10 2022</v>
      </c>
      <c r="G154" s="96" t="s">
        <v>5</v>
      </c>
      <c r="H154" s="161" t="s">
        <v>2190</v>
      </c>
      <c r="I154" s="97" t="s">
        <v>2188</v>
      </c>
      <c r="J154" s="97" t="s">
        <v>2191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3221</v>
      </c>
      <c r="T154" s="95" t="str">
        <f t="shared" si="12"/>
        <v>10 2022</v>
      </c>
      <c r="U154" s="32">
        <f t="shared" si="13"/>
        <v>521.73728813559319</v>
      </c>
      <c r="V154" s="22">
        <f t="shared" si="14"/>
        <v>1.3792987565811581</v>
      </c>
      <c r="X154" s="33"/>
      <c r="Y154" s="33"/>
    </row>
    <row r="155" spans="1:26" x14ac:dyDescent="0.2">
      <c r="A155" s="93" t="s">
        <v>125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1"/>
        <v>10 2022</v>
      </c>
      <c r="G155" s="96" t="s">
        <v>5</v>
      </c>
      <c r="H155" s="161" t="s">
        <v>2994</v>
      </c>
      <c r="I155" s="97" t="s">
        <v>2105</v>
      </c>
      <c r="J155" s="97" t="s">
        <v>2995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3221</v>
      </c>
      <c r="T155" s="95" t="str">
        <f t="shared" si="12"/>
        <v>11 2022</v>
      </c>
      <c r="U155" s="32">
        <f t="shared" si="13"/>
        <v>735.55084745762713</v>
      </c>
      <c r="V155" s="22">
        <f t="shared" si="14"/>
        <v>1.5837058662530792</v>
      </c>
      <c r="X155" s="33"/>
      <c r="Y155" s="33"/>
    </row>
    <row r="156" spans="1:26" x14ac:dyDescent="0.2">
      <c r="A156" s="93" t="s">
        <v>125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1"/>
        <v>10 2022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129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3221</v>
      </c>
      <c r="T156" s="95" t="str">
        <f t="shared" si="12"/>
        <v>1 2024</v>
      </c>
      <c r="U156" s="32">
        <f t="shared" si="13"/>
        <v>1325.4237288135594</v>
      </c>
      <c r="V156" s="22">
        <f t="shared" si="14"/>
        <v>2.306784660766962</v>
      </c>
      <c r="X156" s="33"/>
      <c r="Y156" s="33"/>
    </row>
    <row r="157" spans="1:26" x14ac:dyDescent="0.2">
      <c r="A157" s="93" t="s">
        <v>125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1"/>
        <v>10 2022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130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3221</v>
      </c>
      <c r="T157" s="95" t="str">
        <f t="shared" si="12"/>
        <v>10 2022</v>
      </c>
      <c r="U157" s="32">
        <f t="shared" si="13"/>
        <v>488.77118644067798</v>
      </c>
      <c r="V157" s="22">
        <f t="shared" si="14"/>
        <v>1.5704560925799864</v>
      </c>
      <c r="X157" s="33"/>
      <c r="Y157" s="33"/>
    </row>
    <row r="158" spans="1:26" x14ac:dyDescent="0.2">
      <c r="A158" s="93" t="s">
        <v>125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1"/>
        <v>10 2022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131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3221</v>
      </c>
      <c r="T158" s="95" t="str">
        <f t="shared" si="12"/>
        <v>11 2022</v>
      </c>
      <c r="U158" s="32">
        <f t="shared" si="13"/>
        <v>569.61864406779659</v>
      </c>
      <c r="V158" s="22">
        <f t="shared" si="14"/>
        <v>1.7241246633320506</v>
      </c>
      <c r="X158" s="33"/>
      <c r="Y158" s="33"/>
    </row>
    <row r="159" spans="1:26" x14ac:dyDescent="0.2">
      <c r="A159" s="93" t="s">
        <v>125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1"/>
        <v>10 2022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132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3221</v>
      </c>
      <c r="T159" s="95" t="str">
        <f t="shared" si="12"/>
        <v>11 2022</v>
      </c>
      <c r="U159" s="32">
        <f t="shared" si="13"/>
        <v>754.15254237288138</v>
      </c>
      <c r="V159" s="22">
        <f t="shared" si="14"/>
        <v>1.3816177612172025</v>
      </c>
      <c r="X159" s="33"/>
      <c r="Y159" s="33"/>
    </row>
    <row r="160" spans="1:26" x14ac:dyDescent="0.2">
      <c r="A160" s="93" t="s">
        <v>125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1"/>
        <v>10 2022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80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3221</v>
      </c>
      <c r="T160" s="95" t="str">
        <f t="shared" si="12"/>
        <v>10 2022</v>
      </c>
      <c r="U160" s="32">
        <f t="shared" si="13"/>
        <v>644.57627118644064</v>
      </c>
      <c r="V160" s="22">
        <f t="shared" si="14"/>
        <v>1.1605126640219712</v>
      </c>
      <c r="X160" s="33"/>
      <c r="Y160" s="33"/>
    </row>
    <row r="161" spans="1:25" x14ac:dyDescent="0.2">
      <c r="A161" s="93" t="s">
        <v>125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1"/>
        <v>10 2022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133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3221</v>
      </c>
      <c r="T161" s="95" t="str">
        <f t="shared" si="12"/>
        <v>11 2022</v>
      </c>
      <c r="U161" s="32">
        <f t="shared" si="13"/>
        <v>551.01694915254234</v>
      </c>
      <c r="V161" s="22">
        <f t="shared" si="14"/>
        <v>2.213070115724983</v>
      </c>
      <c r="X161" s="33"/>
      <c r="Y161" s="33"/>
    </row>
    <row r="162" spans="1:25" x14ac:dyDescent="0.2">
      <c r="A162" s="93" t="s">
        <v>125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1"/>
        <v>10 2022</v>
      </c>
      <c r="G162" s="96" t="s">
        <v>5</v>
      </c>
      <c r="H162" s="175" t="s">
        <v>3745</v>
      </c>
      <c r="I162" s="176" t="s">
        <v>2165</v>
      </c>
      <c r="J162" s="97" t="s">
        <v>3797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3221</v>
      </c>
      <c r="T162" s="95" t="str">
        <f t="shared" si="12"/>
        <v>9 2022</v>
      </c>
      <c r="U162" s="32">
        <f t="shared" si="13"/>
        <v>-3.3898305082402658E-4</v>
      </c>
      <c r="V162" s="22">
        <f t="shared" si="14"/>
        <v>-4.7197640114731723E-7</v>
      </c>
      <c r="X162" s="33"/>
      <c r="Y162" s="33"/>
    </row>
    <row r="163" spans="1:25" x14ac:dyDescent="0.2">
      <c r="A163" s="93" t="s">
        <v>125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1"/>
        <v>10 2022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134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3221</v>
      </c>
      <c r="T163" s="95" t="str">
        <f t="shared" si="12"/>
        <v>11 2022</v>
      </c>
      <c r="U163" s="32">
        <f t="shared" si="13"/>
        <v>435.55084745762713</v>
      </c>
      <c r="V163" s="22">
        <f t="shared" si="14"/>
        <v>0.93777939968980939</v>
      </c>
      <c r="X163" s="33"/>
      <c r="Y163" s="33"/>
    </row>
    <row r="164" spans="1:25" x14ac:dyDescent="0.2">
      <c r="A164" s="93" t="s">
        <v>125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1"/>
        <v>10 2022</v>
      </c>
      <c r="G164" s="96" t="s">
        <v>5</v>
      </c>
      <c r="H164" s="161" t="s">
        <v>2288</v>
      </c>
      <c r="I164" s="97" t="s">
        <v>2070</v>
      </c>
      <c r="J164" s="97" t="s">
        <v>2289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3221</v>
      </c>
      <c r="T164" s="95" t="str">
        <f t="shared" si="12"/>
        <v>12 2022</v>
      </c>
      <c r="U164" s="32">
        <f t="shared" si="13"/>
        <v>858.9406779661017</v>
      </c>
      <c r="V164" s="22">
        <f t="shared" si="14"/>
        <v>1.5875166418670217</v>
      </c>
      <c r="X164" s="33"/>
      <c r="Y164" s="33"/>
    </row>
    <row r="165" spans="1:25" x14ac:dyDescent="0.2">
      <c r="A165" s="93" t="s">
        <v>125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1"/>
        <v>10 2022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135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3221</v>
      </c>
      <c r="T165" s="95" t="str">
        <f t="shared" si="12"/>
        <v>11 2022</v>
      </c>
      <c r="U165" s="32">
        <f t="shared" si="13"/>
        <v>569.61864406779659</v>
      </c>
      <c r="V165" s="22">
        <f t="shared" si="14"/>
        <v>1.7241246633320506</v>
      </c>
      <c r="X165" s="33"/>
      <c r="Y165" s="33"/>
    </row>
    <row r="166" spans="1:25" x14ac:dyDescent="0.2">
      <c r="A166" s="93" t="s">
        <v>125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1"/>
        <v>10 2022</v>
      </c>
      <c r="G166" s="96" t="s">
        <v>5</v>
      </c>
      <c r="H166" s="175" t="s">
        <v>3752</v>
      </c>
      <c r="I166" s="176" t="s">
        <v>2105</v>
      </c>
      <c r="J166" s="97" t="s">
        <v>3803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3221</v>
      </c>
      <c r="T166" s="95" t="str">
        <f t="shared" si="12"/>
        <v>10 2022</v>
      </c>
      <c r="U166" s="32">
        <f t="shared" si="13"/>
        <v>976.99152542372883</v>
      </c>
      <c r="V166" s="22">
        <f t="shared" si="14"/>
        <v>1.3512864091894743</v>
      </c>
      <c r="X166" s="33"/>
      <c r="Y166" s="33"/>
    </row>
    <row r="167" spans="1:25" x14ac:dyDescent="0.2">
      <c r="A167" s="93" t="s">
        <v>125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1"/>
        <v>10 2022</v>
      </c>
      <c r="G167" s="96" t="s">
        <v>5</v>
      </c>
      <c r="H167" s="161" t="s">
        <v>2772</v>
      </c>
      <c r="I167" s="97" t="s">
        <v>2115</v>
      </c>
      <c r="J167" s="97" t="s">
        <v>2773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3221</v>
      </c>
      <c r="T167" s="95" t="str">
        <f t="shared" si="12"/>
        <v>10 2022</v>
      </c>
      <c r="U167" s="32">
        <f t="shared" si="13"/>
        <v>445.12711864406782</v>
      </c>
      <c r="V167" s="22">
        <f t="shared" si="14"/>
        <v>0.97857475547275274</v>
      </c>
      <c r="X167" s="33"/>
      <c r="Y167" s="33"/>
    </row>
    <row r="168" spans="1:25" x14ac:dyDescent="0.2">
      <c r="A168" s="93" t="s">
        <v>125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1"/>
        <v>10 2022</v>
      </c>
      <c r="G168" s="96" t="s">
        <v>5</v>
      </c>
      <c r="H168" s="161" t="s">
        <v>2772</v>
      </c>
      <c r="I168" s="97" t="s">
        <v>2115</v>
      </c>
      <c r="J168" s="97" t="s">
        <v>2773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3221</v>
      </c>
      <c r="T168" s="95" t="str">
        <f t="shared" si="12"/>
        <v>10 2022</v>
      </c>
      <c r="U168" s="32">
        <f t="shared" si="13"/>
        <v>445.12711864406782</v>
      </c>
      <c r="V168" s="22">
        <f t="shared" si="14"/>
        <v>0.97857475547275274</v>
      </c>
      <c r="X168" s="33"/>
      <c r="Y168" s="33"/>
    </row>
    <row r="169" spans="1:25" x14ac:dyDescent="0.2">
      <c r="A169" s="93" t="s">
        <v>125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1"/>
        <v>10 2022</v>
      </c>
      <c r="G169" s="96" t="s">
        <v>5</v>
      </c>
      <c r="H169" s="161" t="s">
        <v>2288</v>
      </c>
      <c r="I169" s="97" t="s">
        <v>2070</v>
      </c>
      <c r="J169" s="97" t="s">
        <v>2289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3221</v>
      </c>
      <c r="T169" s="95" t="str">
        <f t="shared" si="12"/>
        <v>10 2022</v>
      </c>
      <c r="U169" s="32">
        <f t="shared" si="13"/>
        <v>858.9406779661017</v>
      </c>
      <c r="V169" s="22">
        <f t="shared" si="14"/>
        <v>1.5875166418670217</v>
      </c>
      <c r="X169" s="33"/>
      <c r="Y169" s="33"/>
    </row>
    <row r="170" spans="1:25" x14ac:dyDescent="0.2">
      <c r="A170" s="93" t="s">
        <v>125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1"/>
        <v>10 2022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130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3221</v>
      </c>
      <c r="T170" s="95" t="str">
        <f t="shared" si="12"/>
        <v>11 2022</v>
      </c>
      <c r="U170" s="32">
        <f t="shared" si="13"/>
        <v>488.77118644067798</v>
      </c>
      <c r="V170" s="22">
        <f t="shared" si="14"/>
        <v>1.5704560925799864</v>
      </c>
      <c r="X170" s="33"/>
      <c r="Y170" s="33"/>
    </row>
    <row r="171" spans="1:25" x14ac:dyDescent="0.2">
      <c r="A171" s="93" t="s">
        <v>125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1"/>
        <v>10 2022</v>
      </c>
      <c r="G171" s="96" t="s">
        <v>5</v>
      </c>
      <c r="H171" s="175" t="s">
        <v>3745</v>
      </c>
      <c r="I171" s="176" t="s">
        <v>2165</v>
      </c>
      <c r="J171" s="97" t="s">
        <v>3797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3221</v>
      </c>
      <c r="T171" s="95" t="str">
        <f t="shared" si="12"/>
        <v>10 2022</v>
      </c>
      <c r="U171" s="32">
        <f t="shared" si="13"/>
        <v>981.77966101694915</v>
      </c>
      <c r="V171" s="22">
        <f t="shared" si="14"/>
        <v>1.3669616519174042</v>
      </c>
      <c r="X171" s="33"/>
      <c r="Y171" s="33"/>
    </row>
    <row r="172" spans="1:25" x14ac:dyDescent="0.2">
      <c r="A172" s="93" t="s">
        <v>136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1"/>
        <v>10 2022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137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3221</v>
      </c>
      <c r="T172" s="95" t="str">
        <f t="shared" si="12"/>
        <v>10 2022</v>
      </c>
      <c r="U172" s="32">
        <f t="shared" si="13"/>
        <v>760.0793800931317</v>
      </c>
      <c r="V172" s="22">
        <f t="shared" si="14"/>
        <v>1.0272444903465465</v>
      </c>
      <c r="X172" s="33"/>
      <c r="Y172" s="33"/>
    </row>
    <row r="173" spans="1:25" x14ac:dyDescent="0.2">
      <c r="A173" s="93" t="s">
        <v>136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1"/>
        <v>10 2022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1082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3221</v>
      </c>
      <c r="T173" s="95" t="str">
        <f t="shared" si="12"/>
        <v>11 2022</v>
      </c>
      <c r="U173" s="32">
        <f t="shared" si="13"/>
        <v>539.79561990686852</v>
      </c>
      <c r="V173" s="22">
        <f t="shared" si="14"/>
        <v>0.46525907777002035</v>
      </c>
      <c r="X173" s="33"/>
      <c r="Y173" s="33"/>
    </row>
    <row r="174" spans="1:25" x14ac:dyDescent="0.2">
      <c r="A174" s="93" t="s">
        <v>138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1"/>
        <v>10 2022</v>
      </c>
      <c r="G174" s="96" t="s">
        <v>5</v>
      </c>
      <c r="H174" s="161" t="s">
        <v>2114</v>
      </c>
      <c r="I174" s="97" t="s">
        <v>2115</v>
      </c>
      <c r="J174" s="97" t="s">
        <v>3197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3221</v>
      </c>
      <c r="T174" s="95" t="str">
        <f t="shared" si="12"/>
        <v>10 2022</v>
      </c>
      <c r="U174" s="32">
        <f t="shared" si="13"/>
        <v>1000</v>
      </c>
      <c r="V174" s="22">
        <f t="shared" si="14"/>
        <v>1</v>
      </c>
      <c r="X174" s="33"/>
      <c r="Y174" s="33"/>
    </row>
    <row r="175" spans="1:25" x14ac:dyDescent="0.2">
      <c r="A175" s="93" t="s">
        <v>138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1"/>
        <v>10 2022</v>
      </c>
      <c r="G175" s="96" t="s">
        <v>5</v>
      </c>
      <c r="H175" s="161" t="s">
        <v>2114</v>
      </c>
      <c r="I175" s="97" t="s">
        <v>2115</v>
      </c>
      <c r="J175" s="97" t="s">
        <v>3197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3221</v>
      </c>
      <c r="T175" s="95" t="str">
        <f t="shared" si="12"/>
        <v>10 2022</v>
      </c>
      <c r="U175" s="32">
        <f t="shared" si="13"/>
        <v>1000</v>
      </c>
      <c r="V175" s="22">
        <f t="shared" si="14"/>
        <v>1</v>
      </c>
      <c r="X175" s="33"/>
      <c r="Y175" s="33"/>
    </row>
    <row r="176" spans="1:25" x14ac:dyDescent="0.2">
      <c r="A176" s="93" t="s">
        <v>138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1"/>
        <v>10 2022</v>
      </c>
      <c r="G176" s="96" t="s">
        <v>5</v>
      </c>
      <c r="H176" s="161" t="s">
        <v>2114</v>
      </c>
      <c r="I176" s="97" t="s">
        <v>2115</v>
      </c>
      <c r="J176" s="97" t="s">
        <v>3197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3221</v>
      </c>
      <c r="T176" s="95" t="str">
        <f t="shared" si="12"/>
        <v>10 2022</v>
      </c>
      <c r="U176" s="32">
        <f t="shared" si="13"/>
        <v>1000</v>
      </c>
      <c r="V176" s="22">
        <f t="shared" si="14"/>
        <v>1</v>
      </c>
      <c r="X176" s="33"/>
      <c r="Y176" s="33"/>
    </row>
    <row r="177" spans="1:25" x14ac:dyDescent="0.2">
      <c r="A177" s="93" t="s">
        <v>138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1"/>
        <v>10 2022</v>
      </c>
      <c r="G177" s="96" t="s">
        <v>5</v>
      </c>
      <c r="H177" s="161" t="s">
        <v>2114</v>
      </c>
      <c r="I177" s="97" t="s">
        <v>2115</v>
      </c>
      <c r="J177" s="97" t="s">
        <v>3197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3221</v>
      </c>
      <c r="T177" s="95" t="str">
        <f t="shared" si="12"/>
        <v>11 2022</v>
      </c>
      <c r="U177" s="32">
        <f t="shared" si="13"/>
        <v>1000</v>
      </c>
      <c r="V177" s="22">
        <f t="shared" si="14"/>
        <v>1</v>
      </c>
      <c r="X177" s="33"/>
      <c r="Y177" s="33"/>
    </row>
    <row r="178" spans="1:25" x14ac:dyDescent="0.2">
      <c r="A178" s="93" t="s">
        <v>138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1"/>
        <v>10 2022</v>
      </c>
      <c r="G178" s="96" t="s">
        <v>5</v>
      </c>
      <c r="H178" s="161" t="s">
        <v>2114</v>
      </c>
      <c r="I178" s="97" t="s">
        <v>2115</v>
      </c>
      <c r="J178" s="97" t="s">
        <v>3197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3221</v>
      </c>
      <c r="T178" s="95" t="str">
        <f t="shared" si="12"/>
        <v>11 2022</v>
      </c>
      <c r="U178" s="32">
        <f t="shared" si="13"/>
        <v>1000</v>
      </c>
      <c r="V178" s="22">
        <f t="shared" si="14"/>
        <v>1</v>
      </c>
      <c r="X178" s="33"/>
      <c r="Y178" s="33"/>
    </row>
    <row r="179" spans="1:25" x14ac:dyDescent="0.2">
      <c r="A179" s="93" t="s">
        <v>138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1"/>
        <v>10 2022</v>
      </c>
      <c r="G179" s="96" t="s">
        <v>5</v>
      </c>
      <c r="H179" s="161" t="s">
        <v>2114</v>
      </c>
      <c r="I179" s="97" t="s">
        <v>2115</v>
      </c>
      <c r="J179" s="97" t="s">
        <v>3197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3221</v>
      </c>
      <c r="T179" s="95" t="str">
        <f t="shared" si="12"/>
        <v>11 2022</v>
      </c>
      <c r="U179" s="32">
        <f t="shared" si="13"/>
        <v>1000</v>
      </c>
      <c r="V179" s="22">
        <f t="shared" si="14"/>
        <v>1</v>
      </c>
      <c r="X179" s="33"/>
      <c r="Y179" s="33"/>
    </row>
    <row r="180" spans="1:25" x14ac:dyDescent="0.2">
      <c r="A180" s="93" t="s">
        <v>138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1"/>
        <v>10 2022</v>
      </c>
      <c r="G180" s="96" t="s">
        <v>5</v>
      </c>
      <c r="H180" s="161" t="s">
        <v>2114</v>
      </c>
      <c r="I180" s="97" t="s">
        <v>2115</v>
      </c>
      <c r="J180" s="97" t="s">
        <v>3197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3221</v>
      </c>
      <c r="T180" s="95" t="str">
        <f t="shared" si="12"/>
        <v>11 2022</v>
      </c>
      <c r="U180" s="32">
        <f t="shared" si="13"/>
        <v>1000</v>
      </c>
      <c r="V180" s="22">
        <f t="shared" si="14"/>
        <v>1</v>
      </c>
      <c r="X180" s="33"/>
      <c r="Y180" s="33"/>
    </row>
    <row r="181" spans="1:25" x14ac:dyDescent="0.2">
      <c r="A181" s="93" t="s">
        <v>138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1"/>
        <v>10 2022</v>
      </c>
      <c r="G181" s="96" t="s">
        <v>5</v>
      </c>
      <c r="H181" s="161" t="s">
        <v>2114</v>
      </c>
      <c r="I181" s="97" t="s">
        <v>2115</v>
      </c>
      <c r="J181" s="97" t="s">
        <v>3197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3221</v>
      </c>
      <c r="T181" s="95" t="str">
        <f t="shared" si="12"/>
        <v>11 2022</v>
      </c>
      <c r="U181" s="32">
        <f t="shared" si="13"/>
        <v>1000</v>
      </c>
      <c r="V181" s="22">
        <f t="shared" si="14"/>
        <v>1</v>
      </c>
      <c r="X181" s="33"/>
      <c r="Y181" s="33"/>
    </row>
    <row r="182" spans="1:25" x14ac:dyDescent="0.2">
      <c r="A182" s="93" t="s">
        <v>138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1"/>
        <v>10 2022</v>
      </c>
      <c r="G182" s="96" t="s">
        <v>5</v>
      </c>
      <c r="H182" s="161" t="s">
        <v>2114</v>
      </c>
      <c r="I182" s="97" t="s">
        <v>2115</v>
      </c>
      <c r="J182" s="97" t="s">
        <v>3197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3221</v>
      </c>
      <c r="T182" s="95" t="str">
        <f t="shared" si="12"/>
        <v>11 2022</v>
      </c>
      <c r="U182" s="32">
        <f t="shared" si="13"/>
        <v>1000</v>
      </c>
      <c r="V182" s="22">
        <f t="shared" si="14"/>
        <v>1</v>
      </c>
      <c r="X182" s="33"/>
      <c r="Y182" s="33"/>
    </row>
    <row r="183" spans="1:25" x14ac:dyDescent="0.2">
      <c r="A183" s="93" t="s">
        <v>138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1"/>
        <v>10 2022</v>
      </c>
      <c r="G183" s="96" t="s">
        <v>5</v>
      </c>
      <c r="H183" s="161" t="s">
        <v>2114</v>
      </c>
      <c r="I183" s="97" t="s">
        <v>2115</v>
      </c>
      <c r="J183" s="97" t="s">
        <v>3197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3221</v>
      </c>
      <c r="T183" s="95" t="str">
        <f t="shared" si="12"/>
        <v>11 2022</v>
      </c>
      <c r="U183" s="32">
        <f t="shared" si="13"/>
        <v>1000</v>
      </c>
      <c r="V183" s="22">
        <f t="shared" si="14"/>
        <v>1</v>
      </c>
      <c r="X183" s="33"/>
      <c r="Y183" s="33"/>
    </row>
    <row r="184" spans="1:25" x14ac:dyDescent="0.2">
      <c r="A184" s="93" t="s">
        <v>139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1"/>
        <v>10 2022</v>
      </c>
      <c r="G184" s="96" t="s">
        <v>5</v>
      </c>
      <c r="H184" s="175" t="s">
        <v>3723</v>
      </c>
      <c r="I184" s="176" t="s">
        <v>2283</v>
      </c>
      <c r="J184" s="97" t="s">
        <v>3765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3221</v>
      </c>
      <c r="T184" s="95" t="str">
        <f t="shared" si="12"/>
        <v>10 2022</v>
      </c>
      <c r="U184" s="32">
        <f t="shared" si="13"/>
        <v>611.35135135135135</v>
      </c>
      <c r="V184" s="22">
        <f t="shared" si="14"/>
        <v>1.573018080667594</v>
      </c>
      <c r="X184" s="33"/>
      <c r="Y184" s="33"/>
    </row>
    <row r="185" spans="1:25" x14ac:dyDescent="0.2">
      <c r="A185" s="93" t="s">
        <v>139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1"/>
        <v>10 2022</v>
      </c>
      <c r="G185" s="96" t="s">
        <v>5</v>
      </c>
      <c r="H185" s="175" t="s">
        <v>3723</v>
      </c>
      <c r="I185" s="176" t="s">
        <v>2283</v>
      </c>
      <c r="J185" s="97" t="s">
        <v>3765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3221</v>
      </c>
      <c r="T185" s="95" t="str">
        <f t="shared" si="12"/>
        <v>11 2022</v>
      </c>
      <c r="U185" s="32">
        <f t="shared" si="13"/>
        <v>711.35135135135135</v>
      </c>
      <c r="V185" s="22">
        <f t="shared" si="14"/>
        <v>1.8303198887343533</v>
      </c>
      <c r="X185" s="33"/>
      <c r="Y185" s="33"/>
    </row>
    <row r="186" spans="1:25" x14ac:dyDescent="0.2">
      <c r="A186" s="93" t="s">
        <v>139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1"/>
        <v>10 2022</v>
      </c>
      <c r="G186" s="96" t="s">
        <v>5</v>
      </c>
      <c r="H186" s="161" t="s">
        <v>2945</v>
      </c>
      <c r="I186" s="97" t="s">
        <v>2165</v>
      </c>
      <c r="J186" s="97" t="s">
        <v>4453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3221</v>
      </c>
      <c r="T186" s="95" t="str">
        <f t="shared" si="12"/>
        <v>11 2022</v>
      </c>
      <c r="U186" s="32">
        <f t="shared" si="13"/>
        <v>381.97758734344097</v>
      </c>
      <c r="V186" s="22">
        <f t="shared" si="14"/>
        <v>1.7520106428009914</v>
      </c>
      <c r="X186" s="33"/>
      <c r="Y186" s="33"/>
    </row>
    <row r="187" spans="1:25" x14ac:dyDescent="0.2">
      <c r="A187" s="93" t="s">
        <v>139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1"/>
        <v>10 2022</v>
      </c>
      <c r="G187" s="96" t="s">
        <v>5</v>
      </c>
      <c r="H187" s="161" t="s">
        <v>2945</v>
      </c>
      <c r="I187" s="97" t="s">
        <v>2165</v>
      </c>
      <c r="J187" s="97" t="s">
        <v>4453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3221</v>
      </c>
      <c r="T187" s="95" t="str">
        <f t="shared" si="12"/>
        <v>11 2022</v>
      </c>
      <c r="U187" s="32">
        <f t="shared" si="13"/>
        <v>381.97758734344097</v>
      </c>
      <c r="V187" s="22">
        <f t="shared" si="14"/>
        <v>1.7520106428009914</v>
      </c>
      <c r="X187" s="33"/>
      <c r="Y187" s="33"/>
    </row>
    <row r="188" spans="1:25" x14ac:dyDescent="0.2">
      <c r="A188" s="93" t="s">
        <v>139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1"/>
        <v>10 2022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140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3221</v>
      </c>
      <c r="T188" s="95" t="str">
        <f t="shared" si="12"/>
        <v>11 2022</v>
      </c>
      <c r="U188" s="32">
        <f t="shared" si="13"/>
        <v>568.2267633487146</v>
      </c>
      <c r="V188" s="22">
        <f t="shared" si="14"/>
        <v>1.7126962050466921</v>
      </c>
      <c r="X188" s="33"/>
      <c r="Y188" s="33"/>
    </row>
    <row r="189" spans="1:25" x14ac:dyDescent="0.2">
      <c r="A189" s="93" t="s">
        <v>139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1"/>
        <v>10 2022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140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3221</v>
      </c>
      <c r="T189" s="95" t="str">
        <f t="shared" si="12"/>
        <v>1 2023</v>
      </c>
      <c r="U189" s="32">
        <f t="shared" si="13"/>
        <v>568.2267633487146</v>
      </c>
      <c r="V189" s="22">
        <f t="shared" si="14"/>
        <v>1.7126962050466921</v>
      </c>
      <c r="X189" s="33"/>
      <c r="Y189" s="33"/>
    </row>
    <row r="190" spans="1:25" x14ac:dyDescent="0.2">
      <c r="A190" s="93" t="s">
        <v>139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1"/>
        <v>10 2022</v>
      </c>
      <c r="G190" s="96" t="s">
        <v>5</v>
      </c>
      <c r="H190" s="175" t="s">
        <v>3734</v>
      </c>
      <c r="I190" s="176" t="s">
        <v>2070</v>
      </c>
      <c r="J190" s="97" t="s">
        <v>3778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3221</v>
      </c>
      <c r="T190" s="95" t="str">
        <f t="shared" si="12"/>
        <v>10 2022</v>
      </c>
      <c r="U190" s="32">
        <f t="shared" si="13"/>
        <v>697.60052735662498</v>
      </c>
      <c r="V190" s="22">
        <f t="shared" si="14"/>
        <v>1.3885375390348231</v>
      </c>
      <c r="X190" s="33"/>
      <c r="Y190" s="33"/>
    </row>
    <row r="191" spans="1:25" x14ac:dyDescent="0.2">
      <c r="A191" s="93" t="s">
        <v>139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1"/>
        <v>10 2022</v>
      </c>
      <c r="G191" s="96" t="s">
        <v>5</v>
      </c>
      <c r="H191" s="175" t="s">
        <v>3734</v>
      </c>
      <c r="I191" s="176" t="s">
        <v>2070</v>
      </c>
      <c r="J191" s="97" t="s">
        <v>3778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3221</v>
      </c>
      <c r="T191" s="95" t="str">
        <f t="shared" si="12"/>
        <v>11 2022</v>
      </c>
      <c r="U191" s="32">
        <f t="shared" si="13"/>
        <v>997.60052735662498</v>
      </c>
      <c r="V191" s="22">
        <f t="shared" si="14"/>
        <v>1.985671923793529</v>
      </c>
      <c r="X191" s="33"/>
      <c r="Y191" s="33"/>
    </row>
    <row r="192" spans="1:25" ht="15" customHeight="1" x14ac:dyDescent="0.2">
      <c r="A192" s="93" t="s">
        <v>139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1"/>
        <v>10 2022</v>
      </c>
      <c r="G192" s="96" t="s">
        <v>5</v>
      </c>
      <c r="H192" s="175" t="s">
        <v>3754</v>
      </c>
      <c r="I192" s="176" t="s">
        <v>2067</v>
      </c>
      <c r="J192" s="97" t="s">
        <v>3805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3221</v>
      </c>
      <c r="T192" s="95" t="str">
        <f t="shared" si="12"/>
        <v>11 2022</v>
      </c>
      <c r="U192" s="32">
        <f t="shared" si="13"/>
        <v>673.4344100197759</v>
      </c>
      <c r="V192" s="22">
        <f t="shared" si="14"/>
        <v>1.5787358986246331</v>
      </c>
      <c r="X192" s="33"/>
      <c r="Y192" s="33"/>
    </row>
    <row r="193" spans="1:25" x14ac:dyDescent="0.2">
      <c r="A193" s="93" t="s">
        <v>139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1"/>
        <v>10 2022</v>
      </c>
      <c r="G193" s="96" t="s">
        <v>5</v>
      </c>
      <c r="H193" s="175" t="s">
        <v>3754</v>
      </c>
      <c r="I193" s="176" t="s">
        <v>2067</v>
      </c>
      <c r="J193" s="97" t="s">
        <v>3805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3221</v>
      </c>
      <c r="T193" s="95" t="str">
        <f t="shared" si="12"/>
        <v>11 2022</v>
      </c>
      <c r="U193" s="32">
        <f t="shared" si="13"/>
        <v>673.4344100197759</v>
      </c>
      <c r="V193" s="22">
        <f t="shared" si="14"/>
        <v>1.5787358986246331</v>
      </c>
      <c r="X193" s="33"/>
      <c r="Y193" s="33"/>
    </row>
    <row r="194" spans="1:25" x14ac:dyDescent="0.2">
      <c r="A194" s="93" t="s">
        <v>139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1"/>
        <v>10 2022</v>
      </c>
      <c r="G194" s="96" t="s">
        <v>5</v>
      </c>
      <c r="H194" s="161" t="s">
        <v>2699</v>
      </c>
      <c r="I194" s="97" t="s">
        <v>2115</v>
      </c>
      <c r="J194" s="97" t="s">
        <v>4023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3221</v>
      </c>
      <c r="T194" s="95" t="str">
        <f t="shared" si="12"/>
        <v>11 2022</v>
      </c>
      <c r="U194" s="32">
        <f t="shared" si="13"/>
        <v>510.4152933421226</v>
      </c>
      <c r="V194" s="22">
        <f t="shared" si="14"/>
        <v>2.692280945757997</v>
      </c>
      <c r="X194" s="33"/>
      <c r="Y194" s="33"/>
    </row>
    <row r="195" spans="1:25" x14ac:dyDescent="0.2">
      <c r="A195" s="93" t="s">
        <v>139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ref="F195:F258" si="16">IFERROR(MONTH(E195)&amp;" "&amp;YEAR(E195),"")</f>
        <v>10 2022</v>
      </c>
      <c r="G195" s="96" t="s">
        <v>5</v>
      </c>
      <c r="H195" s="161" t="s">
        <v>2862</v>
      </c>
      <c r="I195" s="97" t="s">
        <v>2115</v>
      </c>
      <c r="J195" s="97" t="s">
        <v>3966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3221</v>
      </c>
      <c r="T195" s="95" t="str">
        <f t="shared" ref="T195:T258" si="17">IF(R195="","",MONTH(R195)&amp;" "&amp;YEAR(R195))</f>
        <v>10 2022</v>
      </c>
      <c r="U195" s="32">
        <f t="shared" ref="U195:U258" si="18">Q195-P195</f>
        <v>539.78905735003298</v>
      </c>
      <c r="V195" s="22">
        <f t="shared" ref="V195:V258" si="19">IF(Q195&lt;&gt;0,IFERROR(U195/P195,""),"")</f>
        <v>1.4985359783324794</v>
      </c>
      <c r="X195" s="33"/>
      <c r="Y195" s="33"/>
    </row>
    <row r="196" spans="1:25" x14ac:dyDescent="0.2">
      <c r="A196" s="93" t="s">
        <v>139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si="16"/>
        <v>10 2022</v>
      </c>
      <c r="G196" s="96" t="s">
        <v>5</v>
      </c>
      <c r="H196" s="161" t="s">
        <v>2862</v>
      </c>
      <c r="I196" s="97" t="s">
        <v>2115</v>
      </c>
      <c r="J196" s="97" t="s">
        <v>3966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3221</v>
      </c>
      <c r="T196" s="95" t="str">
        <f t="shared" si="17"/>
        <v>10 2022</v>
      </c>
      <c r="U196" s="32">
        <f t="shared" si="18"/>
        <v>539.78905735003298</v>
      </c>
      <c r="V196" s="22">
        <f t="shared" si="19"/>
        <v>1.4985359783324794</v>
      </c>
      <c r="X196" s="33"/>
      <c r="Y196" s="33"/>
    </row>
    <row r="197" spans="1:25" x14ac:dyDescent="0.2">
      <c r="A197" s="93" t="s">
        <v>139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6"/>
        <v>10 2022</v>
      </c>
      <c r="G197" s="96" t="s">
        <v>5</v>
      </c>
      <c r="H197" s="161" t="s">
        <v>2862</v>
      </c>
      <c r="I197" s="97" t="s">
        <v>2115</v>
      </c>
      <c r="J197" s="97" t="s">
        <v>3966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3221</v>
      </c>
      <c r="T197" s="95" t="str">
        <f t="shared" si="17"/>
        <v>10 2022</v>
      </c>
      <c r="U197" s="32">
        <f t="shared" si="18"/>
        <v>539.78905735003298</v>
      </c>
      <c r="V197" s="22">
        <f t="shared" si="19"/>
        <v>1.4985359783324794</v>
      </c>
      <c r="X197" s="33"/>
      <c r="Y197" s="33"/>
    </row>
    <row r="198" spans="1:25" x14ac:dyDescent="0.2">
      <c r="A198" s="93" t="s">
        <v>139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6"/>
        <v>10 2022</v>
      </c>
      <c r="G198" s="96" t="s">
        <v>5</v>
      </c>
      <c r="H198" s="175" t="s">
        <v>3732</v>
      </c>
      <c r="I198" s="176" t="s">
        <v>2115</v>
      </c>
      <c r="J198" s="97" t="s">
        <v>3776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3221</v>
      </c>
      <c r="T198" s="95" t="str">
        <f t="shared" si="17"/>
        <v>10 2022</v>
      </c>
      <c r="U198" s="32">
        <f t="shared" si="18"/>
        <v>1232.1819380355964</v>
      </c>
      <c r="V198" s="22">
        <f t="shared" si="19"/>
        <v>1.6047837359844774</v>
      </c>
      <c r="X198" s="33"/>
      <c r="Y198" s="33"/>
    </row>
    <row r="199" spans="1:25" x14ac:dyDescent="0.2">
      <c r="A199" s="93" t="s">
        <v>139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6"/>
        <v>10 2022</v>
      </c>
      <c r="G199" s="96" t="s">
        <v>5</v>
      </c>
      <c r="H199" s="161" t="s">
        <v>2772</v>
      </c>
      <c r="I199" s="97" t="s">
        <v>2115</v>
      </c>
      <c r="J199" s="97" t="s">
        <v>2773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3221</v>
      </c>
      <c r="T199" s="95" t="str">
        <f t="shared" si="17"/>
        <v>2 2023</v>
      </c>
      <c r="U199" s="32">
        <f t="shared" si="18"/>
        <v>354.47593935398811</v>
      </c>
      <c r="V199" s="22">
        <f t="shared" si="19"/>
        <v>0.79563814991270376</v>
      </c>
      <c r="X199" s="33"/>
      <c r="Y199" s="33"/>
    </row>
    <row r="200" spans="1:25" x14ac:dyDescent="0.2">
      <c r="A200" s="93" t="s">
        <v>139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6"/>
        <v>10 2022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57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3221</v>
      </c>
      <c r="T200" s="95" t="str">
        <f t="shared" si="17"/>
        <v>11 2022</v>
      </c>
      <c r="U200" s="32">
        <f t="shared" si="18"/>
        <v>1286.7172050098879</v>
      </c>
      <c r="V200" s="22">
        <f t="shared" si="19"/>
        <v>6.0329160871580907</v>
      </c>
      <c r="X200" s="33"/>
      <c r="Y200" s="33"/>
    </row>
    <row r="201" spans="1:25" x14ac:dyDescent="0.2">
      <c r="A201" s="93" t="s">
        <v>139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6"/>
        <v>10 2022</v>
      </c>
      <c r="G201" s="96" t="s">
        <v>5</v>
      </c>
      <c r="H201" s="161" t="s">
        <v>2700</v>
      </c>
      <c r="I201" s="97" t="s">
        <v>2067</v>
      </c>
      <c r="J201" s="97" t="s">
        <v>2701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3221</v>
      </c>
      <c r="T201" s="95" t="str">
        <f t="shared" si="17"/>
        <v>11 2022</v>
      </c>
      <c r="U201" s="32">
        <f t="shared" si="18"/>
        <v>1041.6611733684904</v>
      </c>
      <c r="V201" s="22">
        <f t="shared" si="19"/>
        <v>1.3736091794158551</v>
      </c>
      <c r="X201" s="33"/>
      <c r="Y201" s="33"/>
    </row>
    <row r="202" spans="1:25" x14ac:dyDescent="0.2">
      <c r="A202" s="93" t="s">
        <v>141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6"/>
        <v>11 2022</v>
      </c>
      <c r="G202" s="96" t="s">
        <v>5</v>
      </c>
      <c r="H202" s="175" t="s">
        <v>3756</v>
      </c>
      <c r="I202" s="176" t="s">
        <v>2067</v>
      </c>
      <c r="J202" s="97" t="s">
        <v>3807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3221</v>
      </c>
      <c r="T202" s="95" t="str">
        <f t="shared" si="17"/>
        <v>10 2022</v>
      </c>
      <c r="U202" s="32">
        <f t="shared" si="18"/>
        <v>-2.071740897122254E-3</v>
      </c>
      <c r="V202" s="22">
        <f t="shared" si="19"/>
        <v>-3.9295412847214964E-6</v>
      </c>
      <c r="X202" s="33"/>
      <c r="Y202" s="33"/>
    </row>
    <row r="203" spans="1:25" x14ac:dyDescent="0.2">
      <c r="A203" s="93" t="s">
        <v>141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6"/>
        <v>11 2022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52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3221</v>
      </c>
      <c r="T203" s="95" t="str">
        <f t="shared" si="17"/>
        <v>11 2022</v>
      </c>
      <c r="U203" s="32">
        <f t="shared" si="18"/>
        <v>442.73304182950881</v>
      </c>
      <c r="V203" s="22">
        <f t="shared" si="19"/>
        <v>1.0870831353919232</v>
      </c>
      <c r="X203" s="33"/>
      <c r="Y203" s="33"/>
    </row>
    <row r="204" spans="1:25" x14ac:dyDescent="0.2">
      <c r="A204" s="93" t="s">
        <v>141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6"/>
        <v>11 2022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52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3221</v>
      </c>
      <c r="T204" s="95" t="str">
        <f t="shared" si="17"/>
        <v>11 2022</v>
      </c>
      <c r="U204" s="32">
        <f t="shared" si="18"/>
        <v>442.73304182950881</v>
      </c>
      <c r="V204" s="22">
        <f t="shared" si="19"/>
        <v>1.0870831353919232</v>
      </c>
      <c r="X204" s="33"/>
      <c r="Y204" s="33"/>
    </row>
    <row r="205" spans="1:25" x14ac:dyDescent="0.2">
      <c r="A205" s="93" t="s">
        <v>141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6"/>
        <v>11 2022</v>
      </c>
      <c r="G205" s="96" t="s">
        <v>5</v>
      </c>
      <c r="H205" s="161" t="s">
        <v>2926</v>
      </c>
      <c r="I205" s="97" t="s">
        <v>2067</v>
      </c>
      <c r="J205" s="97" t="s">
        <v>2927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3221</v>
      </c>
      <c r="T205" s="95" t="str">
        <f t="shared" si="17"/>
        <v>11 2022</v>
      </c>
      <c r="U205" s="32">
        <f t="shared" si="18"/>
        <v>874.46503888867369</v>
      </c>
      <c r="V205" s="22">
        <f t="shared" si="19"/>
        <v>1.2052693333333326</v>
      </c>
      <c r="X205" s="33"/>
      <c r="Y205" s="33"/>
    </row>
    <row r="206" spans="1:25" x14ac:dyDescent="0.2">
      <c r="A206" s="93" t="s">
        <v>141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6"/>
        <v>11 2022</v>
      </c>
      <c r="G206" s="96" t="s">
        <v>5</v>
      </c>
      <c r="H206" s="161" t="s">
        <v>2926</v>
      </c>
      <c r="I206" s="97" t="s">
        <v>2067</v>
      </c>
      <c r="J206" s="97" t="s">
        <v>2927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3221</v>
      </c>
      <c r="T206" s="95" t="str">
        <f t="shared" si="17"/>
        <v>11 2022</v>
      </c>
      <c r="U206" s="32">
        <f t="shared" si="18"/>
        <v>1774.4650388886737</v>
      </c>
      <c r="V206" s="22">
        <f t="shared" si="19"/>
        <v>2.4457333333333322</v>
      </c>
      <c r="X206" s="33"/>
      <c r="Y206" s="33"/>
    </row>
    <row r="207" spans="1:25" x14ac:dyDescent="0.2">
      <c r="A207" s="93" t="s">
        <v>141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6"/>
        <v>11 2022</v>
      </c>
      <c r="G207" s="96" t="s">
        <v>5</v>
      </c>
      <c r="H207" s="161" t="s">
        <v>2926</v>
      </c>
      <c r="I207" s="97" t="s">
        <v>2067</v>
      </c>
      <c r="J207" s="97" t="s">
        <v>2927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3221</v>
      </c>
      <c r="T207" s="95" t="str">
        <f t="shared" si="17"/>
        <v>11 2022</v>
      </c>
      <c r="U207" s="32">
        <f t="shared" si="18"/>
        <v>874.46503888867369</v>
      </c>
      <c r="V207" s="22">
        <f t="shared" si="19"/>
        <v>1.2052693333333326</v>
      </c>
      <c r="X207" s="33"/>
      <c r="Y207" s="33"/>
    </row>
    <row r="208" spans="1:25" x14ac:dyDescent="0.2">
      <c r="A208" s="93" t="s">
        <v>141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6"/>
        <v>11 2022</v>
      </c>
      <c r="G208" s="96" t="s">
        <v>5</v>
      </c>
      <c r="H208" s="161" t="s">
        <v>2926</v>
      </c>
      <c r="I208" s="97" t="s">
        <v>2067</v>
      </c>
      <c r="J208" s="97" t="s">
        <v>2927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3221</v>
      </c>
      <c r="T208" s="95" t="str">
        <f t="shared" si="17"/>
        <v>11 2022</v>
      </c>
      <c r="U208" s="32">
        <f t="shared" si="18"/>
        <v>874.46503888867369</v>
      </c>
      <c r="V208" s="22">
        <f t="shared" si="19"/>
        <v>1.2052693333333326</v>
      </c>
      <c r="X208" s="33"/>
      <c r="Y208" s="33"/>
    </row>
    <row r="209" spans="1:25" x14ac:dyDescent="0.2">
      <c r="A209" s="93" t="s">
        <v>141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6"/>
        <v>11 2022</v>
      </c>
      <c r="G209" s="96" t="s">
        <v>5</v>
      </c>
      <c r="H209" s="161" t="s">
        <v>2926</v>
      </c>
      <c r="I209" s="97" t="s">
        <v>2067</v>
      </c>
      <c r="J209" s="97" t="s">
        <v>2927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3221</v>
      </c>
      <c r="T209" s="95" t="str">
        <f t="shared" si="17"/>
        <v>1 2023</v>
      </c>
      <c r="U209" s="32">
        <f t="shared" si="18"/>
        <v>1274.4650388886737</v>
      </c>
      <c r="V209" s="22">
        <f t="shared" si="19"/>
        <v>1.7565866666666659</v>
      </c>
      <c r="X209" s="33"/>
      <c r="Y209" s="33"/>
    </row>
    <row r="210" spans="1:25" x14ac:dyDescent="0.2">
      <c r="A210" s="93" t="s">
        <v>141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6"/>
        <v>11 2022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142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3221</v>
      </c>
      <c r="T210" s="95" t="str">
        <f t="shared" si="17"/>
        <v>12 2022</v>
      </c>
      <c r="U210" s="32">
        <f t="shared" si="18"/>
        <v>1586.4102464884102</v>
      </c>
      <c r="V210" s="22">
        <f t="shared" si="19"/>
        <v>0.98315587529975945</v>
      </c>
      <c r="X210" s="33"/>
      <c r="Y210" s="33"/>
    </row>
    <row r="211" spans="1:25" x14ac:dyDescent="0.2">
      <c r="A211" s="93" t="s">
        <v>141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6"/>
        <v>11 2022</v>
      </c>
      <c r="G211" s="96" t="s">
        <v>5</v>
      </c>
      <c r="H211" s="161" t="s">
        <v>2288</v>
      </c>
      <c r="I211" s="97" t="s">
        <v>2070</v>
      </c>
      <c r="J211" s="97" t="s">
        <v>2289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3221</v>
      </c>
      <c r="T211" s="95" t="str">
        <f t="shared" si="17"/>
        <v>1 2023</v>
      </c>
      <c r="U211" s="32">
        <f t="shared" si="18"/>
        <v>945.69128971094676</v>
      </c>
      <c r="V211" s="22">
        <f t="shared" si="19"/>
        <v>1.7060732984293188</v>
      </c>
      <c r="X211" s="33"/>
      <c r="Y211" s="33"/>
    </row>
    <row r="212" spans="1:25" x14ac:dyDescent="0.2">
      <c r="A212" s="93" t="s">
        <v>141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6"/>
        <v>11 2022</v>
      </c>
      <c r="G212" s="96" t="s">
        <v>5</v>
      </c>
      <c r="H212" s="161" t="s">
        <v>2288</v>
      </c>
      <c r="I212" s="97" t="s">
        <v>2070</v>
      </c>
      <c r="J212" s="97" t="s">
        <v>2289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3221</v>
      </c>
      <c r="T212" s="95" t="str">
        <f t="shared" si="17"/>
        <v>1 2023</v>
      </c>
      <c r="U212" s="32">
        <f t="shared" si="18"/>
        <v>1095.6912897109469</v>
      </c>
      <c r="V212" s="22">
        <f t="shared" si="19"/>
        <v>1.9766806282722509</v>
      </c>
      <c r="X212" s="33"/>
      <c r="Y212" s="33"/>
    </row>
    <row r="213" spans="1:25" x14ac:dyDescent="0.2">
      <c r="A213" s="93" t="s">
        <v>141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6"/>
        <v>11 2022</v>
      </c>
      <c r="G213" s="96" t="s">
        <v>5</v>
      </c>
      <c r="H213" s="161" t="s">
        <v>2288</v>
      </c>
      <c r="I213" s="97" t="s">
        <v>2070</v>
      </c>
      <c r="J213" s="97" t="s">
        <v>2289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3221</v>
      </c>
      <c r="T213" s="95" t="str">
        <f t="shared" si="17"/>
        <v>3 2023</v>
      </c>
      <c r="U213" s="32">
        <f t="shared" si="18"/>
        <v>1145.6912897109469</v>
      </c>
      <c r="V213" s="22">
        <f t="shared" si="19"/>
        <v>2.066883071553228</v>
      </c>
      <c r="X213" s="33"/>
      <c r="Y213" s="33"/>
    </row>
    <row r="214" spans="1:25" x14ac:dyDescent="0.2">
      <c r="A214" s="93" t="s">
        <v>141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6"/>
        <v>11 2022</v>
      </c>
      <c r="G214" s="96" t="s">
        <v>5</v>
      </c>
      <c r="H214" s="161" t="s">
        <v>2288</v>
      </c>
      <c r="I214" s="97" t="s">
        <v>2070</v>
      </c>
      <c r="J214" s="97" t="s">
        <v>2289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3221</v>
      </c>
      <c r="T214" s="95" t="str">
        <f t="shared" si="17"/>
        <v>9 2022</v>
      </c>
      <c r="U214" s="32">
        <f t="shared" si="18"/>
        <v>1.2897109467076007E-3</v>
      </c>
      <c r="V214" s="22">
        <f t="shared" si="19"/>
        <v>2.3267015703849575E-6</v>
      </c>
      <c r="X214" s="33"/>
      <c r="Y214" s="33"/>
    </row>
    <row r="215" spans="1:25" x14ac:dyDescent="0.2">
      <c r="A215" s="93" t="s">
        <v>141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6"/>
        <v>11 2022</v>
      </c>
      <c r="G215" s="96" t="s">
        <v>5</v>
      </c>
      <c r="H215" s="161" t="s">
        <v>2288</v>
      </c>
      <c r="I215" s="97" t="s">
        <v>2070</v>
      </c>
      <c r="J215" s="97" t="s">
        <v>2289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3221</v>
      </c>
      <c r="T215" s="95" t="str">
        <f t="shared" si="17"/>
        <v>3 2023</v>
      </c>
      <c r="U215" s="32">
        <f t="shared" si="18"/>
        <v>1045.6912897109469</v>
      </c>
      <c r="V215" s="22">
        <f t="shared" si="19"/>
        <v>1.8864781849912737</v>
      </c>
      <c r="X215" s="33"/>
      <c r="Y215" s="33"/>
    </row>
    <row r="216" spans="1:25" x14ac:dyDescent="0.2">
      <c r="A216" s="93" t="s">
        <v>141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6"/>
        <v>11 2022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71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3221</v>
      </c>
      <c r="T216" s="95" t="str">
        <f t="shared" si="17"/>
        <v>12 2022</v>
      </c>
      <c r="U216" s="32">
        <f t="shared" si="18"/>
        <v>910.25809697016587</v>
      </c>
      <c r="V216" s="22">
        <f t="shared" si="19"/>
        <v>1.3197082748948101</v>
      </c>
      <c r="X216" s="33"/>
      <c r="Y216" s="33"/>
    </row>
    <row r="217" spans="1:25" x14ac:dyDescent="0.2">
      <c r="A217" s="93" t="s">
        <v>141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6"/>
        <v>11 2022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71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3221</v>
      </c>
      <c r="T217" s="95" t="str">
        <f t="shared" si="17"/>
        <v>12 2022</v>
      </c>
      <c r="U217" s="32">
        <f t="shared" si="18"/>
        <v>910.25809697016587</v>
      </c>
      <c r="V217" s="22">
        <f t="shared" si="19"/>
        <v>1.3197082748948101</v>
      </c>
      <c r="X217" s="33"/>
      <c r="Y217" s="33"/>
    </row>
    <row r="218" spans="1:25" x14ac:dyDescent="0.2">
      <c r="A218" s="93" t="s">
        <v>141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6"/>
        <v>11 2022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71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3221</v>
      </c>
      <c r="T218" s="95" t="str">
        <f t="shared" si="17"/>
        <v>12 2022</v>
      </c>
      <c r="U218" s="32">
        <f t="shared" si="18"/>
        <v>1010.2580969701659</v>
      </c>
      <c r="V218" s="22">
        <f t="shared" si="19"/>
        <v>1.4646900420757358</v>
      </c>
      <c r="X218" s="33"/>
      <c r="Y218" s="33"/>
    </row>
    <row r="219" spans="1:25" x14ac:dyDescent="0.2">
      <c r="A219" s="93" t="s">
        <v>141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6"/>
        <v>11 2022</v>
      </c>
      <c r="G219" s="96" t="s">
        <v>5</v>
      </c>
      <c r="H219" s="161" t="s">
        <v>2114</v>
      </c>
      <c r="I219" s="97" t="s">
        <v>2115</v>
      </c>
      <c r="J219" s="97" t="s">
        <v>3197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3221</v>
      </c>
      <c r="T219" s="95" t="str">
        <f t="shared" si="17"/>
        <v>11 2022</v>
      </c>
      <c r="U219" s="32">
        <f t="shared" si="18"/>
        <v>1032.620051851565</v>
      </c>
      <c r="V219" s="22">
        <f t="shared" si="19"/>
        <v>1.0674399999999995</v>
      </c>
      <c r="X219" s="33"/>
      <c r="Y219" s="33"/>
    </row>
    <row r="220" spans="1:25" x14ac:dyDescent="0.2">
      <c r="A220" s="93" t="s">
        <v>141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6"/>
        <v>11 2022</v>
      </c>
      <c r="G220" s="96" t="s">
        <v>5</v>
      </c>
      <c r="H220" s="161" t="s">
        <v>2114</v>
      </c>
      <c r="I220" s="97" t="s">
        <v>2115</v>
      </c>
      <c r="J220" s="97" t="s">
        <v>3197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3221</v>
      </c>
      <c r="T220" s="95" t="str">
        <f t="shared" si="17"/>
        <v>11 2022</v>
      </c>
      <c r="U220" s="32">
        <f t="shared" si="18"/>
        <v>1032.620051851565</v>
      </c>
      <c r="V220" s="22">
        <f t="shared" si="19"/>
        <v>1.0674399999999995</v>
      </c>
      <c r="X220" s="33"/>
      <c r="Y220" s="33"/>
    </row>
    <row r="221" spans="1:25" x14ac:dyDescent="0.2">
      <c r="A221" s="93" t="s">
        <v>141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6"/>
        <v>11 2022</v>
      </c>
      <c r="G221" s="96" t="s">
        <v>5</v>
      </c>
      <c r="H221" s="161" t="s">
        <v>2114</v>
      </c>
      <c r="I221" s="97" t="s">
        <v>2115</v>
      </c>
      <c r="J221" s="97" t="s">
        <v>3197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3221</v>
      </c>
      <c r="T221" s="95" t="str">
        <f t="shared" si="17"/>
        <v>12 2022</v>
      </c>
      <c r="U221" s="32">
        <f t="shared" si="18"/>
        <v>1032.620051851565</v>
      </c>
      <c r="V221" s="22">
        <f t="shared" si="19"/>
        <v>1.0674399999999995</v>
      </c>
      <c r="X221" s="33"/>
      <c r="Y221" s="33"/>
    </row>
    <row r="222" spans="1:25" x14ac:dyDescent="0.2">
      <c r="A222" s="93" t="s">
        <v>141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6"/>
        <v>11 2022</v>
      </c>
      <c r="G222" s="96" t="s">
        <v>5</v>
      </c>
      <c r="H222" s="161" t="s">
        <v>2114</v>
      </c>
      <c r="I222" s="97" t="s">
        <v>2115</v>
      </c>
      <c r="J222" s="97" t="s">
        <v>3197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3221</v>
      </c>
      <c r="T222" s="95" t="str">
        <f t="shared" si="17"/>
        <v>12 2022</v>
      </c>
      <c r="U222" s="32">
        <f t="shared" si="18"/>
        <v>982.62005185156499</v>
      </c>
      <c r="V222" s="22">
        <f t="shared" si="19"/>
        <v>1.0157539999999996</v>
      </c>
      <c r="X222" s="33"/>
      <c r="Y222" s="33"/>
    </row>
    <row r="223" spans="1:25" x14ac:dyDescent="0.2">
      <c r="A223" s="93" t="s">
        <v>141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6"/>
        <v>11 2022</v>
      </c>
      <c r="G223" s="96" t="s">
        <v>5</v>
      </c>
      <c r="H223" s="161" t="s">
        <v>2114</v>
      </c>
      <c r="I223" s="97" t="s">
        <v>2115</v>
      </c>
      <c r="J223" s="97" t="s">
        <v>3197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3221</v>
      </c>
      <c r="T223" s="95" t="str">
        <f t="shared" si="17"/>
        <v>12 2022</v>
      </c>
      <c r="U223" s="32">
        <f t="shared" si="18"/>
        <v>932.62005185156499</v>
      </c>
      <c r="V223" s="22">
        <f t="shared" si="19"/>
        <v>0.96406799999999959</v>
      </c>
      <c r="X223" s="33"/>
      <c r="Y223" s="33"/>
    </row>
    <row r="224" spans="1:25" x14ac:dyDescent="0.2">
      <c r="A224" s="93" t="s">
        <v>141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6"/>
        <v>11 2022</v>
      </c>
      <c r="G224" s="96" t="s">
        <v>5</v>
      </c>
      <c r="H224" s="161" t="s">
        <v>2114</v>
      </c>
      <c r="I224" s="97" t="s">
        <v>2115</v>
      </c>
      <c r="J224" s="97" t="s">
        <v>3197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3221</v>
      </c>
      <c r="T224" s="95" t="str">
        <f t="shared" si="17"/>
        <v>1 2023</v>
      </c>
      <c r="U224" s="32">
        <f t="shared" si="18"/>
        <v>1432.620051851565</v>
      </c>
      <c r="V224" s="22">
        <f t="shared" si="19"/>
        <v>1.4809279999999994</v>
      </c>
      <c r="X224" s="33"/>
      <c r="Y224" s="33"/>
    </row>
    <row r="225" spans="1:25" x14ac:dyDescent="0.2">
      <c r="A225" s="93" t="s">
        <v>141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6"/>
        <v>11 2022</v>
      </c>
      <c r="G225" s="96" t="s">
        <v>5</v>
      </c>
      <c r="H225" s="161" t="s">
        <v>2114</v>
      </c>
      <c r="I225" s="97" t="s">
        <v>2115</v>
      </c>
      <c r="J225" s="97" t="s">
        <v>3197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3221</v>
      </c>
      <c r="T225" s="95" t="str">
        <f t="shared" si="17"/>
        <v>1 2023</v>
      </c>
      <c r="U225" s="32">
        <f t="shared" si="18"/>
        <v>1532.620051851565</v>
      </c>
      <c r="V225" s="22">
        <f t="shared" si="19"/>
        <v>1.5842999999999994</v>
      </c>
      <c r="X225" s="33"/>
      <c r="Y225" s="33"/>
    </row>
    <row r="226" spans="1:25" x14ac:dyDescent="0.2">
      <c r="A226" s="93" t="s">
        <v>141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6"/>
        <v>11 2022</v>
      </c>
      <c r="G226" s="96" t="s">
        <v>5</v>
      </c>
      <c r="H226" s="161" t="s">
        <v>2114</v>
      </c>
      <c r="I226" s="97" t="s">
        <v>2115</v>
      </c>
      <c r="J226" s="97" t="s">
        <v>3197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3221</v>
      </c>
      <c r="T226" s="95" t="str">
        <f t="shared" si="17"/>
        <v>1 2023</v>
      </c>
      <c r="U226" s="32">
        <f t="shared" si="18"/>
        <v>1332.620051851565</v>
      </c>
      <c r="V226" s="22">
        <f t="shared" si="19"/>
        <v>1.3775559999999993</v>
      </c>
      <c r="X226" s="33"/>
      <c r="Y226" s="33"/>
    </row>
    <row r="227" spans="1:25" x14ac:dyDescent="0.2">
      <c r="A227" s="93" t="s">
        <v>141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6"/>
        <v>11 2022</v>
      </c>
      <c r="G227" s="96" t="s">
        <v>5</v>
      </c>
      <c r="H227" s="161" t="s">
        <v>2114</v>
      </c>
      <c r="I227" s="97" t="s">
        <v>2115</v>
      </c>
      <c r="J227" s="97" t="s">
        <v>3197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3221</v>
      </c>
      <c r="T227" s="95" t="str">
        <f t="shared" si="17"/>
        <v>1 2023</v>
      </c>
      <c r="U227" s="32">
        <f t="shared" si="18"/>
        <v>1332.620051851565</v>
      </c>
      <c r="V227" s="22">
        <f t="shared" si="19"/>
        <v>1.3775559999999993</v>
      </c>
      <c r="X227" s="33"/>
      <c r="Y227" s="33"/>
    </row>
    <row r="228" spans="1:25" x14ac:dyDescent="0.2">
      <c r="A228" s="93" t="s">
        <v>141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6"/>
        <v>11 2022</v>
      </c>
      <c r="G228" s="96" t="s">
        <v>5</v>
      </c>
      <c r="H228" s="161" t="s">
        <v>2114</v>
      </c>
      <c r="I228" s="97" t="s">
        <v>2115</v>
      </c>
      <c r="J228" s="97" t="s">
        <v>3197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3221</v>
      </c>
      <c r="T228" s="95" t="str">
        <f t="shared" si="17"/>
        <v>1 2023</v>
      </c>
      <c r="U228" s="32">
        <f t="shared" si="18"/>
        <v>1332.620051851565</v>
      </c>
      <c r="V228" s="22">
        <f t="shared" si="19"/>
        <v>1.3775559999999993</v>
      </c>
      <c r="X228" s="33"/>
      <c r="Y228" s="33"/>
    </row>
    <row r="229" spans="1:25" x14ac:dyDescent="0.2">
      <c r="A229" s="93" t="s">
        <v>141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6"/>
        <v>11 2022</v>
      </c>
      <c r="G229" s="96" t="s">
        <v>5</v>
      </c>
      <c r="H229" s="161" t="s">
        <v>2700</v>
      </c>
      <c r="I229" s="97" t="s">
        <v>2067</v>
      </c>
      <c r="J229" s="97" t="s">
        <v>2701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3221</v>
      </c>
      <c r="T229" s="95" t="str">
        <f t="shared" si="17"/>
        <v>12 2022</v>
      </c>
      <c r="U229" s="32">
        <f t="shared" si="18"/>
        <v>904.20616801454923</v>
      </c>
      <c r="V229" s="22">
        <f t="shared" si="19"/>
        <v>1.0093909287257017</v>
      </c>
      <c r="X229" s="33"/>
      <c r="Y229" s="33"/>
    </row>
    <row r="230" spans="1:25" x14ac:dyDescent="0.2">
      <c r="A230" s="93" t="s">
        <v>141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6"/>
        <v>11 2022</v>
      </c>
      <c r="G230" s="96" t="s">
        <v>5</v>
      </c>
      <c r="H230" s="161" t="s">
        <v>2700</v>
      </c>
      <c r="I230" s="97" t="s">
        <v>2067</v>
      </c>
      <c r="J230" s="97" t="s">
        <v>2701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3221</v>
      </c>
      <c r="T230" s="95" t="str">
        <f t="shared" si="17"/>
        <v>12 2022</v>
      </c>
      <c r="U230" s="32">
        <f t="shared" si="18"/>
        <v>904.20616801454923</v>
      </c>
      <c r="V230" s="22">
        <f t="shared" si="19"/>
        <v>1.0093909287257017</v>
      </c>
      <c r="X230" s="33"/>
      <c r="Y230" s="33"/>
    </row>
    <row r="231" spans="1:25" x14ac:dyDescent="0.2">
      <c r="A231" s="93" t="s">
        <v>141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6"/>
        <v>11 2022</v>
      </c>
      <c r="G231" s="96" t="s">
        <v>5</v>
      </c>
      <c r="H231" s="161" t="s">
        <v>2700</v>
      </c>
      <c r="I231" s="97" t="s">
        <v>2067</v>
      </c>
      <c r="J231" s="97" t="s">
        <v>2701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3221</v>
      </c>
      <c r="T231" s="95" t="str">
        <f t="shared" si="17"/>
        <v>12 2022</v>
      </c>
      <c r="U231" s="32">
        <f t="shared" si="18"/>
        <v>904.20616801454923</v>
      </c>
      <c r="V231" s="22">
        <f t="shared" si="19"/>
        <v>1.0093909287257017</v>
      </c>
      <c r="X231" s="33"/>
      <c r="Y231" s="33"/>
    </row>
    <row r="232" spans="1:25" x14ac:dyDescent="0.2">
      <c r="A232" s="93" t="s">
        <v>141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6"/>
        <v>11 2022</v>
      </c>
      <c r="G232" s="96" t="s">
        <v>5</v>
      </c>
      <c r="H232" s="161" t="s">
        <v>2700</v>
      </c>
      <c r="I232" s="97" t="s">
        <v>2067</v>
      </c>
      <c r="J232" s="97" t="s">
        <v>2701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3221</v>
      </c>
      <c r="T232" s="95" t="str">
        <f t="shared" si="17"/>
        <v>1 2023</v>
      </c>
      <c r="U232" s="32">
        <f t="shared" si="18"/>
        <v>1304.2061680145493</v>
      </c>
      <c r="V232" s="22">
        <f t="shared" si="19"/>
        <v>1.4559222462203021</v>
      </c>
      <c r="X232" s="33"/>
      <c r="Y232" s="33"/>
    </row>
    <row r="233" spans="1:25" x14ac:dyDescent="0.2">
      <c r="A233" s="93" t="s">
        <v>141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6"/>
        <v>11 2022</v>
      </c>
      <c r="G233" s="96" t="s">
        <v>5</v>
      </c>
      <c r="H233" s="161" t="s">
        <v>2756</v>
      </c>
      <c r="I233" s="97" t="s">
        <v>2757</v>
      </c>
      <c r="J233" s="97" t="s">
        <v>3961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3221</v>
      </c>
      <c r="T233" s="95" t="str">
        <f t="shared" si="17"/>
        <v>12 2022</v>
      </c>
      <c r="U233" s="32">
        <f t="shared" si="18"/>
        <v>530.76461711101638</v>
      </c>
      <c r="V233" s="22">
        <f t="shared" si="19"/>
        <v>1.6626121212121203</v>
      </c>
      <c r="X233" s="33"/>
      <c r="Y233" s="33"/>
    </row>
    <row r="234" spans="1:25" ht="12.75" customHeight="1" x14ac:dyDescent="0.2">
      <c r="A234" s="93" t="s">
        <v>143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6"/>
        <v>10 2022</v>
      </c>
      <c r="G234" s="96" t="s">
        <v>6</v>
      </c>
      <c r="H234" s="160" t="s">
        <v>3718</v>
      </c>
      <c r="I234" s="96" t="str">
        <f t="shared" si="20"/>
        <v>MoodBooster</v>
      </c>
      <c r="J234" s="97" t="s">
        <v>144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3221</v>
      </c>
      <c r="T234" s="95" t="str">
        <f t="shared" si="17"/>
        <v>10 2022</v>
      </c>
      <c r="U234" s="32">
        <f t="shared" si="18"/>
        <v>583.19999999999993</v>
      </c>
      <c r="V234" s="22">
        <f t="shared" si="19"/>
        <v>0.81361607142857129</v>
      </c>
      <c r="X234" s="33"/>
      <c r="Y234" s="33"/>
    </row>
    <row r="235" spans="1:25" x14ac:dyDescent="0.2">
      <c r="A235" s="93" t="s">
        <v>145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6"/>
        <v>11 2022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146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3221</v>
      </c>
      <c r="T235" s="95" t="str">
        <f t="shared" si="17"/>
        <v>11 2022</v>
      </c>
      <c r="U235" s="32">
        <f t="shared" si="18"/>
        <v>661.33339971856162</v>
      </c>
      <c r="V235" s="22">
        <f t="shared" si="19"/>
        <v>1.5075991636798092</v>
      </c>
      <c r="X235" s="33"/>
      <c r="Y235" s="33"/>
    </row>
    <row r="236" spans="1:25" x14ac:dyDescent="0.2">
      <c r="A236" s="93" t="s">
        <v>145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6"/>
        <v>11 2022</v>
      </c>
      <c r="G236" s="96" t="s">
        <v>5</v>
      </c>
      <c r="H236" s="161" t="s">
        <v>3109</v>
      </c>
      <c r="I236" s="97" t="s">
        <v>2115</v>
      </c>
      <c r="J236" s="97" t="s">
        <v>3110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3221</v>
      </c>
      <c r="T236" s="95" t="str">
        <f t="shared" si="17"/>
        <v>11 2022</v>
      </c>
      <c r="U236" s="32">
        <f t="shared" si="18"/>
        <v>505.03706654158293</v>
      </c>
      <c r="V236" s="22">
        <f t="shared" si="19"/>
        <v>2.5904260752688173</v>
      </c>
      <c r="X236" s="33"/>
      <c r="Y236" s="33"/>
    </row>
    <row r="237" spans="1:25" x14ac:dyDescent="0.2">
      <c r="A237" s="93" t="s">
        <v>145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6"/>
        <v>11 2022</v>
      </c>
      <c r="G237" s="96" t="s">
        <v>5</v>
      </c>
      <c r="H237" s="161" t="s">
        <v>3109</v>
      </c>
      <c r="I237" s="97" t="s">
        <v>2115</v>
      </c>
      <c r="J237" s="97" t="s">
        <v>3110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3221</v>
      </c>
      <c r="T237" s="95" t="str">
        <f t="shared" si="17"/>
        <v>11 2022</v>
      </c>
      <c r="U237" s="32">
        <f t="shared" si="18"/>
        <v>505.03706654158293</v>
      </c>
      <c r="V237" s="22">
        <f t="shared" si="19"/>
        <v>2.5904260752688173</v>
      </c>
      <c r="X237" s="33"/>
      <c r="Y237" s="33"/>
    </row>
    <row r="238" spans="1:25" x14ac:dyDescent="0.2">
      <c r="A238" s="93" t="s">
        <v>145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6"/>
        <v>11 2022</v>
      </c>
      <c r="G238" s="96" t="s">
        <v>5</v>
      </c>
      <c r="H238" s="161" t="s">
        <v>3109</v>
      </c>
      <c r="I238" s="97" t="s">
        <v>2115</v>
      </c>
      <c r="J238" s="97" t="s">
        <v>3110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3221</v>
      </c>
      <c r="T238" s="95" t="str">
        <f t="shared" si="17"/>
        <v>11 2022</v>
      </c>
      <c r="U238" s="32">
        <f t="shared" si="18"/>
        <v>505.03706654158293</v>
      </c>
      <c r="V238" s="22">
        <f t="shared" si="19"/>
        <v>2.5904260752688173</v>
      </c>
      <c r="X238" s="33"/>
      <c r="Y238" s="33"/>
    </row>
    <row r="239" spans="1:25" x14ac:dyDescent="0.2">
      <c r="A239" s="93" t="s">
        <v>145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6"/>
        <v>11 2022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57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3221</v>
      </c>
      <c r="T239" s="95" t="str">
        <f t="shared" si="17"/>
        <v>11 2022</v>
      </c>
      <c r="U239" s="32">
        <f t="shared" si="18"/>
        <v>1280.6666998592809</v>
      </c>
      <c r="V239" s="22">
        <f t="shared" si="19"/>
        <v>5.8389068100358434</v>
      </c>
      <c r="X239" s="33"/>
      <c r="Y239" s="33"/>
    </row>
    <row r="240" spans="1:25" x14ac:dyDescent="0.2">
      <c r="A240" s="93" t="s">
        <v>145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6"/>
        <v>11 2022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57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3221</v>
      </c>
      <c r="T240" s="95" t="str">
        <f t="shared" si="17"/>
        <v>11 2022</v>
      </c>
      <c r="U240" s="32">
        <f t="shared" si="18"/>
        <v>1280.6666998592809</v>
      </c>
      <c r="V240" s="22">
        <f t="shared" si="19"/>
        <v>5.8389068100358434</v>
      </c>
      <c r="X240" s="33"/>
      <c r="Y240" s="33"/>
    </row>
    <row r="241" spans="1:25" x14ac:dyDescent="0.2">
      <c r="A241" s="93" t="s">
        <v>145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6"/>
        <v>11 2022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57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3221</v>
      </c>
      <c r="T241" s="95" t="str">
        <f t="shared" si="17"/>
        <v>12 2022</v>
      </c>
      <c r="U241" s="32">
        <f t="shared" si="18"/>
        <v>1280.6666998592809</v>
      </c>
      <c r="V241" s="22">
        <f t="shared" si="19"/>
        <v>5.8389068100358434</v>
      </c>
      <c r="X241" s="33"/>
      <c r="Y241" s="33"/>
    </row>
    <row r="242" spans="1:25" x14ac:dyDescent="0.2">
      <c r="A242" s="93" t="s">
        <v>145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6"/>
        <v>11 2022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57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3221</v>
      </c>
      <c r="T242" s="95" t="str">
        <f t="shared" si="17"/>
        <v>12 2022</v>
      </c>
      <c r="U242" s="32">
        <f t="shared" si="18"/>
        <v>1280.6666998592809</v>
      </c>
      <c r="V242" s="22">
        <f t="shared" si="19"/>
        <v>5.8389068100358434</v>
      </c>
      <c r="X242" s="33"/>
      <c r="Y242" s="33"/>
    </row>
    <row r="243" spans="1:25" x14ac:dyDescent="0.2">
      <c r="A243" s="93" t="s">
        <v>145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6"/>
        <v>11 2022</v>
      </c>
      <c r="G243" s="96" t="s">
        <v>5</v>
      </c>
      <c r="H243" s="175" t="s">
        <v>3750</v>
      </c>
      <c r="I243" s="176" t="s">
        <v>2105</v>
      </c>
      <c r="J243" s="97" t="s">
        <v>3801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3221</v>
      </c>
      <c r="T243" s="95" t="str">
        <f t="shared" si="17"/>
        <v>11 2022</v>
      </c>
      <c r="U243" s="32">
        <f t="shared" si="18"/>
        <v>1017.6297328955402</v>
      </c>
      <c r="V243" s="22">
        <f t="shared" si="19"/>
        <v>1.4913160522273425</v>
      </c>
      <c r="X243" s="33"/>
      <c r="Y243" s="33"/>
    </row>
    <row r="244" spans="1:25" x14ac:dyDescent="0.2">
      <c r="A244" s="93" t="s">
        <v>145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6"/>
        <v>11 2022</v>
      </c>
      <c r="G244" s="96" t="s">
        <v>5</v>
      </c>
      <c r="H244" s="175" t="s">
        <v>3750</v>
      </c>
      <c r="I244" s="176" t="s">
        <v>2105</v>
      </c>
      <c r="J244" s="97" t="s">
        <v>3801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3221</v>
      </c>
      <c r="T244" s="95" t="str">
        <f t="shared" si="17"/>
        <v>11 2022</v>
      </c>
      <c r="U244" s="32">
        <f t="shared" si="18"/>
        <v>967.6297328955402</v>
      </c>
      <c r="V244" s="22">
        <f t="shared" si="19"/>
        <v>1.4180420506912441</v>
      </c>
      <c r="X244" s="33"/>
      <c r="Y244" s="33"/>
    </row>
    <row r="245" spans="1:25" x14ac:dyDescent="0.2">
      <c r="A245" s="93" t="s">
        <v>145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6"/>
        <v>11 2022</v>
      </c>
      <c r="G245" s="96" t="s">
        <v>5</v>
      </c>
      <c r="H245" s="175" t="s">
        <v>3749</v>
      </c>
      <c r="I245" s="176" t="s">
        <v>2105</v>
      </c>
      <c r="J245" s="97" t="s">
        <v>3800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3221</v>
      </c>
      <c r="T245" s="95" t="str">
        <f t="shared" si="17"/>
        <v>12 2022</v>
      </c>
      <c r="U245" s="32">
        <f t="shared" si="18"/>
        <v>917.6297328955402</v>
      </c>
      <c r="V245" s="22">
        <f t="shared" si="19"/>
        <v>1.3447680491551459</v>
      </c>
      <c r="X245" s="33"/>
      <c r="Y245" s="33"/>
    </row>
    <row r="246" spans="1:25" x14ac:dyDescent="0.2">
      <c r="A246" s="93" t="s">
        <v>145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6"/>
        <v>11 2022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124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3221</v>
      </c>
      <c r="T246" s="95" t="str">
        <f t="shared" si="17"/>
        <v>12 2022</v>
      </c>
      <c r="U246" s="32">
        <f t="shared" si="18"/>
        <v>624.85934629766962</v>
      </c>
      <c r="V246" s="22">
        <f t="shared" si="19"/>
        <v>1.0864461454346637</v>
      </c>
      <c r="X246" s="33"/>
      <c r="Y246" s="33"/>
    </row>
    <row r="247" spans="1:25" x14ac:dyDescent="0.2">
      <c r="A247" s="93" t="s">
        <v>145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6"/>
        <v>11 2022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88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3221</v>
      </c>
      <c r="T247" s="95" t="str">
        <f t="shared" si="17"/>
        <v>11 2022</v>
      </c>
      <c r="U247" s="32">
        <f t="shared" si="18"/>
        <v>586.8415742732783</v>
      </c>
      <c r="V247" s="22">
        <f t="shared" si="19"/>
        <v>0.95707985024873077</v>
      </c>
      <c r="X247" s="33"/>
      <c r="Y247" s="33"/>
    </row>
    <row r="248" spans="1:25" x14ac:dyDescent="0.2">
      <c r="A248" s="93" t="s">
        <v>145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6"/>
        <v>11 2022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147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3221</v>
      </c>
      <c r="T248" s="95" t="str">
        <f t="shared" si="17"/>
        <v>11 2022</v>
      </c>
      <c r="U248" s="32">
        <f t="shared" si="18"/>
        <v>919.8222797560868</v>
      </c>
      <c r="V248" s="22">
        <f t="shared" si="19"/>
        <v>2.4194534050179217</v>
      </c>
      <c r="X248" s="33"/>
      <c r="Y248" s="33"/>
    </row>
    <row r="249" spans="1:25" x14ac:dyDescent="0.2">
      <c r="A249" s="93" t="s">
        <v>145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6"/>
        <v>11 2022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147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3221</v>
      </c>
      <c r="T249" s="95" t="str">
        <f t="shared" si="17"/>
        <v>11 2022</v>
      </c>
      <c r="U249" s="32">
        <f t="shared" si="18"/>
        <v>919.8222797560868</v>
      </c>
      <c r="V249" s="22">
        <f t="shared" si="19"/>
        <v>2.4194534050179217</v>
      </c>
      <c r="X249" s="33"/>
      <c r="Y249" s="33"/>
    </row>
    <row r="250" spans="1:25" x14ac:dyDescent="0.2">
      <c r="A250" s="93" t="s">
        <v>145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6"/>
        <v>11 2022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148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3221</v>
      </c>
      <c r="T250" s="95" t="str">
        <f t="shared" si="17"/>
        <v>11 2022</v>
      </c>
      <c r="U250" s="32">
        <f t="shared" si="18"/>
        <v>416.04447984989952</v>
      </c>
      <c r="V250" s="22">
        <f t="shared" si="19"/>
        <v>1.7783058915770609</v>
      </c>
      <c r="X250" s="33"/>
      <c r="Y250" s="33"/>
    </row>
    <row r="251" spans="1:25" x14ac:dyDescent="0.2">
      <c r="A251" s="93" t="s">
        <v>145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6"/>
        <v>11 2022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148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3221</v>
      </c>
      <c r="T251" s="95" t="str">
        <f t="shared" si="17"/>
        <v>11 2022</v>
      </c>
      <c r="U251" s="32">
        <f t="shared" si="18"/>
        <v>416.04447984989952</v>
      </c>
      <c r="V251" s="22">
        <f t="shared" si="19"/>
        <v>1.7783058915770609</v>
      </c>
      <c r="X251" s="33"/>
      <c r="Y251" s="33"/>
    </row>
    <row r="252" spans="1:25" x14ac:dyDescent="0.2">
      <c r="A252" s="93" t="s">
        <v>145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6"/>
        <v>11 2022</v>
      </c>
      <c r="G252" s="96" t="s">
        <v>5</v>
      </c>
      <c r="H252" s="175" t="s">
        <v>3732</v>
      </c>
      <c r="I252" s="176" t="s">
        <v>2115</v>
      </c>
      <c r="J252" s="97" t="s">
        <v>3776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3221</v>
      </c>
      <c r="T252" s="95" t="str">
        <f t="shared" si="17"/>
        <v>12 2022</v>
      </c>
      <c r="U252" s="32">
        <f t="shared" si="18"/>
        <v>1210.4001194934108</v>
      </c>
      <c r="V252" s="22">
        <f t="shared" si="19"/>
        <v>1.5329284481614229</v>
      </c>
      <c r="X252" s="33"/>
      <c r="Y252" s="33"/>
    </row>
    <row r="253" spans="1:25" x14ac:dyDescent="0.2">
      <c r="A253" s="93" t="s">
        <v>145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6"/>
        <v>11 2022</v>
      </c>
      <c r="G253" s="96" t="s">
        <v>5</v>
      </c>
      <c r="H253" s="175" t="s">
        <v>3732</v>
      </c>
      <c r="I253" s="176" t="s">
        <v>2115</v>
      </c>
      <c r="J253" s="97" t="s">
        <v>3776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3221</v>
      </c>
      <c r="T253" s="95" t="str">
        <f t="shared" si="17"/>
        <v>12 2022</v>
      </c>
      <c r="U253" s="32">
        <f t="shared" si="18"/>
        <v>1210.4001194934108</v>
      </c>
      <c r="V253" s="22">
        <f t="shared" si="19"/>
        <v>1.5329284481614229</v>
      </c>
      <c r="X253" s="33"/>
      <c r="Y253" s="33"/>
    </row>
    <row r="254" spans="1:25" x14ac:dyDescent="0.2">
      <c r="A254" s="93" t="s">
        <v>145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6"/>
        <v>11 2022</v>
      </c>
      <c r="G254" s="96" t="s">
        <v>5</v>
      </c>
      <c r="H254" s="161" t="s">
        <v>2496</v>
      </c>
      <c r="I254" s="97" t="s">
        <v>2286</v>
      </c>
      <c r="J254" s="97" t="s">
        <v>4485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3221</v>
      </c>
      <c r="T254" s="95" t="str">
        <f t="shared" si="17"/>
        <v>11 2022</v>
      </c>
      <c r="U254" s="32">
        <f t="shared" si="18"/>
        <v>496.56456443865613</v>
      </c>
      <c r="V254" s="22">
        <f t="shared" si="19"/>
        <v>1.6364751978292542</v>
      </c>
      <c r="X254" s="33"/>
      <c r="Y254" s="33"/>
    </row>
    <row r="255" spans="1:25" x14ac:dyDescent="0.2">
      <c r="A255" s="93" t="s">
        <v>145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6"/>
        <v>11 2022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130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3221</v>
      </c>
      <c r="T255" s="95" t="str">
        <f t="shared" si="17"/>
        <v>11 2022</v>
      </c>
      <c r="U255" s="32">
        <f t="shared" si="18"/>
        <v>483.18523313007228</v>
      </c>
      <c r="V255" s="22">
        <f t="shared" si="19"/>
        <v>1.5251348221670804</v>
      </c>
      <c r="X255" s="33"/>
      <c r="Y255" s="33"/>
    </row>
    <row r="256" spans="1:25" x14ac:dyDescent="0.2">
      <c r="A256" s="93" t="s">
        <v>145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6"/>
        <v>11 2022</v>
      </c>
      <c r="G256" s="96" t="s">
        <v>5</v>
      </c>
      <c r="H256" s="175" t="s">
        <v>3752</v>
      </c>
      <c r="I256" s="176" t="s">
        <v>2105</v>
      </c>
      <c r="J256" s="97" t="s">
        <v>3803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3221</v>
      </c>
      <c r="T256" s="95" t="str">
        <f t="shared" si="17"/>
        <v>11 2022</v>
      </c>
      <c r="U256" s="32">
        <f t="shared" si="18"/>
        <v>964.01492619447549</v>
      </c>
      <c r="V256" s="22">
        <f t="shared" si="19"/>
        <v>1.3098294523962115</v>
      </c>
      <c r="X256" s="33"/>
      <c r="Y256" s="33"/>
    </row>
    <row r="257" spans="1:25" x14ac:dyDescent="0.2">
      <c r="A257" s="93" t="s">
        <v>149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6"/>
        <v>11 2022</v>
      </c>
      <c r="G257" s="96" t="s">
        <v>5</v>
      </c>
      <c r="H257" s="175" t="s">
        <v>3757</v>
      </c>
      <c r="I257" s="176" t="s">
        <v>2067</v>
      </c>
      <c r="J257" s="97" t="s">
        <v>3808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3221</v>
      </c>
      <c r="T257" s="95" t="str">
        <f t="shared" si="17"/>
        <v>11 2022</v>
      </c>
      <c r="U257" s="32">
        <f t="shared" si="18"/>
        <v>622.38209640704065</v>
      </c>
      <c r="V257" s="22">
        <f t="shared" si="19"/>
        <v>1.6481795234950425</v>
      </c>
      <c r="X257" s="33"/>
      <c r="Y257" s="33"/>
    </row>
    <row r="258" spans="1:25" x14ac:dyDescent="0.2">
      <c r="A258" s="93" t="s">
        <v>149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6"/>
        <v>11 2022</v>
      </c>
      <c r="G258" s="96" t="s">
        <v>5</v>
      </c>
      <c r="H258" s="175" t="s">
        <v>3757</v>
      </c>
      <c r="I258" s="176" t="s">
        <v>2067</v>
      </c>
      <c r="J258" s="97" t="s">
        <v>3808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3221</v>
      </c>
      <c r="T258" s="95" t="str">
        <f t="shared" si="17"/>
        <v>12 2022</v>
      </c>
      <c r="U258" s="32">
        <f t="shared" si="18"/>
        <v>522.38209640704065</v>
      </c>
      <c r="V258" s="22">
        <f t="shared" si="19"/>
        <v>1.3833615711455383</v>
      </c>
      <c r="X258" s="33"/>
      <c r="Y258" s="33"/>
    </row>
    <row r="259" spans="1:25" x14ac:dyDescent="0.2">
      <c r="A259" s="93" t="s">
        <v>149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ref="F259:F322" si="21">IFERROR(MONTH(E259)&amp;" "&amp;YEAR(E259),"")</f>
        <v>11 2022</v>
      </c>
      <c r="G259" s="96" t="s">
        <v>5</v>
      </c>
      <c r="H259" s="175" t="s">
        <v>3757</v>
      </c>
      <c r="I259" s="176" t="s">
        <v>2067</v>
      </c>
      <c r="J259" s="97" t="s">
        <v>3808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3221</v>
      </c>
      <c r="T259" s="95" t="str">
        <f t="shared" ref="T259:T322" si="22">IF(R259="","",MONTH(R259)&amp;" "&amp;YEAR(R259))</f>
        <v>12 2022</v>
      </c>
      <c r="U259" s="32">
        <f t="shared" ref="U259:U322" si="23">Q259-P259</f>
        <v>622.38209640704065</v>
      </c>
      <c r="V259" s="22">
        <f t="shared" ref="V259:V322" si="24">IF(Q259&lt;&gt;0,IFERROR(U259/P259,""),"")</f>
        <v>1.6481795234950425</v>
      </c>
      <c r="X259" s="33"/>
      <c r="Y259" s="33"/>
    </row>
    <row r="260" spans="1:25" x14ac:dyDescent="0.2">
      <c r="A260" s="93" t="s">
        <v>149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si="21"/>
        <v>11 2022</v>
      </c>
      <c r="G260" s="96" t="s">
        <v>5</v>
      </c>
      <c r="H260" s="175" t="s">
        <v>3757</v>
      </c>
      <c r="I260" s="176" t="s">
        <v>2067</v>
      </c>
      <c r="J260" s="97" t="s">
        <v>3808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3221</v>
      </c>
      <c r="T260" s="95" t="str">
        <f t="shared" si="22"/>
        <v>12 2022</v>
      </c>
      <c r="U260" s="32">
        <f t="shared" si="23"/>
        <v>522.38209640704065</v>
      </c>
      <c r="V260" s="22">
        <f t="shared" si="24"/>
        <v>1.3833615711455383</v>
      </c>
      <c r="X260" s="33"/>
      <c r="Y260" s="33"/>
    </row>
    <row r="261" spans="1:25" x14ac:dyDescent="0.2">
      <c r="A261" s="93" t="s">
        <v>149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1"/>
        <v>11 2022</v>
      </c>
      <c r="G261" s="96" t="s">
        <v>5</v>
      </c>
      <c r="H261" s="175" t="s">
        <v>3757</v>
      </c>
      <c r="I261" s="176" t="s">
        <v>2067</v>
      </c>
      <c r="J261" s="97" t="s">
        <v>3808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3221</v>
      </c>
      <c r="T261" s="95" t="str">
        <f t="shared" si="22"/>
        <v>1 2023</v>
      </c>
      <c r="U261" s="32">
        <f t="shared" si="23"/>
        <v>622.38209640704065</v>
      </c>
      <c r="V261" s="22">
        <f t="shared" si="24"/>
        <v>1.6481795234950425</v>
      </c>
      <c r="X261" s="33"/>
      <c r="Y261" s="33"/>
    </row>
    <row r="262" spans="1:25" x14ac:dyDescent="0.2">
      <c r="A262" s="93" t="s">
        <v>149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1"/>
        <v>11 2022</v>
      </c>
      <c r="G262" s="96" t="s">
        <v>5</v>
      </c>
      <c r="H262" s="175" t="s">
        <v>3757</v>
      </c>
      <c r="I262" s="176" t="s">
        <v>2067</v>
      </c>
      <c r="J262" s="97" t="s">
        <v>3808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3221</v>
      </c>
      <c r="T262" s="95" t="str">
        <f t="shared" si="22"/>
        <v>1 2023</v>
      </c>
      <c r="U262" s="32">
        <f t="shared" si="23"/>
        <v>622.38209640704065</v>
      </c>
      <c r="V262" s="22">
        <f t="shared" si="24"/>
        <v>1.6481795234950425</v>
      </c>
      <c r="X262" s="33"/>
      <c r="Y262" s="33"/>
    </row>
    <row r="263" spans="1:25" x14ac:dyDescent="0.2">
      <c r="A263" s="93" t="s">
        <v>149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1"/>
        <v>11 2022</v>
      </c>
      <c r="G263" s="96" t="s">
        <v>5</v>
      </c>
      <c r="H263" s="175" t="s">
        <v>3757</v>
      </c>
      <c r="I263" s="176" t="s">
        <v>2067</v>
      </c>
      <c r="J263" s="97" t="s">
        <v>3808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3221</v>
      </c>
      <c r="T263" s="95" t="str">
        <f t="shared" si="22"/>
        <v>2 2023</v>
      </c>
      <c r="U263" s="32">
        <f t="shared" si="23"/>
        <v>622.38209640704065</v>
      </c>
      <c r="V263" s="22">
        <f t="shared" si="24"/>
        <v>1.6481795234950425</v>
      </c>
      <c r="X263" s="33"/>
      <c r="Y263" s="33"/>
    </row>
    <row r="264" spans="1:25" x14ac:dyDescent="0.2">
      <c r="A264" s="93" t="s">
        <v>149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1"/>
        <v>11 2022</v>
      </c>
      <c r="G264" s="96" t="s">
        <v>5</v>
      </c>
      <c r="H264" s="175" t="s">
        <v>3757</v>
      </c>
      <c r="I264" s="176" t="s">
        <v>2067</v>
      </c>
      <c r="J264" s="97" t="s">
        <v>3808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3221</v>
      </c>
      <c r="T264" s="95" t="str">
        <f t="shared" si="22"/>
        <v>4 2023</v>
      </c>
      <c r="U264" s="32">
        <f t="shared" si="23"/>
        <v>622.38209640704065</v>
      </c>
      <c r="V264" s="22">
        <f t="shared" si="24"/>
        <v>1.6481795234950425</v>
      </c>
      <c r="X264" s="33"/>
      <c r="Y264" s="33"/>
    </row>
    <row r="265" spans="1:25" x14ac:dyDescent="0.2">
      <c r="A265" s="93" t="s">
        <v>149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1"/>
        <v>11 2022</v>
      </c>
      <c r="G265" s="96" t="s">
        <v>5</v>
      </c>
      <c r="H265" s="161" t="s">
        <v>2926</v>
      </c>
      <c r="I265" s="97" t="s">
        <v>2067</v>
      </c>
      <c r="J265" s="97" t="s">
        <v>2927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3221</v>
      </c>
      <c r="T265" s="95" t="str">
        <f t="shared" si="22"/>
        <v>1 2023</v>
      </c>
      <c r="U265" s="32">
        <f t="shared" si="23"/>
        <v>1249.7669471607196</v>
      </c>
      <c r="V265" s="22">
        <f t="shared" si="24"/>
        <v>1.6658382917560586</v>
      </c>
      <c r="X265" s="33"/>
      <c r="Y265" s="33"/>
    </row>
    <row r="266" spans="1:25" x14ac:dyDescent="0.2">
      <c r="A266" s="93" t="s">
        <v>149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1"/>
        <v>11 2022</v>
      </c>
      <c r="G266" s="96" t="s">
        <v>5</v>
      </c>
      <c r="H266" s="161" t="s">
        <v>2926</v>
      </c>
      <c r="I266" s="97" t="s">
        <v>2067</v>
      </c>
      <c r="J266" s="97" t="s">
        <v>2927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3221</v>
      </c>
      <c r="T266" s="95" t="str">
        <f t="shared" si="22"/>
        <v>1 2023</v>
      </c>
      <c r="U266" s="32">
        <f t="shared" si="23"/>
        <v>1249.7669471607196</v>
      </c>
      <c r="V266" s="22">
        <f t="shared" si="24"/>
        <v>1.6658382917560586</v>
      </c>
      <c r="X266" s="33"/>
      <c r="Y266" s="33"/>
    </row>
    <row r="267" spans="1:25" x14ac:dyDescent="0.2">
      <c r="A267" s="93" t="s">
        <v>149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1"/>
        <v>11 2022</v>
      </c>
      <c r="G267" s="96" t="s">
        <v>5</v>
      </c>
      <c r="H267" s="161" t="s">
        <v>2926</v>
      </c>
      <c r="I267" s="97" t="s">
        <v>2067</v>
      </c>
      <c r="J267" s="97" t="s">
        <v>2927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3221</v>
      </c>
      <c r="T267" s="95" t="str">
        <f t="shared" si="22"/>
        <v>2 2023</v>
      </c>
      <c r="U267" s="32">
        <f t="shared" si="23"/>
        <v>1249.7669471607196</v>
      </c>
      <c r="V267" s="22">
        <f t="shared" si="24"/>
        <v>1.6658382917560586</v>
      </c>
      <c r="X267" s="33"/>
      <c r="Y267" s="33"/>
    </row>
    <row r="268" spans="1:25" x14ac:dyDescent="0.2">
      <c r="A268" s="93" t="s">
        <v>149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1"/>
        <v>11 2022</v>
      </c>
      <c r="G268" s="96" t="s">
        <v>5</v>
      </c>
      <c r="H268" s="161" t="s">
        <v>2926</v>
      </c>
      <c r="I268" s="97" t="s">
        <v>2067</v>
      </c>
      <c r="J268" s="97" t="s">
        <v>2927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3221</v>
      </c>
      <c r="T268" s="95" t="str">
        <f t="shared" si="22"/>
        <v>2 2023</v>
      </c>
      <c r="U268" s="32">
        <f t="shared" si="23"/>
        <v>1249.7669471607196</v>
      </c>
      <c r="V268" s="22">
        <f t="shared" si="24"/>
        <v>1.6658382917560586</v>
      </c>
      <c r="X268" s="33"/>
      <c r="Y268" s="33"/>
    </row>
    <row r="269" spans="1:25" x14ac:dyDescent="0.2">
      <c r="A269" s="93" t="s">
        <v>149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1"/>
        <v>11 2022</v>
      </c>
      <c r="G269" s="96" t="s">
        <v>5</v>
      </c>
      <c r="H269" s="161" t="s">
        <v>2926</v>
      </c>
      <c r="I269" s="97" t="s">
        <v>2067</v>
      </c>
      <c r="J269" s="97" t="s">
        <v>2927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3221</v>
      </c>
      <c r="T269" s="95" t="str">
        <f t="shared" si="22"/>
        <v>2 2023</v>
      </c>
      <c r="U269" s="32">
        <f t="shared" si="23"/>
        <v>1149.7669471607196</v>
      </c>
      <c r="V269" s="22">
        <f t="shared" si="24"/>
        <v>1.5325463771682555</v>
      </c>
      <c r="X269" s="33"/>
      <c r="Y269" s="33"/>
    </row>
    <row r="270" spans="1:25" x14ac:dyDescent="0.2">
      <c r="A270" s="93" t="s">
        <v>149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1"/>
        <v>11 2022</v>
      </c>
      <c r="G270" s="96" t="s">
        <v>5</v>
      </c>
      <c r="H270" s="161" t="s">
        <v>2926</v>
      </c>
      <c r="I270" s="97" t="s">
        <v>2067</v>
      </c>
      <c r="J270" s="97" t="s">
        <v>2927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3221</v>
      </c>
      <c r="T270" s="95" t="str">
        <f t="shared" si="22"/>
        <v>2 2023</v>
      </c>
      <c r="U270" s="32">
        <f t="shared" si="23"/>
        <v>1249.7669471607196</v>
      </c>
      <c r="V270" s="22">
        <f t="shared" si="24"/>
        <v>1.6658382917560586</v>
      </c>
      <c r="X270" s="33"/>
      <c r="Y270" s="33"/>
    </row>
    <row r="271" spans="1:25" x14ac:dyDescent="0.2">
      <c r="A271" s="93" t="s">
        <v>149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1"/>
        <v>11 2022</v>
      </c>
      <c r="G271" s="96" t="s">
        <v>5</v>
      </c>
      <c r="H271" s="161" t="s">
        <v>2926</v>
      </c>
      <c r="I271" s="97" t="s">
        <v>2067</v>
      </c>
      <c r="J271" s="97" t="s">
        <v>2927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3221</v>
      </c>
      <c r="T271" s="95" t="str">
        <f t="shared" si="22"/>
        <v>2 2023</v>
      </c>
      <c r="U271" s="32">
        <f t="shared" si="23"/>
        <v>1249.7669471607196</v>
      </c>
      <c r="V271" s="22">
        <f t="shared" si="24"/>
        <v>1.6658382917560586</v>
      </c>
      <c r="X271" s="33"/>
      <c r="Y271" s="33"/>
    </row>
    <row r="272" spans="1:25" x14ac:dyDescent="0.2">
      <c r="A272" s="93" t="s">
        <v>149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1"/>
        <v>11 2022</v>
      </c>
      <c r="G272" s="96" t="s">
        <v>5</v>
      </c>
      <c r="H272" s="161" t="s">
        <v>2926</v>
      </c>
      <c r="I272" s="97" t="s">
        <v>2067</v>
      </c>
      <c r="J272" s="97" t="s">
        <v>2927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3221</v>
      </c>
      <c r="T272" s="95" t="str">
        <f t="shared" si="22"/>
        <v>2 2023</v>
      </c>
      <c r="U272" s="32">
        <f t="shared" si="23"/>
        <v>1249.7669471607196</v>
      </c>
      <c r="V272" s="22">
        <f t="shared" si="24"/>
        <v>1.6658382917560586</v>
      </c>
      <c r="X272" s="33"/>
      <c r="Y272" s="33"/>
    </row>
    <row r="273" spans="1:25" x14ac:dyDescent="0.2">
      <c r="A273" s="93" t="s">
        <v>149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1"/>
        <v>11 2022</v>
      </c>
      <c r="G273" s="96" t="s">
        <v>5</v>
      </c>
      <c r="H273" s="161" t="s">
        <v>2078</v>
      </c>
      <c r="I273" s="97" t="s">
        <v>2067</v>
      </c>
      <c r="J273" s="97" t="s">
        <v>2079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3221</v>
      </c>
      <c r="T273" s="95" t="str">
        <f t="shared" si="22"/>
        <v>11 2022</v>
      </c>
      <c r="U273" s="32">
        <f t="shared" si="23"/>
        <v>922.64661940290853</v>
      </c>
      <c r="V273" s="22">
        <f t="shared" si="24"/>
        <v>0.62452669179936415</v>
      </c>
      <c r="X273" s="33"/>
      <c r="Y273" s="33"/>
    </row>
    <row r="274" spans="1:25" x14ac:dyDescent="0.2">
      <c r="A274" s="93" t="s">
        <v>149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1"/>
        <v>11 2022</v>
      </c>
      <c r="G274" s="96" t="s">
        <v>5</v>
      </c>
      <c r="H274" s="161" t="s">
        <v>2078</v>
      </c>
      <c r="I274" s="97" t="s">
        <v>2067</v>
      </c>
      <c r="J274" s="97" t="s">
        <v>2079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3221</v>
      </c>
      <c r="T274" s="95" t="str">
        <f t="shared" si="22"/>
        <v>11 2022</v>
      </c>
      <c r="U274" s="32">
        <f t="shared" si="23"/>
        <v>1022.6466194029085</v>
      </c>
      <c r="V274" s="22">
        <f t="shared" si="24"/>
        <v>0.69221530395767106</v>
      </c>
      <c r="X274" s="33"/>
      <c r="Y274" s="33"/>
    </row>
    <row r="275" spans="1:25" x14ac:dyDescent="0.2">
      <c r="A275" s="93" t="s">
        <v>149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1"/>
        <v>11 2022</v>
      </c>
      <c r="G275" s="96" t="s">
        <v>5</v>
      </c>
      <c r="H275" s="161" t="s">
        <v>2078</v>
      </c>
      <c r="I275" s="97" t="s">
        <v>2067</v>
      </c>
      <c r="J275" s="97" t="s">
        <v>2079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3221</v>
      </c>
      <c r="T275" s="95" t="str">
        <f t="shared" si="22"/>
        <v>11 2022</v>
      </c>
      <c r="U275" s="32">
        <f t="shared" si="23"/>
        <v>1022.6466194029085</v>
      </c>
      <c r="V275" s="22">
        <f t="shared" si="24"/>
        <v>0.69221530395767106</v>
      </c>
      <c r="X275" s="33"/>
      <c r="Y275" s="33"/>
    </row>
    <row r="276" spans="1:25" x14ac:dyDescent="0.2">
      <c r="A276" s="93" t="s">
        <v>149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1"/>
        <v>11 2022</v>
      </c>
      <c r="G276" s="96" t="s">
        <v>5</v>
      </c>
      <c r="H276" s="161" t="s">
        <v>2078</v>
      </c>
      <c r="I276" s="97" t="s">
        <v>2067</v>
      </c>
      <c r="J276" s="97" t="s">
        <v>2079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3221</v>
      </c>
      <c r="T276" s="95" t="str">
        <f t="shared" si="22"/>
        <v>11 2022</v>
      </c>
      <c r="U276" s="32">
        <f t="shared" si="23"/>
        <v>1022.6466194029085</v>
      </c>
      <c r="V276" s="22">
        <f t="shared" si="24"/>
        <v>0.69221530395767106</v>
      </c>
      <c r="X276" s="33"/>
      <c r="Y276" s="33"/>
    </row>
    <row r="277" spans="1:25" x14ac:dyDescent="0.2">
      <c r="A277" s="93" t="s">
        <v>149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1"/>
        <v>11 2022</v>
      </c>
      <c r="G277" s="96" t="s">
        <v>5</v>
      </c>
      <c r="H277" s="161" t="s">
        <v>2078</v>
      </c>
      <c r="I277" s="97" t="s">
        <v>2067</v>
      </c>
      <c r="J277" s="97" t="s">
        <v>2079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3221</v>
      </c>
      <c r="T277" s="95" t="str">
        <f t="shared" si="22"/>
        <v>12 2022</v>
      </c>
      <c r="U277" s="32">
        <f t="shared" si="23"/>
        <v>1022.6466194029085</v>
      </c>
      <c r="V277" s="22">
        <f t="shared" si="24"/>
        <v>0.69221530395767106</v>
      </c>
      <c r="X277" s="33"/>
      <c r="Y277" s="33"/>
    </row>
    <row r="278" spans="1:25" x14ac:dyDescent="0.2">
      <c r="A278" s="93" t="s">
        <v>149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1"/>
        <v>11 2022</v>
      </c>
      <c r="G278" s="96" t="s">
        <v>5</v>
      </c>
      <c r="H278" s="161" t="s">
        <v>2078</v>
      </c>
      <c r="I278" s="97" t="s">
        <v>2067</v>
      </c>
      <c r="J278" s="97" t="s">
        <v>2079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3221</v>
      </c>
      <c r="T278" s="95" t="str">
        <f t="shared" si="22"/>
        <v>12 2022</v>
      </c>
      <c r="U278" s="32">
        <f t="shared" si="23"/>
        <v>1022.6466194029085</v>
      </c>
      <c r="V278" s="22">
        <f t="shared" si="24"/>
        <v>0.69221530395767106</v>
      </c>
      <c r="X278" s="33"/>
      <c r="Y278" s="33"/>
    </row>
    <row r="279" spans="1:25" x14ac:dyDescent="0.2">
      <c r="A279" s="93" t="s">
        <v>149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1"/>
        <v>11 2022</v>
      </c>
      <c r="G279" s="96" t="s">
        <v>5</v>
      </c>
      <c r="H279" s="161" t="s">
        <v>2078</v>
      </c>
      <c r="I279" s="97" t="s">
        <v>2067</v>
      </c>
      <c r="J279" s="97" t="s">
        <v>2079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3221</v>
      </c>
      <c r="T279" s="95" t="str">
        <f t="shared" si="22"/>
        <v>1 2023</v>
      </c>
      <c r="U279" s="32">
        <f t="shared" si="23"/>
        <v>1522.6466194029085</v>
      </c>
      <c r="V279" s="22">
        <f t="shared" si="24"/>
        <v>1.0306583647492051</v>
      </c>
      <c r="X279" s="33"/>
      <c r="Y279" s="33"/>
    </row>
    <row r="280" spans="1:25" x14ac:dyDescent="0.2">
      <c r="A280" s="93" t="s">
        <v>149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1"/>
        <v>11 2022</v>
      </c>
      <c r="G280" s="96" t="s">
        <v>5</v>
      </c>
      <c r="H280" s="175" t="s">
        <v>3741</v>
      </c>
      <c r="I280" s="176" t="s">
        <v>2102</v>
      </c>
      <c r="J280" s="97" t="s">
        <v>3787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3221</v>
      </c>
      <c r="T280" s="95" t="str">
        <f t="shared" si="22"/>
        <v>11 2022</v>
      </c>
      <c r="U280" s="32">
        <f t="shared" si="23"/>
        <v>938.86600207434935</v>
      </c>
      <c r="V280" s="22">
        <f t="shared" si="24"/>
        <v>1.4200842870281973</v>
      </c>
      <c r="X280" s="33"/>
      <c r="Y280" s="33"/>
    </row>
    <row r="281" spans="1:25" x14ac:dyDescent="0.2">
      <c r="A281" s="93" t="s">
        <v>149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1"/>
        <v>11 2022</v>
      </c>
      <c r="G281" s="96" t="s">
        <v>5</v>
      </c>
      <c r="H281" s="175" t="s">
        <v>3741</v>
      </c>
      <c r="I281" s="176" t="s">
        <v>2102</v>
      </c>
      <c r="J281" s="97" t="s">
        <v>3787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3221</v>
      </c>
      <c r="T281" s="95" t="str">
        <f t="shared" si="22"/>
        <v>12 2022</v>
      </c>
      <c r="U281" s="32">
        <f t="shared" si="23"/>
        <v>938.86600207434935</v>
      </c>
      <c r="V281" s="22">
        <f t="shared" si="24"/>
        <v>1.4200842870281973</v>
      </c>
      <c r="X281" s="33"/>
      <c r="Y281" s="33"/>
    </row>
    <row r="282" spans="1:25" x14ac:dyDescent="0.2">
      <c r="A282" s="93" t="s">
        <v>149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1"/>
        <v>11 2022</v>
      </c>
      <c r="G282" s="96" t="s">
        <v>5</v>
      </c>
      <c r="H282" s="175" t="s">
        <v>3741</v>
      </c>
      <c r="I282" s="176" t="s">
        <v>2102</v>
      </c>
      <c r="J282" s="97" t="s">
        <v>3787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3221</v>
      </c>
      <c r="T282" s="95" t="str">
        <f t="shared" si="22"/>
        <v>1 2023</v>
      </c>
      <c r="U282" s="32">
        <f t="shared" si="23"/>
        <v>838.86600207434935</v>
      </c>
      <c r="V282" s="22">
        <f t="shared" si="24"/>
        <v>1.2688290190889351</v>
      </c>
      <c r="X282" s="33"/>
      <c r="Y282" s="33"/>
    </row>
    <row r="283" spans="1:25" x14ac:dyDescent="0.2">
      <c r="A283" s="93" t="s">
        <v>149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1"/>
        <v>11 2022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150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3221</v>
      </c>
      <c r="T283" s="95" t="str">
        <f t="shared" si="22"/>
        <v>11 2022</v>
      </c>
      <c r="U283" s="32">
        <f t="shared" si="23"/>
        <v>1299.3389568067851</v>
      </c>
      <c r="V283" s="22">
        <f t="shared" si="24"/>
        <v>1.0821863207547164</v>
      </c>
      <c r="X283" s="33"/>
      <c r="Y283" s="33"/>
    </row>
    <row r="284" spans="1:25" x14ac:dyDescent="0.2">
      <c r="A284" s="93" t="s">
        <v>149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1"/>
        <v>11 2022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150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3221</v>
      </c>
      <c r="T284" s="95" t="str">
        <f t="shared" si="22"/>
        <v>11 2022</v>
      </c>
      <c r="U284" s="32">
        <f t="shared" si="23"/>
        <v>1299.3389568067851</v>
      </c>
      <c r="V284" s="22">
        <f t="shared" si="24"/>
        <v>1.0821863207547164</v>
      </c>
      <c r="X284" s="33"/>
      <c r="Y284" s="33"/>
    </row>
    <row r="285" spans="1:25" x14ac:dyDescent="0.2">
      <c r="A285" s="93" t="s">
        <v>149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1"/>
        <v>11 2022</v>
      </c>
      <c r="G285" s="96" t="s">
        <v>7</v>
      </c>
      <c r="H285" s="175" t="s">
        <v>3742</v>
      </c>
      <c r="I285" s="176" t="s">
        <v>3789</v>
      </c>
      <c r="J285" s="97" t="s">
        <v>3790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3221</v>
      </c>
      <c r="T285" s="95" t="str">
        <f t="shared" si="22"/>
        <v>11 2022</v>
      </c>
      <c r="U285" s="32">
        <f t="shared" si="23"/>
        <v>416.51875504287068</v>
      </c>
      <c r="V285" s="22">
        <f t="shared" si="24"/>
        <v>0.71385114541851979</v>
      </c>
      <c r="X285" s="33"/>
      <c r="Y285" s="33"/>
    </row>
    <row r="286" spans="1:25" x14ac:dyDescent="0.2">
      <c r="A286" s="93" t="s">
        <v>149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1"/>
        <v>11 2022</v>
      </c>
      <c r="G286" s="96" t="s">
        <v>7</v>
      </c>
      <c r="H286" s="175" t="s">
        <v>3742</v>
      </c>
      <c r="I286" s="176" t="s">
        <v>3789</v>
      </c>
      <c r="J286" s="97" t="s">
        <v>3790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3221</v>
      </c>
      <c r="T286" s="95" t="str">
        <f t="shared" si="22"/>
        <v>11 2022</v>
      </c>
      <c r="U286" s="32">
        <f t="shared" si="23"/>
        <v>416.51875504287068</v>
      </c>
      <c r="V286" s="22">
        <f t="shared" si="24"/>
        <v>0.71385114541851979</v>
      </c>
      <c r="X286" s="33"/>
      <c r="Y286" s="33"/>
    </row>
    <row r="287" spans="1:25" x14ac:dyDescent="0.2">
      <c r="A287" s="93" t="s">
        <v>149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1"/>
        <v>11 2022</v>
      </c>
      <c r="G287" s="96" t="s">
        <v>7</v>
      </c>
      <c r="H287" s="175" t="s">
        <v>3742</v>
      </c>
      <c r="I287" s="176" t="s">
        <v>3789</v>
      </c>
      <c r="J287" s="97" t="s">
        <v>3790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3221</v>
      </c>
      <c r="T287" s="95" t="str">
        <f t="shared" si="22"/>
        <v>11 2022</v>
      </c>
      <c r="U287" s="32">
        <f t="shared" si="23"/>
        <v>416.51875504287068</v>
      </c>
      <c r="V287" s="22">
        <f t="shared" si="24"/>
        <v>0.71385114541851979</v>
      </c>
      <c r="X287" s="33"/>
      <c r="Y287" s="33"/>
    </row>
    <row r="288" spans="1:25" x14ac:dyDescent="0.2">
      <c r="A288" s="93" t="s">
        <v>149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1"/>
        <v>11 2022</v>
      </c>
      <c r="G288" s="96" t="s">
        <v>7</v>
      </c>
      <c r="H288" s="175" t="s">
        <v>3742</v>
      </c>
      <c r="I288" s="176" t="s">
        <v>3789</v>
      </c>
      <c r="J288" s="97" t="s">
        <v>3790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3221</v>
      </c>
      <c r="T288" s="95" t="str">
        <f t="shared" si="22"/>
        <v>1 2023</v>
      </c>
      <c r="U288" s="32">
        <f t="shared" si="23"/>
        <v>1000</v>
      </c>
      <c r="V288" s="22" t="str">
        <f t="shared" si="24"/>
        <v/>
      </c>
      <c r="X288" s="33"/>
      <c r="Y288" s="33"/>
    </row>
    <row r="289" spans="1:25" x14ac:dyDescent="0.2">
      <c r="A289" s="93" t="s">
        <v>149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1"/>
        <v>11 2022</v>
      </c>
      <c r="G289" s="96" t="s">
        <v>5</v>
      </c>
      <c r="H289" s="161" t="s">
        <v>2937</v>
      </c>
      <c r="I289" s="97" t="s">
        <v>2933</v>
      </c>
      <c r="J289" s="97" t="s">
        <v>2938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3221</v>
      </c>
      <c r="T289" s="95" t="str">
        <f t="shared" si="22"/>
        <v>11 2022</v>
      </c>
      <c r="U289" s="32">
        <f t="shared" si="23"/>
        <v>999.44913067232073</v>
      </c>
      <c r="V289" s="22">
        <f t="shared" si="24"/>
        <v>0.99889886792452753</v>
      </c>
      <c r="X289" s="33"/>
      <c r="Y289" s="33"/>
    </row>
    <row r="290" spans="1:25" x14ac:dyDescent="0.2">
      <c r="A290" s="93" t="s">
        <v>151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1"/>
        <v>11 2022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152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3221</v>
      </c>
      <c r="T290" s="95" t="str">
        <f t="shared" si="22"/>
        <v>11 2022</v>
      </c>
      <c r="U290" s="32">
        <f t="shared" si="23"/>
        <v>916.80000000000018</v>
      </c>
      <c r="V290" s="22">
        <f t="shared" si="24"/>
        <v>0.66281087333718935</v>
      </c>
      <c r="X290" s="33"/>
      <c r="Y290" s="33"/>
    </row>
    <row r="291" spans="1:25" x14ac:dyDescent="0.2">
      <c r="A291" s="93" t="s">
        <v>153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1"/>
        <v>10 2022</v>
      </c>
      <c r="G291" s="96" t="s">
        <v>5</v>
      </c>
      <c r="H291" s="161" t="s">
        <v>2937</v>
      </c>
      <c r="I291" s="97" t="s">
        <v>2933</v>
      </c>
      <c r="J291" s="97" t="s">
        <v>2938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3221</v>
      </c>
      <c r="T291" s="95" t="str">
        <f t="shared" si="22"/>
        <v>12 2022</v>
      </c>
      <c r="U291" s="32">
        <f t="shared" si="23"/>
        <v>1108.8566065795403</v>
      </c>
      <c r="V291" s="22">
        <f t="shared" si="24"/>
        <v>0.8588175505758423</v>
      </c>
      <c r="X291" s="33"/>
      <c r="Y291" s="33"/>
    </row>
    <row r="292" spans="1:25" x14ac:dyDescent="0.2">
      <c r="A292" s="93" t="s">
        <v>153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1"/>
        <v>10 2022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154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3221</v>
      </c>
      <c r="T292" s="95" t="str">
        <f t="shared" si="22"/>
        <v>12 2022</v>
      </c>
      <c r="U292" s="32">
        <f t="shared" si="23"/>
        <v>696.56995944118955</v>
      </c>
      <c r="V292" s="22">
        <f t="shared" si="24"/>
        <v>0.69418886348396502</v>
      </c>
      <c r="X292" s="33"/>
      <c r="Y292" s="33"/>
    </row>
    <row r="293" spans="1:25" x14ac:dyDescent="0.2">
      <c r="A293" s="93" t="s">
        <v>153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1"/>
        <v>10 2022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155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3221</v>
      </c>
      <c r="T293" s="95" t="str">
        <f t="shared" si="22"/>
        <v>9 2023</v>
      </c>
      <c r="U293" s="32">
        <f t="shared" si="23"/>
        <v>430.51778503830542</v>
      </c>
      <c r="V293" s="22">
        <f t="shared" si="24"/>
        <v>0.75598108900953753</v>
      </c>
      <c r="X293" s="33"/>
      <c r="Y293" s="33"/>
    </row>
    <row r="294" spans="1:25" x14ac:dyDescent="0.2">
      <c r="A294" s="93" t="s">
        <v>153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1"/>
        <v>10 2022</v>
      </c>
      <c r="G294" s="96" t="s">
        <v>5</v>
      </c>
      <c r="H294" s="161" t="s">
        <v>2699</v>
      </c>
      <c r="I294" s="97" t="s">
        <v>2115</v>
      </c>
      <c r="J294" s="97" t="s">
        <v>4023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3221</v>
      </c>
      <c r="T294" s="95" t="str">
        <f t="shared" si="22"/>
        <v>12 2022</v>
      </c>
      <c r="U294" s="32">
        <f t="shared" si="23"/>
        <v>581.11018476791344</v>
      </c>
      <c r="V294" s="22">
        <f t="shared" si="24"/>
        <v>4.8878045914489796</v>
      </c>
      <c r="X294" s="33"/>
      <c r="Y294" s="33"/>
    </row>
    <row r="295" spans="1:25" x14ac:dyDescent="0.2">
      <c r="A295" s="93" t="s">
        <v>153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1"/>
        <v>10 2022</v>
      </c>
      <c r="G295" s="96" t="s">
        <v>5</v>
      </c>
      <c r="H295" s="161" t="s">
        <v>3109</v>
      </c>
      <c r="I295" s="97" t="s">
        <v>2115</v>
      </c>
      <c r="J295" s="97" t="s">
        <v>3110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3221</v>
      </c>
      <c r="T295" s="95" t="str">
        <f t="shared" si="22"/>
        <v>12 2022</v>
      </c>
      <c r="U295" s="32">
        <f t="shared" si="23"/>
        <v>443.33055430374031</v>
      </c>
      <c r="V295" s="22">
        <f t="shared" si="24"/>
        <v>1.2429731776948492</v>
      </c>
      <c r="X295" s="33"/>
      <c r="Y295" s="33"/>
    </row>
    <row r="296" spans="1:25" x14ac:dyDescent="0.2">
      <c r="A296" s="93" t="s">
        <v>153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1"/>
        <v>10 2022</v>
      </c>
      <c r="G296" s="96" t="s">
        <v>5</v>
      </c>
      <c r="H296" s="161" t="s">
        <v>3109</v>
      </c>
      <c r="I296" s="97" t="s">
        <v>2115</v>
      </c>
      <c r="J296" s="97" t="s">
        <v>3110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3221</v>
      </c>
      <c r="T296" s="95" t="str">
        <f t="shared" si="22"/>
        <v>12 2022</v>
      </c>
      <c r="U296" s="32">
        <f t="shared" si="23"/>
        <v>443.33055430374031</v>
      </c>
      <c r="V296" s="22">
        <f t="shared" si="24"/>
        <v>1.2429731776948492</v>
      </c>
      <c r="X296" s="33"/>
      <c r="Y296" s="33"/>
    </row>
    <row r="297" spans="1:25" x14ac:dyDescent="0.2">
      <c r="A297" s="93" t="s">
        <v>153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1"/>
        <v>10 2022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156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3221</v>
      </c>
      <c r="T297" s="95" t="str">
        <f t="shared" si="22"/>
        <v>12 2022</v>
      </c>
      <c r="U297" s="32">
        <f t="shared" si="23"/>
        <v>647.8251351960339</v>
      </c>
      <c r="V297" s="22">
        <f t="shared" si="24"/>
        <v>0.61570101783103526</v>
      </c>
      <c r="X297" s="33"/>
      <c r="Y297" s="33"/>
    </row>
    <row r="298" spans="1:25" x14ac:dyDescent="0.2">
      <c r="A298" s="93" t="s">
        <v>153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1"/>
        <v>10 2022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157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3221</v>
      </c>
      <c r="T298" s="95" t="str">
        <f t="shared" si="22"/>
        <v>12 2022</v>
      </c>
      <c r="U298" s="32">
        <f t="shared" si="23"/>
        <v>372.12922036953569</v>
      </c>
      <c r="V298" s="22">
        <f t="shared" si="24"/>
        <v>0.70496271953155765</v>
      </c>
      <c r="X298" s="33"/>
      <c r="Y298" s="33"/>
    </row>
    <row r="299" spans="1:25" x14ac:dyDescent="0.2">
      <c r="A299" s="93" t="s">
        <v>158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1"/>
        <v>11 2022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159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3221</v>
      </c>
      <c r="T299" s="95" t="str">
        <f t="shared" si="22"/>
        <v>1 2023</v>
      </c>
      <c r="U299" s="32">
        <f t="shared" si="23"/>
        <v>1186.8343539533414</v>
      </c>
      <c r="V299" s="22">
        <f t="shared" si="24"/>
        <v>0.83984093250038971</v>
      </c>
      <c r="X299" s="33"/>
      <c r="Y299" s="33"/>
    </row>
    <row r="300" spans="1:25" x14ac:dyDescent="0.2">
      <c r="A300" s="93" t="s">
        <v>158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1"/>
        <v>11 2022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159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3221</v>
      </c>
      <c r="T300" s="95" t="str">
        <f t="shared" si="22"/>
        <v>1 2023</v>
      </c>
      <c r="U300" s="32">
        <f t="shared" si="23"/>
        <v>1186.8343539533414</v>
      </c>
      <c r="V300" s="22">
        <f t="shared" si="24"/>
        <v>0.83984093250038971</v>
      </c>
      <c r="X300" s="33"/>
      <c r="Y300" s="33"/>
    </row>
    <row r="301" spans="1:25" x14ac:dyDescent="0.2">
      <c r="A301" s="93" t="s">
        <v>158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1"/>
        <v>11 2022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160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3221</v>
      </c>
      <c r="T301" s="95" t="str">
        <f t="shared" si="22"/>
        <v>5 2023</v>
      </c>
      <c r="U301" s="32">
        <f t="shared" si="23"/>
        <v>1378.437981632007</v>
      </c>
      <c r="V301" s="22">
        <f t="shared" si="24"/>
        <v>2.2176998286531542</v>
      </c>
      <c r="X301" s="33"/>
      <c r="Y301" s="33"/>
    </row>
    <row r="302" spans="1:25" x14ac:dyDescent="0.2">
      <c r="A302" s="93" t="s">
        <v>158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1"/>
        <v>11 2022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161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3221</v>
      </c>
      <c r="T302" s="95" t="str">
        <f t="shared" si="22"/>
        <v>2 2023</v>
      </c>
      <c r="U302" s="32">
        <f t="shared" si="23"/>
        <v>1579.4124754565612</v>
      </c>
      <c r="V302" s="22">
        <f t="shared" si="24"/>
        <v>1.4094503471293431</v>
      </c>
      <c r="X302" s="33"/>
      <c r="Y302" s="33"/>
    </row>
    <row r="303" spans="1:25" x14ac:dyDescent="0.2">
      <c r="A303" s="93" t="s">
        <v>158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1"/>
        <v>11 2022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51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3221</v>
      </c>
      <c r="T303" s="95" t="str">
        <f t="shared" si="22"/>
        <v>2 2023</v>
      </c>
      <c r="U303" s="32">
        <f t="shared" si="23"/>
        <v>564.14430169956722</v>
      </c>
      <c r="V303" s="22">
        <f t="shared" si="24"/>
        <v>4.1525258694119138</v>
      </c>
      <c r="X303" s="33"/>
      <c r="Y303" s="33"/>
    </row>
    <row r="304" spans="1:25" x14ac:dyDescent="0.2">
      <c r="A304" s="93" t="s">
        <v>158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1"/>
        <v>11 2022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162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2"/>
        <v/>
      </c>
      <c r="U304" s="32">
        <f t="shared" si="23"/>
        <v>-618.89818114641616</v>
      </c>
      <c r="V304" s="22" t="str">
        <f t="shared" si="24"/>
        <v/>
      </c>
      <c r="X304" s="33"/>
      <c r="Y304" s="33"/>
    </row>
    <row r="305" spans="1:25" x14ac:dyDescent="0.2">
      <c r="A305" s="93" t="s">
        <v>158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1"/>
        <v>11 2022</v>
      </c>
      <c r="G305" s="96" t="s">
        <v>5</v>
      </c>
      <c r="H305" s="161" t="s">
        <v>4017</v>
      </c>
      <c r="I305" s="97" t="s">
        <v>2099</v>
      </c>
      <c r="J305" s="97" t="s">
        <v>4018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3221</v>
      </c>
      <c r="T305" s="95" t="str">
        <f t="shared" si="22"/>
        <v>1 2023</v>
      </c>
      <c r="U305" s="32">
        <f t="shared" si="23"/>
        <v>151.38351630951183</v>
      </c>
      <c r="V305" s="22">
        <f t="shared" si="24"/>
        <v>6.4456465055391252E-2</v>
      </c>
      <c r="X305" s="33"/>
      <c r="Y305" s="33"/>
    </row>
    <row r="306" spans="1:25" x14ac:dyDescent="0.2">
      <c r="A306" s="93" t="s">
        <v>158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1"/>
        <v>11 2022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119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3221</v>
      </c>
      <c r="T306" s="95" t="str">
        <f t="shared" si="22"/>
        <v>3 2023</v>
      </c>
      <c r="U306" s="32">
        <f t="shared" si="23"/>
        <v>1280.0016647313419</v>
      </c>
      <c r="V306" s="22">
        <f t="shared" si="24"/>
        <v>3.0476350910118959</v>
      </c>
      <c r="X306" s="33"/>
      <c r="Y306" s="33"/>
    </row>
    <row r="307" spans="1:25" x14ac:dyDescent="0.2">
      <c r="A307" s="93" t="s">
        <v>158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1"/>
        <v>11 2022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163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3221</v>
      </c>
      <c r="T307" s="95" t="str">
        <f t="shared" si="22"/>
        <v>11 2023</v>
      </c>
      <c r="U307" s="32">
        <f t="shared" si="23"/>
        <v>880.3395334107463</v>
      </c>
      <c r="V307" s="22">
        <f t="shared" si="24"/>
        <v>2.7539831334286791</v>
      </c>
      <c r="X307" s="33"/>
      <c r="Y307" s="33"/>
    </row>
    <row r="308" spans="1:25" x14ac:dyDescent="0.2">
      <c r="A308" s="93" t="s">
        <v>164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1"/>
        <v>10 2022</v>
      </c>
      <c r="G308" s="96" t="s">
        <v>5</v>
      </c>
      <c r="H308" s="161" t="s">
        <v>2998</v>
      </c>
      <c r="I308" s="97" t="s">
        <v>2933</v>
      </c>
      <c r="J308" s="97" t="s">
        <v>2999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3221</v>
      </c>
      <c r="T308" s="95" t="str">
        <f t="shared" si="22"/>
        <v>12 2022</v>
      </c>
      <c r="U308" s="32">
        <f t="shared" si="23"/>
        <v>757.35048955613547</v>
      </c>
      <c r="V308" s="22">
        <f t="shared" si="24"/>
        <v>0.52497192427779571</v>
      </c>
      <c r="X308" s="33"/>
      <c r="Y308" s="33"/>
    </row>
    <row r="309" spans="1:25" x14ac:dyDescent="0.2">
      <c r="A309" s="93" t="s">
        <v>164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1"/>
        <v>10 2022</v>
      </c>
      <c r="G309" s="96" t="s">
        <v>5</v>
      </c>
      <c r="H309" s="161" t="s">
        <v>2939</v>
      </c>
      <c r="I309" s="97" t="s">
        <v>2933</v>
      </c>
      <c r="J309" s="97" t="s">
        <v>2940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3221</v>
      </c>
      <c r="T309" s="95" t="str">
        <f t="shared" si="22"/>
        <v>12 2022</v>
      </c>
      <c r="U309" s="32">
        <f t="shared" si="23"/>
        <v>855.28557441253224</v>
      </c>
      <c r="V309" s="22">
        <f t="shared" si="24"/>
        <v>0.52002071673143913</v>
      </c>
      <c r="X309" s="33"/>
      <c r="Y309" s="33"/>
    </row>
    <row r="310" spans="1:25" x14ac:dyDescent="0.2">
      <c r="A310" s="93" t="s">
        <v>164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1"/>
        <v>10 2022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156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3221</v>
      </c>
      <c r="T310" s="95" t="str">
        <f t="shared" si="22"/>
        <v>12 2022</v>
      </c>
      <c r="U310" s="32">
        <f t="shared" si="23"/>
        <v>560.30552382506494</v>
      </c>
      <c r="V310" s="22">
        <f t="shared" si="24"/>
        <v>0.53891362959476763</v>
      </c>
      <c r="X310" s="33"/>
      <c r="Y310" s="33"/>
    </row>
    <row r="311" spans="1:25" x14ac:dyDescent="0.2">
      <c r="A311" s="93" t="s">
        <v>164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1"/>
        <v>10 2022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165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3221</v>
      </c>
      <c r="T311" s="95" t="str">
        <f t="shared" si="22"/>
        <v>6 2023</v>
      </c>
      <c r="U311" s="32">
        <f t="shared" si="23"/>
        <v>566.46418080939929</v>
      </c>
      <c r="V311" s="22">
        <f t="shared" si="24"/>
        <v>0.45921988806218172</v>
      </c>
      <c r="X311" s="33"/>
      <c r="Y311" s="33"/>
    </row>
    <row r="312" spans="1:25" x14ac:dyDescent="0.2">
      <c r="A312" s="93" t="s">
        <v>164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1"/>
        <v>10 2022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166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3221</v>
      </c>
      <c r="T312" s="95" t="str">
        <f t="shared" si="22"/>
        <v>12 2022</v>
      </c>
      <c r="U312" s="32">
        <f t="shared" si="23"/>
        <v>661.44423139686683</v>
      </c>
      <c r="V312" s="22">
        <f t="shared" si="24"/>
        <v>0.35976294148499383</v>
      </c>
      <c r="X312" s="33"/>
      <c r="Y312" s="33"/>
    </row>
    <row r="313" spans="1:25" x14ac:dyDescent="0.2">
      <c r="A313" s="93" t="s">
        <v>167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1"/>
        <v>11 2022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168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3221</v>
      </c>
      <c r="T313" s="95" t="str">
        <f t="shared" si="22"/>
        <v>12 2022</v>
      </c>
      <c r="U313" s="32">
        <f t="shared" si="23"/>
        <v>927.26322580645274</v>
      </c>
      <c r="V313" s="22">
        <f t="shared" si="24"/>
        <v>0.28332960753769898</v>
      </c>
      <c r="X313" s="33"/>
      <c r="Y313" s="33"/>
    </row>
    <row r="314" spans="1:25" x14ac:dyDescent="0.2">
      <c r="A314" s="93" t="s">
        <v>167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1"/>
        <v>11 2022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168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3221</v>
      </c>
      <c r="T314" s="95" t="str">
        <f t="shared" si="22"/>
        <v>12 2022</v>
      </c>
      <c r="U314" s="32">
        <f t="shared" si="23"/>
        <v>927.26322580645274</v>
      </c>
      <c r="V314" s="22">
        <f t="shared" si="24"/>
        <v>0.28332960753769898</v>
      </c>
      <c r="X314" s="33"/>
      <c r="Y314" s="33"/>
    </row>
    <row r="315" spans="1:25" x14ac:dyDescent="0.2">
      <c r="A315" s="93" t="s">
        <v>167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1"/>
        <v>11 2022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169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3221</v>
      </c>
      <c r="T315" s="95" t="str">
        <f t="shared" si="22"/>
        <v>12 2022</v>
      </c>
      <c r="U315" s="32">
        <f t="shared" si="23"/>
        <v>622.1324193548387</v>
      </c>
      <c r="V315" s="22">
        <f t="shared" si="24"/>
        <v>0.91777868881518632</v>
      </c>
      <c r="X315" s="33"/>
      <c r="Y315" s="33"/>
    </row>
    <row r="316" spans="1:25" x14ac:dyDescent="0.2">
      <c r="A316" s="93" t="s">
        <v>167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1"/>
        <v>11 2022</v>
      </c>
      <c r="G316" s="96" t="s">
        <v>5</v>
      </c>
      <c r="H316" s="161" t="s">
        <v>2699</v>
      </c>
      <c r="I316" s="97" t="s">
        <v>2115</v>
      </c>
      <c r="J316" s="97" t="s">
        <v>4023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3221</v>
      </c>
      <c r="T316" s="95" t="str">
        <f t="shared" si="22"/>
        <v>12 2022</v>
      </c>
      <c r="U316" s="32">
        <f t="shared" si="23"/>
        <v>502.37096774193549</v>
      </c>
      <c r="V316" s="22">
        <f t="shared" si="24"/>
        <v>2.5419897168040482</v>
      </c>
      <c r="X316" s="33"/>
      <c r="Y316" s="33"/>
    </row>
    <row r="317" spans="1:25" x14ac:dyDescent="0.2">
      <c r="A317" s="93" t="s">
        <v>167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1"/>
        <v>11 2022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59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3221</v>
      </c>
      <c r="T317" s="95" t="str">
        <f t="shared" si="22"/>
        <v>3 2023</v>
      </c>
      <c r="U317" s="32">
        <f t="shared" si="23"/>
        <v>758.89258064516139</v>
      </c>
      <c r="V317" s="22">
        <f t="shared" si="24"/>
        <v>3.1475289423934996</v>
      </c>
      <c r="X317" s="33"/>
      <c r="Y317" s="33"/>
    </row>
    <row r="318" spans="1:25" x14ac:dyDescent="0.2">
      <c r="A318" s="93" t="s">
        <v>167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1"/>
        <v>11 2022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51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3221</v>
      </c>
      <c r="T318" s="95" t="str">
        <f t="shared" si="22"/>
        <v>9 2023</v>
      </c>
      <c r="U318" s="32">
        <f t="shared" si="23"/>
        <v>448.81379032258064</v>
      </c>
      <c r="V318" s="22">
        <f t="shared" si="24"/>
        <v>2.9686159291922105</v>
      </c>
      <c r="X318" s="33"/>
      <c r="Y318" s="33"/>
    </row>
    <row r="319" spans="1:25" x14ac:dyDescent="0.2">
      <c r="A319" s="93" t="s">
        <v>167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1"/>
        <v>11 2022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119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3221</v>
      </c>
      <c r="T319" s="95" t="str">
        <f t="shared" si="22"/>
        <v>12 2022</v>
      </c>
      <c r="U319" s="32">
        <f t="shared" si="23"/>
        <v>932.60733870967761</v>
      </c>
      <c r="V319" s="22">
        <f t="shared" si="24"/>
        <v>1.9953401410605067</v>
      </c>
      <c r="X319" s="33"/>
      <c r="Y319" s="33"/>
    </row>
    <row r="320" spans="1:25" x14ac:dyDescent="0.2">
      <c r="A320" s="93" t="s">
        <v>167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1"/>
        <v>11 2022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170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2"/>
        <v/>
      </c>
      <c r="U320" s="32">
        <f t="shared" si="23"/>
        <v>-296.44354838709671</v>
      </c>
      <c r="V320" s="22" t="str">
        <f t="shared" si="24"/>
        <v/>
      </c>
      <c r="X320" s="33"/>
      <c r="Y320" s="33"/>
    </row>
    <row r="321" spans="1:25" x14ac:dyDescent="0.2">
      <c r="A321" s="93" t="s">
        <v>171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1"/>
        <v>11 2022</v>
      </c>
      <c r="G321" s="96" t="s">
        <v>5</v>
      </c>
      <c r="H321" s="175" t="s">
        <v>3734</v>
      </c>
      <c r="I321" s="176" t="s">
        <v>2070</v>
      </c>
      <c r="J321" s="97" t="s">
        <v>3778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3221</v>
      </c>
      <c r="T321" s="95" t="str">
        <f t="shared" si="22"/>
        <v>2 2023</v>
      </c>
      <c r="U321" s="32">
        <f t="shared" si="23"/>
        <v>891.3691172045161</v>
      </c>
      <c r="V321" s="22">
        <f t="shared" si="24"/>
        <v>1.1023189148094386</v>
      </c>
      <c r="X321" s="33"/>
      <c r="Y321" s="33"/>
    </row>
    <row r="322" spans="1:25" x14ac:dyDescent="0.2">
      <c r="A322" s="93" t="s">
        <v>171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1"/>
        <v>11 2022</v>
      </c>
      <c r="G322" s="96" t="s">
        <v>5</v>
      </c>
      <c r="H322" s="161" t="s">
        <v>3686</v>
      </c>
      <c r="I322" s="97" t="s">
        <v>2115</v>
      </c>
      <c r="J322" s="97" t="s">
        <v>3687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3221</v>
      </c>
      <c r="T322" s="95" t="str">
        <f t="shared" si="22"/>
        <v>1 2023</v>
      </c>
      <c r="U322" s="32">
        <f t="shared" si="23"/>
        <v>-3.1541612543151132E-4</v>
      </c>
      <c r="V322" s="22">
        <f t="shared" si="24"/>
        <v>-1.0873154989221411E-7</v>
      </c>
      <c r="X322" s="33"/>
      <c r="Y322" s="33"/>
    </row>
    <row r="323" spans="1:25" x14ac:dyDescent="0.2">
      <c r="A323" s="93" t="s">
        <v>171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ref="F323:F386" si="26">IFERROR(MONTH(E323)&amp;" "&amp;YEAR(E323),"")</f>
        <v>11 2022</v>
      </c>
      <c r="G323" s="96" t="s">
        <v>5</v>
      </c>
      <c r="H323" s="161" t="s">
        <v>2699</v>
      </c>
      <c r="I323" s="97" t="s">
        <v>2115</v>
      </c>
      <c r="J323" s="97" t="s">
        <v>4023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3221</v>
      </c>
      <c r="T323" s="95" t="str">
        <f t="shared" ref="T323:T386" si="27">IF(R323="","",MONTH(R323)&amp;" "&amp;YEAR(R323))</f>
        <v>1 2023</v>
      </c>
      <c r="U323" s="32">
        <f t="shared" ref="U323:U386" si="28">Q323-P323</f>
        <v>587.48202817464289</v>
      </c>
      <c r="V323" s="22">
        <f t="shared" ref="V323:V386" si="29">IF(Q323&lt;&gt;0,IFERROR(U323/P323,""),"")</f>
        <v>2.7643875156940769</v>
      </c>
      <c r="X323" s="33"/>
      <c r="Y323" s="33"/>
    </row>
    <row r="324" spans="1:25" x14ac:dyDescent="0.2">
      <c r="A324" s="93" t="s">
        <v>171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si="26"/>
        <v>11 2022</v>
      </c>
      <c r="G324" s="96" t="s">
        <v>5</v>
      </c>
      <c r="H324" s="161" t="s">
        <v>3109</v>
      </c>
      <c r="I324" s="97" t="s">
        <v>2115</v>
      </c>
      <c r="J324" s="97" t="s">
        <v>3110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3221</v>
      </c>
      <c r="T324" s="95" t="str">
        <f t="shared" si="27"/>
        <v>1 2023</v>
      </c>
      <c r="U324" s="32">
        <f t="shared" si="28"/>
        <v>544.97843380957147</v>
      </c>
      <c r="V324" s="22">
        <f t="shared" si="29"/>
        <v>2.1369895964117309</v>
      </c>
      <c r="X324" s="33"/>
      <c r="Y324" s="33"/>
    </row>
    <row r="325" spans="1:25" x14ac:dyDescent="0.2">
      <c r="A325" s="93" t="s">
        <v>171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6"/>
        <v>11 2022</v>
      </c>
      <c r="G325" s="96" t="s">
        <v>5</v>
      </c>
      <c r="H325" s="161" t="s">
        <v>2862</v>
      </c>
      <c r="I325" s="97" t="s">
        <v>2115</v>
      </c>
      <c r="J325" s="97" t="s">
        <v>3966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3221</v>
      </c>
      <c r="T325" s="95" t="str">
        <f t="shared" si="27"/>
        <v>1 2023</v>
      </c>
      <c r="U325" s="32">
        <f t="shared" si="28"/>
        <v>781.22304226196434</v>
      </c>
      <c r="V325" s="22">
        <f t="shared" si="29"/>
        <v>2.4506885560529041</v>
      </c>
      <c r="X325" s="33"/>
      <c r="Y325" s="33"/>
    </row>
    <row r="326" spans="1:25" x14ac:dyDescent="0.2">
      <c r="A326" s="93" t="s">
        <v>171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6"/>
        <v>11 2022</v>
      </c>
      <c r="G326" s="96" t="s">
        <v>5</v>
      </c>
      <c r="H326" s="161" t="s">
        <v>2862</v>
      </c>
      <c r="I326" s="97" t="s">
        <v>2115</v>
      </c>
      <c r="J326" s="97" t="s">
        <v>3966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3221</v>
      </c>
      <c r="T326" s="95" t="str">
        <f t="shared" si="27"/>
        <v>1 2023</v>
      </c>
      <c r="U326" s="32">
        <f t="shared" si="28"/>
        <v>881.22304226196434</v>
      </c>
      <c r="V326" s="22">
        <f t="shared" si="29"/>
        <v>2.7643875156940769</v>
      </c>
      <c r="X326" s="33"/>
      <c r="Y326" s="33"/>
    </row>
    <row r="327" spans="1:25" x14ac:dyDescent="0.2">
      <c r="A327" s="93" t="s">
        <v>171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6"/>
        <v>11 2022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146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3221</v>
      </c>
      <c r="T327" s="95" t="str">
        <f t="shared" si="27"/>
        <v>2 2023</v>
      </c>
      <c r="U327" s="32">
        <f t="shared" si="28"/>
        <v>746.50723663702672</v>
      </c>
      <c r="V327" s="22">
        <f t="shared" si="29"/>
        <v>1.1423343585250842</v>
      </c>
      <c r="X327" s="33"/>
      <c r="Y327" s="33"/>
    </row>
    <row r="328" spans="1:25" x14ac:dyDescent="0.2">
      <c r="A328" s="93" t="s">
        <v>171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6"/>
        <v>11 2022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118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3221</v>
      </c>
      <c r="T328" s="95" t="str">
        <f t="shared" si="27"/>
        <v>1 2023</v>
      </c>
      <c r="U328" s="32">
        <f t="shared" si="28"/>
        <v>972.95542987311421</v>
      </c>
      <c r="V328" s="22">
        <f t="shared" si="29"/>
        <v>1.8460591096477392</v>
      </c>
      <c r="X328" s="33"/>
      <c r="Y328" s="33"/>
    </row>
    <row r="329" spans="1:25" x14ac:dyDescent="0.2">
      <c r="A329" s="93" t="s">
        <v>171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6"/>
        <v>11 2022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119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3221</v>
      </c>
      <c r="T329" s="95" t="str">
        <f t="shared" si="27"/>
        <v>1 2023</v>
      </c>
      <c r="U329" s="32">
        <f t="shared" si="28"/>
        <v>977.20578930962142</v>
      </c>
      <c r="V329" s="22">
        <f t="shared" si="29"/>
        <v>1.8691978015960951</v>
      </c>
      <c r="X329" s="33"/>
      <c r="Y329" s="33"/>
    </row>
    <row r="330" spans="1:25" x14ac:dyDescent="0.2">
      <c r="A330" s="93" t="s">
        <v>171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6"/>
        <v>11 2022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117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3221</v>
      </c>
      <c r="T330" s="95" t="str">
        <f t="shared" si="27"/>
        <v>1 2023</v>
      </c>
      <c r="U330" s="32">
        <f t="shared" si="28"/>
        <v>977.20578930962142</v>
      </c>
      <c r="V330" s="22">
        <f t="shared" si="29"/>
        <v>1.8691978015960951</v>
      </c>
      <c r="X330" s="33"/>
      <c r="Y330" s="33"/>
    </row>
    <row r="331" spans="1:25" x14ac:dyDescent="0.2">
      <c r="A331" s="93" t="s">
        <v>171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6"/>
        <v>11 2022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172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3221</v>
      </c>
      <c r="T331" s="95" t="str">
        <f t="shared" si="27"/>
        <v>1 2023</v>
      </c>
      <c r="U331" s="32">
        <f t="shared" si="28"/>
        <v>499.75328283544832</v>
      </c>
      <c r="V331" s="22">
        <f t="shared" si="29"/>
        <v>0.71368172186376821</v>
      </c>
      <c r="X331" s="33"/>
      <c r="Y331" s="33"/>
    </row>
    <row r="332" spans="1:25" x14ac:dyDescent="0.2">
      <c r="A332" s="93" t="s">
        <v>171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6"/>
        <v>11 2022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155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3221</v>
      </c>
      <c r="T332" s="95" t="str">
        <f t="shared" si="27"/>
        <v>10 2023</v>
      </c>
      <c r="U332" s="32">
        <f t="shared" si="28"/>
        <v>636.82737466280366</v>
      </c>
      <c r="V332" s="22">
        <f t="shared" si="29"/>
        <v>1.1307853862419306</v>
      </c>
      <c r="X332" s="33"/>
      <c r="Y332" s="33"/>
    </row>
    <row r="333" spans="1:25" x14ac:dyDescent="0.2">
      <c r="A333" s="93" t="s">
        <v>171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6"/>
        <v>11 2022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173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3221</v>
      </c>
      <c r="T333" s="95" t="str">
        <f t="shared" si="27"/>
        <v>1 2023</v>
      </c>
      <c r="U333" s="32">
        <f t="shared" si="28"/>
        <v>690.18997410330701</v>
      </c>
      <c r="V333" s="22">
        <f t="shared" si="29"/>
        <v>0.97235872828282433</v>
      </c>
      <c r="X333" s="33"/>
      <c r="Y333" s="33"/>
    </row>
    <row r="334" spans="1:25" x14ac:dyDescent="0.2">
      <c r="A334" s="93" t="s">
        <v>171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6"/>
        <v>11 2022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88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3221</v>
      </c>
      <c r="T334" s="95" t="str">
        <f t="shared" si="27"/>
        <v>1 2023</v>
      </c>
      <c r="U334" s="32">
        <f t="shared" si="28"/>
        <v>416.987827065641</v>
      </c>
      <c r="V334" s="22">
        <f t="shared" si="29"/>
        <v>0.47223338459756303</v>
      </c>
      <c r="X334" s="33"/>
      <c r="Y334" s="33"/>
    </row>
    <row r="335" spans="1:25" x14ac:dyDescent="0.2">
      <c r="A335" s="93" t="s">
        <v>171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6"/>
        <v>11 2022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3817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7"/>
        <v/>
      </c>
      <c r="U335" s="32">
        <f t="shared" si="28"/>
        <v>-212.51797182535714</v>
      </c>
      <c r="V335" s="22" t="str">
        <f t="shared" si="29"/>
        <v/>
      </c>
      <c r="X335" s="33"/>
      <c r="Y335" s="33"/>
    </row>
    <row r="336" spans="1:25" x14ac:dyDescent="0.2">
      <c r="A336" s="100" t="s">
        <v>171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6"/>
        <v>11 2022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174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3221</v>
      </c>
      <c r="T336" s="95" t="str">
        <f t="shared" si="27"/>
        <v>1 2023</v>
      </c>
      <c r="U336" s="32">
        <f t="shared" si="28"/>
        <v>874.01801973224099</v>
      </c>
      <c r="V336" s="22">
        <f t="shared" si="29"/>
        <v>1.661688142409953</v>
      </c>
      <c r="X336" s="33"/>
      <c r="Y336" s="33"/>
    </row>
    <row r="337" spans="1:25" ht="15" customHeight="1" x14ac:dyDescent="0.25">
      <c r="A337" s="12" t="s">
        <v>175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6"/>
        <v>11 2022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176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3221</v>
      </c>
      <c r="T337" s="95" t="str">
        <f t="shared" si="27"/>
        <v>11 2022</v>
      </c>
      <c r="U337" s="32">
        <f t="shared" si="28"/>
        <v>641.97834645669286</v>
      </c>
      <c r="V337" s="22">
        <f t="shared" si="29"/>
        <v>0.84691293903784959</v>
      </c>
      <c r="X337" s="33"/>
      <c r="Y337" s="33"/>
    </row>
    <row r="338" spans="1:25" ht="15" customHeight="1" x14ac:dyDescent="0.25">
      <c r="A338" s="12" t="s">
        <v>175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6"/>
        <v>11 2022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177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7"/>
        <v/>
      </c>
      <c r="U338" s="32">
        <f t="shared" si="28"/>
        <v>-602.34580052493436</v>
      </c>
      <c r="V338" s="22" t="str">
        <f t="shared" si="29"/>
        <v/>
      </c>
      <c r="X338" s="33"/>
      <c r="Y338" s="33"/>
    </row>
    <row r="339" spans="1:25" ht="15" customHeight="1" x14ac:dyDescent="0.25">
      <c r="A339" s="12" t="s">
        <v>175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6"/>
        <v>11 2022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178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7"/>
        <v/>
      </c>
      <c r="U339" s="32">
        <f t="shared" si="28"/>
        <v>-658.62860892388449</v>
      </c>
      <c r="V339" s="22" t="str">
        <f t="shared" si="29"/>
        <v/>
      </c>
      <c r="X339" s="33"/>
      <c r="Y339" s="33"/>
    </row>
    <row r="340" spans="1:25" ht="15" customHeight="1" x14ac:dyDescent="0.25">
      <c r="A340" s="12" t="s">
        <v>175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6"/>
        <v>11 2022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179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3221</v>
      </c>
      <c r="T340" s="95" t="str">
        <f t="shared" si="27"/>
        <v>11 2022</v>
      </c>
      <c r="U340" s="32">
        <f t="shared" si="28"/>
        <v>227.28018372703411</v>
      </c>
      <c r="V340" s="22">
        <f t="shared" si="29"/>
        <v>0.53766153129729521</v>
      </c>
      <c r="X340" s="33"/>
      <c r="Y340" s="33"/>
    </row>
    <row r="341" spans="1:25" ht="15" customHeight="1" x14ac:dyDescent="0.25">
      <c r="A341" s="12" t="s">
        <v>175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6"/>
        <v>11 2022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179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3221</v>
      </c>
      <c r="T341" s="95" t="str">
        <f t="shared" si="27"/>
        <v>11 2022</v>
      </c>
      <c r="U341" s="32">
        <f t="shared" si="28"/>
        <v>227.28018372703411</v>
      </c>
      <c r="V341" s="22">
        <f t="shared" si="29"/>
        <v>0.53766153129729521</v>
      </c>
      <c r="X341" s="33"/>
      <c r="Y341" s="33"/>
    </row>
    <row r="342" spans="1:25" ht="15" customHeight="1" x14ac:dyDescent="0.25">
      <c r="A342" s="12" t="s">
        <v>175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6"/>
        <v>11 2022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180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3221</v>
      </c>
      <c r="T342" s="95" t="str">
        <f t="shared" si="27"/>
        <v>11 2022</v>
      </c>
      <c r="U342" s="32">
        <f t="shared" si="28"/>
        <v>257.21784776902888</v>
      </c>
      <c r="V342" s="22">
        <f t="shared" si="29"/>
        <v>0.65486134313397937</v>
      </c>
      <c r="X342" s="33"/>
      <c r="Y342" s="33"/>
    </row>
    <row r="343" spans="1:25" ht="15" customHeight="1" x14ac:dyDescent="0.25">
      <c r="A343" s="12" t="s">
        <v>175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6"/>
        <v>11 2022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180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3221</v>
      </c>
      <c r="T343" s="95" t="str">
        <f t="shared" si="27"/>
        <v>11 2022</v>
      </c>
      <c r="U343" s="32">
        <f t="shared" si="28"/>
        <v>257.21784776902888</v>
      </c>
      <c r="V343" s="22">
        <f t="shared" si="29"/>
        <v>0.65486134313397937</v>
      </c>
      <c r="X343" s="33"/>
      <c r="Y343" s="33"/>
    </row>
    <row r="344" spans="1:25" x14ac:dyDescent="0.2">
      <c r="A344" s="93" t="s">
        <v>181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6"/>
        <v>11 2022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182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3221</v>
      </c>
      <c r="T344" s="95" t="str">
        <f t="shared" si="27"/>
        <v>2 2023</v>
      </c>
      <c r="U344" s="32">
        <f t="shared" si="28"/>
        <v>1075.1734357044002</v>
      </c>
      <c r="V344" s="22">
        <f t="shared" si="29"/>
        <v>0.53099532308755215</v>
      </c>
      <c r="X344" s="33"/>
      <c r="Y344" s="33"/>
    </row>
    <row r="345" spans="1:25" x14ac:dyDescent="0.2">
      <c r="A345" s="93" t="s">
        <v>181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6"/>
        <v>11 2022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183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3221</v>
      </c>
      <c r="T345" s="95" t="str">
        <f t="shared" si="27"/>
        <v>1 2023</v>
      </c>
      <c r="U345" s="32">
        <f t="shared" si="28"/>
        <v>1645.682659285912</v>
      </c>
      <c r="V345" s="22">
        <f t="shared" si="29"/>
        <v>1.3120145962018017</v>
      </c>
      <c r="X345" s="33"/>
      <c r="Y345" s="33"/>
    </row>
    <row r="346" spans="1:25" x14ac:dyDescent="0.2">
      <c r="A346" s="93" t="s">
        <v>181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6"/>
        <v>11 2022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184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3221</v>
      </c>
      <c r="T346" s="95" t="str">
        <f t="shared" si="27"/>
        <v>1 2023</v>
      </c>
      <c r="U346" s="32">
        <f t="shared" si="28"/>
        <v>1636.536902061998</v>
      </c>
      <c r="V346" s="22">
        <f t="shared" si="29"/>
        <v>1.8953177107048806</v>
      </c>
      <c r="X346" s="33"/>
      <c r="Y346" s="33"/>
    </row>
    <row r="347" spans="1:25" x14ac:dyDescent="0.2">
      <c r="A347" s="93" t="s">
        <v>181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6"/>
        <v>11 2022</v>
      </c>
      <c r="G347" s="96" t="s">
        <v>5</v>
      </c>
      <c r="H347" s="161" t="s">
        <v>2887</v>
      </c>
      <c r="I347" s="97" t="s">
        <v>2283</v>
      </c>
      <c r="J347" s="97" t="s">
        <v>2888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3221</v>
      </c>
      <c r="T347" s="95" t="str">
        <f t="shared" si="27"/>
        <v>12 2022</v>
      </c>
      <c r="U347" s="32">
        <f t="shared" si="28"/>
        <v>1022.1180823138665</v>
      </c>
      <c r="V347" s="22">
        <f t="shared" si="29"/>
        <v>1.768731727074063</v>
      </c>
      <c r="X347" s="33"/>
      <c r="Y347" s="33"/>
    </row>
    <row r="348" spans="1:25" x14ac:dyDescent="0.2">
      <c r="A348" s="93" t="s">
        <v>181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6"/>
        <v>11 2022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185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3221</v>
      </c>
      <c r="T348" s="95" t="str">
        <f t="shared" si="27"/>
        <v>1 2023</v>
      </c>
      <c r="U348" s="32">
        <f t="shared" si="28"/>
        <v>976.90037199003564</v>
      </c>
      <c r="V348" s="22">
        <f t="shared" si="29"/>
        <v>0.64138967275989944</v>
      </c>
      <c r="X348" s="33"/>
      <c r="Y348" s="33"/>
    </row>
    <row r="349" spans="1:25" x14ac:dyDescent="0.2">
      <c r="A349" s="101" t="s">
        <v>181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6"/>
        <v>11 2022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186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3221</v>
      </c>
      <c r="T349" s="95" t="str">
        <f t="shared" si="27"/>
        <v>1 2023</v>
      </c>
      <c r="U349" s="32">
        <f t="shared" si="28"/>
        <v>1022.9575668834759</v>
      </c>
      <c r="V349" s="22">
        <f t="shared" si="29"/>
        <v>0.86909149415703846</v>
      </c>
      <c r="X349" s="33"/>
      <c r="Y349" s="33"/>
    </row>
    <row r="350" spans="1:25" x14ac:dyDescent="0.2">
      <c r="A350" s="93" t="s">
        <v>181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6"/>
        <v>11 2022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133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3221</v>
      </c>
      <c r="T350" s="95" t="str">
        <f t="shared" si="27"/>
        <v>2 2023</v>
      </c>
      <c r="U350" s="32">
        <f t="shared" si="28"/>
        <v>552.02952117353993</v>
      </c>
      <c r="V350" s="22">
        <f t="shared" si="29"/>
        <v>1.2322899549534634</v>
      </c>
      <c r="X350" s="33"/>
      <c r="Y350" s="33"/>
    </row>
    <row r="351" spans="1:25" x14ac:dyDescent="0.2">
      <c r="A351" s="93" t="s">
        <v>181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6"/>
        <v>11 2022</v>
      </c>
      <c r="G351" s="96" t="s">
        <v>5</v>
      </c>
      <c r="H351" s="161" t="s">
        <v>2699</v>
      </c>
      <c r="I351" s="97" t="s">
        <v>2115</v>
      </c>
      <c r="J351" s="97" t="s">
        <v>4023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3221</v>
      </c>
      <c r="T351" s="95" t="str">
        <f t="shared" si="27"/>
        <v>6 2023</v>
      </c>
      <c r="U351" s="32">
        <f t="shared" si="28"/>
        <v>376.01476058676997</v>
      </c>
      <c r="V351" s="22">
        <f t="shared" si="29"/>
        <v>1.6787479459441561</v>
      </c>
      <c r="X351" s="33"/>
      <c r="Y351" s="33"/>
    </row>
    <row r="352" spans="1:25" x14ac:dyDescent="0.2">
      <c r="A352" s="93" t="s">
        <v>187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6"/>
        <v>11 2022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184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3221</v>
      </c>
      <c r="T352" s="95" t="str">
        <f t="shared" si="27"/>
        <v>1 2023</v>
      </c>
      <c r="U352" s="32">
        <f t="shared" si="28"/>
        <v>1649.7825178849903</v>
      </c>
      <c r="V352" s="22">
        <f t="shared" si="29"/>
        <v>1.9404241298132028</v>
      </c>
      <c r="X352" s="33"/>
      <c r="Y352" s="33"/>
    </row>
    <row r="353" spans="1:25" x14ac:dyDescent="0.2">
      <c r="A353" s="93" t="s">
        <v>187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6"/>
        <v>11 2022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188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3221</v>
      </c>
      <c r="T353" s="95" t="str">
        <f t="shared" si="27"/>
        <v>12 2022</v>
      </c>
      <c r="U353" s="32">
        <f t="shared" si="28"/>
        <v>501.86602552794056</v>
      </c>
      <c r="V353" s="22">
        <f t="shared" si="29"/>
        <v>0.41887304443485179</v>
      </c>
      <c r="X353" s="33"/>
      <c r="Y353" s="33"/>
    </row>
    <row r="354" spans="1:25" x14ac:dyDescent="0.2">
      <c r="A354" s="93" t="s">
        <v>187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6"/>
        <v>11 2022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188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3221</v>
      </c>
      <c r="T354" s="95" t="str">
        <f t="shared" si="27"/>
        <v>1 2023</v>
      </c>
      <c r="U354" s="32">
        <f t="shared" si="28"/>
        <v>801.86602552794056</v>
      </c>
      <c r="V354" s="22">
        <f t="shared" si="29"/>
        <v>0.66926240521747271</v>
      </c>
      <c r="X354" s="33"/>
      <c r="Y354" s="33"/>
    </row>
    <row r="355" spans="1:25" x14ac:dyDescent="0.2">
      <c r="A355" s="93" t="s">
        <v>187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6"/>
        <v>11 2022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189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3221</v>
      </c>
      <c r="T355" s="95" t="str">
        <f t="shared" si="27"/>
        <v>12 2022</v>
      </c>
      <c r="U355" s="32">
        <f t="shared" si="28"/>
        <v>778.40094806692662</v>
      </c>
      <c r="V355" s="22">
        <f t="shared" si="29"/>
        <v>1.4923358184454745</v>
      </c>
      <c r="X355" s="33"/>
      <c r="Y355" s="33"/>
    </row>
    <row r="356" spans="1:25" x14ac:dyDescent="0.2">
      <c r="A356" s="93" t="s">
        <v>187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6"/>
        <v>11 2022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183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3221</v>
      </c>
      <c r="T356" s="95" t="str">
        <f t="shared" si="27"/>
        <v>1 2023</v>
      </c>
      <c r="U356" s="32">
        <f t="shared" si="28"/>
        <v>1664.924020792723</v>
      </c>
      <c r="V356" s="22">
        <f t="shared" si="29"/>
        <v>1.3480336828033368</v>
      </c>
      <c r="X356" s="33"/>
      <c r="Y356" s="33"/>
    </row>
    <row r="357" spans="1:25" x14ac:dyDescent="0.2">
      <c r="A357" s="93" t="s">
        <v>187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6"/>
        <v>11 2022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190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3221</v>
      </c>
      <c r="T357" s="95" t="str">
        <f t="shared" si="27"/>
        <v>1 2023</v>
      </c>
      <c r="U357" s="32">
        <f t="shared" si="28"/>
        <v>735.84971434372983</v>
      </c>
      <c r="V357" s="22">
        <f t="shared" si="29"/>
        <v>0.69149040719368438</v>
      </c>
      <c r="X357" s="33"/>
      <c r="Y357" s="33"/>
    </row>
    <row r="358" spans="1:25" x14ac:dyDescent="0.2">
      <c r="A358" s="93" t="s">
        <v>187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6"/>
        <v>11 2022</v>
      </c>
      <c r="G358" s="96" t="s">
        <v>5</v>
      </c>
      <c r="H358" s="161" t="s">
        <v>2699</v>
      </c>
      <c r="I358" s="97" t="s">
        <v>2115</v>
      </c>
      <c r="J358" s="97" t="s">
        <v>4023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3221</v>
      </c>
      <c r="T358" s="95" t="str">
        <f t="shared" si="27"/>
        <v>12 2022</v>
      </c>
      <c r="U358" s="32">
        <f t="shared" si="28"/>
        <v>479.4507179987005</v>
      </c>
      <c r="V358" s="22">
        <f t="shared" si="29"/>
        <v>2.1738938057203718</v>
      </c>
      <c r="X358" s="33"/>
      <c r="Y358" s="33"/>
    </row>
    <row r="359" spans="1:25" x14ac:dyDescent="0.2">
      <c r="A359" s="93" t="s">
        <v>187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6"/>
        <v>11 2022</v>
      </c>
      <c r="G359" s="96" t="s">
        <v>5</v>
      </c>
      <c r="H359" s="161" t="s">
        <v>2089</v>
      </c>
      <c r="I359" s="97" t="s">
        <v>2067</v>
      </c>
      <c r="J359" s="97" t="s">
        <v>4398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3221</v>
      </c>
      <c r="T359" s="95" t="str">
        <f t="shared" si="27"/>
        <v>12 2022</v>
      </c>
      <c r="U359" s="32">
        <f t="shared" si="28"/>
        <v>599.35312985705002</v>
      </c>
      <c r="V359" s="22">
        <f t="shared" si="29"/>
        <v>1.1971574488939007</v>
      </c>
      <c r="X359" s="33"/>
      <c r="Y359" s="33"/>
    </row>
    <row r="360" spans="1:25" x14ac:dyDescent="0.2">
      <c r="A360" s="93" t="s">
        <v>191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6"/>
        <v>11 2022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148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3221</v>
      </c>
      <c r="T360" s="95" t="str">
        <f t="shared" si="27"/>
        <v>6 2023</v>
      </c>
      <c r="U360" s="32">
        <f t="shared" si="28"/>
        <v>410.31047865459249</v>
      </c>
      <c r="V360" s="22">
        <f t="shared" si="29"/>
        <v>1.7118415371329878</v>
      </c>
      <c r="X360" s="33"/>
      <c r="Y360" s="33"/>
    </row>
    <row r="361" spans="1:25" x14ac:dyDescent="0.2">
      <c r="A361" s="93" t="s">
        <v>191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6"/>
        <v>11 2022</v>
      </c>
      <c r="G361" s="96" t="s">
        <v>5</v>
      </c>
      <c r="H361" s="161" t="s">
        <v>2945</v>
      </c>
      <c r="I361" s="97" t="s">
        <v>2165</v>
      </c>
      <c r="J361" s="97" t="s">
        <v>4453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3221</v>
      </c>
      <c r="T361" s="95" t="str">
        <f t="shared" si="27"/>
        <v>12 2022</v>
      </c>
      <c r="U361" s="32">
        <f t="shared" si="28"/>
        <v>520.29754204398444</v>
      </c>
      <c r="V361" s="22">
        <f t="shared" si="29"/>
        <v>2.2650934895246673</v>
      </c>
      <c r="X361" s="33"/>
      <c r="Y361" s="33"/>
    </row>
    <row r="362" spans="1:25" x14ac:dyDescent="0.2">
      <c r="A362" s="93" t="s">
        <v>191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6"/>
        <v>11 2022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192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3221</v>
      </c>
      <c r="T362" s="95" t="str">
        <f t="shared" si="27"/>
        <v>11 2022</v>
      </c>
      <c r="U362" s="32">
        <f t="shared" si="28"/>
        <v>580.41397153945672</v>
      </c>
      <c r="V362" s="22">
        <f t="shared" si="29"/>
        <v>1.8161431347150261</v>
      </c>
      <c r="X362" s="33"/>
      <c r="Y362" s="33"/>
    </row>
    <row r="363" spans="1:25" x14ac:dyDescent="0.2">
      <c r="A363" s="93" t="s">
        <v>191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6"/>
        <v>11 2022</v>
      </c>
      <c r="G363" s="96" t="s">
        <v>5</v>
      </c>
      <c r="H363" s="161" t="s">
        <v>2237</v>
      </c>
      <c r="I363" s="97" t="s">
        <v>2067</v>
      </c>
      <c r="J363" s="97" t="s">
        <v>2238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3221</v>
      </c>
      <c r="T363" s="95" t="str">
        <f t="shared" si="27"/>
        <v>11 2022</v>
      </c>
      <c r="U363" s="32">
        <f t="shared" si="28"/>
        <v>500.32341526520054</v>
      </c>
      <c r="V363" s="22">
        <f t="shared" si="29"/>
        <v>2.0038860103626948</v>
      </c>
      <c r="X363" s="33"/>
      <c r="Y363" s="33"/>
    </row>
    <row r="364" spans="1:25" x14ac:dyDescent="0.2">
      <c r="A364" s="93" t="s">
        <v>191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6"/>
        <v>11 2022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88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3221</v>
      </c>
      <c r="T364" s="95" t="str">
        <f t="shared" si="27"/>
        <v>11 2022</v>
      </c>
      <c r="U364" s="32">
        <f t="shared" si="28"/>
        <v>680.80206985769723</v>
      </c>
      <c r="V364" s="22">
        <f t="shared" si="29"/>
        <v>1.0994902222965066</v>
      </c>
      <c r="X364" s="33"/>
      <c r="Y364" s="33"/>
    </row>
    <row r="365" spans="1:25" x14ac:dyDescent="0.2">
      <c r="A365" s="93" t="s">
        <v>191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6"/>
        <v>11 2022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88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7"/>
        <v/>
      </c>
      <c r="U365" s="32">
        <f t="shared" si="28"/>
        <v>-619.19793014230277</v>
      </c>
      <c r="V365" s="22" t="str">
        <f t="shared" si="29"/>
        <v/>
      </c>
      <c r="X365" s="33"/>
      <c r="Y365" s="33"/>
    </row>
    <row r="366" spans="1:25" x14ac:dyDescent="0.2">
      <c r="A366" s="93" t="s">
        <v>191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6"/>
        <v>11 2022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88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3221</v>
      </c>
      <c r="T366" s="95" t="str">
        <f t="shared" si="27"/>
        <v>2 2023</v>
      </c>
      <c r="U366" s="32">
        <f t="shared" si="28"/>
        <v>880.80206985769723</v>
      </c>
      <c r="V366" s="22">
        <f t="shared" si="29"/>
        <v>1.4224887180344308</v>
      </c>
      <c r="X366" s="33"/>
      <c r="Y366" s="33"/>
    </row>
    <row r="367" spans="1:25" x14ac:dyDescent="0.2">
      <c r="A367" s="93" t="s">
        <v>191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6"/>
        <v>11 2022</v>
      </c>
      <c r="G367" s="96" t="s">
        <v>5</v>
      </c>
      <c r="H367" s="161" t="s">
        <v>2190</v>
      </c>
      <c r="I367" s="97" t="s">
        <v>2188</v>
      </c>
      <c r="J367" s="97" t="s">
        <v>2191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3221</v>
      </c>
      <c r="T367" s="95" t="str">
        <f t="shared" si="27"/>
        <v>2 2023</v>
      </c>
      <c r="U367" s="32">
        <f t="shared" si="28"/>
        <v>9.961190168610301E-4</v>
      </c>
      <c r="V367" s="22">
        <f t="shared" si="29"/>
        <v>2.5250869024515523E-6</v>
      </c>
      <c r="X367" s="33"/>
      <c r="Y367" s="33"/>
    </row>
    <row r="368" spans="1:25" x14ac:dyDescent="0.2">
      <c r="A368" s="93" t="s">
        <v>191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6"/>
        <v>11 2022</v>
      </c>
      <c r="G368" s="96" t="s">
        <v>5</v>
      </c>
      <c r="H368" s="161" t="s">
        <v>4425</v>
      </c>
      <c r="I368" s="97" t="s">
        <v>2742</v>
      </c>
      <c r="J368" s="97" t="s">
        <v>4426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3221</v>
      </c>
      <c r="T368" s="95" t="str">
        <f t="shared" si="27"/>
        <v>12 2022</v>
      </c>
      <c r="U368" s="32">
        <f t="shared" si="28"/>
        <v>630.73738680465715</v>
      </c>
      <c r="V368" s="22">
        <f t="shared" si="29"/>
        <v>1.1079901827106626</v>
      </c>
      <c r="X368" s="33"/>
      <c r="Y368" s="33"/>
    </row>
    <row r="369" spans="1:25" x14ac:dyDescent="0.2">
      <c r="A369" s="93" t="s">
        <v>193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6"/>
        <v>11 2022</v>
      </c>
      <c r="G369" s="96" t="s">
        <v>7</v>
      </c>
      <c r="H369" s="160" t="s">
        <v>3946</v>
      </c>
      <c r="I369" s="96" t="str">
        <f t="shared" si="30"/>
        <v>Holy Land</v>
      </c>
      <c r="J369" s="97" t="s">
        <v>194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3221</v>
      </c>
      <c r="T369" s="95" t="str">
        <f t="shared" si="27"/>
        <v>11 2022</v>
      </c>
      <c r="U369" s="32">
        <f t="shared" si="28"/>
        <v>526.82131849315101</v>
      </c>
      <c r="V369" s="22">
        <f t="shared" si="29"/>
        <v>0.12623981830150793</v>
      </c>
      <c r="X369" s="33"/>
      <c r="Y369" s="33"/>
    </row>
    <row r="370" spans="1:25" x14ac:dyDescent="0.2">
      <c r="A370" s="93" t="s">
        <v>195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6"/>
        <v>11 2022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3710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3221</v>
      </c>
      <c r="T370" s="95" t="str">
        <f t="shared" si="27"/>
        <v>11 2022</v>
      </c>
      <c r="U370" s="32">
        <f t="shared" si="28"/>
        <v>362.75</v>
      </c>
      <c r="V370" s="22">
        <f t="shared" si="29"/>
        <v>0.38703654307815416</v>
      </c>
      <c r="X370" s="33"/>
      <c r="Y370" s="33"/>
    </row>
    <row r="371" spans="1:25" x14ac:dyDescent="0.2">
      <c r="A371" s="93" t="s">
        <v>193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6"/>
        <v>11 2022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275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3221</v>
      </c>
      <c r="T371" s="95" t="str">
        <f t="shared" si="27"/>
        <v>11 2022</v>
      </c>
      <c r="U371" s="32">
        <f t="shared" si="28"/>
        <v>334.66434075342454</v>
      </c>
      <c r="V371" s="22">
        <f t="shared" si="29"/>
        <v>0.54387282083276578</v>
      </c>
      <c r="X371" s="33"/>
      <c r="Y371" s="33"/>
    </row>
    <row r="372" spans="1:25" x14ac:dyDescent="0.2">
      <c r="A372" s="93" t="s">
        <v>193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6"/>
        <v>11 2022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275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3221</v>
      </c>
      <c r="T372" s="95" t="str">
        <f t="shared" si="27"/>
        <v>11 2022</v>
      </c>
      <c r="U372" s="32">
        <f t="shared" si="28"/>
        <v>284.66434075342454</v>
      </c>
      <c r="V372" s="22">
        <f t="shared" si="29"/>
        <v>0.46261635657840966</v>
      </c>
      <c r="X372" s="33"/>
      <c r="Y372" s="33"/>
    </row>
    <row r="373" spans="1:25" x14ac:dyDescent="0.2">
      <c r="A373" s="93" t="s">
        <v>196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6"/>
        <v>11 2022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197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3221</v>
      </c>
      <c r="T373" s="95" t="str">
        <f t="shared" si="27"/>
        <v>11 2022</v>
      </c>
      <c r="U373" s="32">
        <f t="shared" si="28"/>
        <v>680.1</v>
      </c>
      <c r="V373" s="22">
        <f t="shared" si="29"/>
        <v>0.94471454368662322</v>
      </c>
      <c r="X373" s="33"/>
      <c r="Y373" s="33"/>
    </row>
    <row r="374" spans="1:25" x14ac:dyDescent="0.2">
      <c r="A374" s="93" t="s">
        <v>196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6"/>
        <v>11 2022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197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3221</v>
      </c>
      <c r="T374" s="95" t="str">
        <f t="shared" si="27"/>
        <v>1 2023</v>
      </c>
      <c r="U374" s="32">
        <f t="shared" si="28"/>
        <v>680.1</v>
      </c>
      <c r="V374" s="22">
        <f t="shared" si="29"/>
        <v>0.94471454368662322</v>
      </c>
      <c r="X374" s="33"/>
      <c r="Y374" s="33"/>
    </row>
    <row r="375" spans="1:25" x14ac:dyDescent="0.2">
      <c r="A375" s="93" t="s">
        <v>196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6"/>
        <v>11 2022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404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3221</v>
      </c>
      <c r="T375" s="95" t="str">
        <f t="shared" si="27"/>
        <v>12 2022</v>
      </c>
      <c r="U375" s="32">
        <f t="shared" si="28"/>
        <v>665.25</v>
      </c>
      <c r="V375" s="22">
        <f t="shared" si="29"/>
        <v>1.244039270687237</v>
      </c>
      <c r="X375" s="33"/>
      <c r="Y375" s="33"/>
    </row>
    <row r="376" spans="1:25" x14ac:dyDescent="0.2">
      <c r="A376" s="93" t="s">
        <v>196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6"/>
        <v>11 2022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404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3221</v>
      </c>
      <c r="T376" s="95" t="str">
        <f t="shared" si="27"/>
        <v>1 2023</v>
      </c>
      <c r="U376" s="32">
        <f t="shared" si="28"/>
        <v>665.25</v>
      </c>
      <c r="V376" s="22">
        <f t="shared" si="29"/>
        <v>1.244039270687237</v>
      </c>
      <c r="X376" s="33"/>
      <c r="Y376" s="33"/>
    </row>
    <row r="377" spans="1:25" x14ac:dyDescent="0.2">
      <c r="A377" s="93" t="s">
        <v>196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6"/>
        <v>11 2022</v>
      </c>
      <c r="G377" s="96" t="s">
        <v>6</v>
      </c>
      <c r="H377" s="160" t="s">
        <v>3720</v>
      </c>
      <c r="I377" s="96" t="str">
        <f t="shared" si="30"/>
        <v>VitaMeal</v>
      </c>
      <c r="J377" s="97" t="s">
        <v>198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3221</v>
      </c>
      <c r="T377" s="95" t="str">
        <f t="shared" si="27"/>
        <v>11 2022</v>
      </c>
      <c r="U377" s="32">
        <f t="shared" si="28"/>
        <v>485.5</v>
      </c>
      <c r="V377" s="22">
        <f t="shared" si="29"/>
        <v>0.34323082361258395</v>
      </c>
      <c r="X377" s="33"/>
      <c r="Y377" s="33"/>
    </row>
    <row r="378" spans="1:25" x14ac:dyDescent="0.2">
      <c r="A378" s="93" t="s">
        <v>196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6"/>
        <v>11 2022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1082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3221</v>
      </c>
      <c r="T378" s="95" t="str">
        <f t="shared" si="27"/>
        <v>1 2023</v>
      </c>
      <c r="U378" s="32">
        <f t="shared" si="28"/>
        <v>642.04999999999995</v>
      </c>
      <c r="V378" s="22">
        <f t="shared" si="29"/>
        <v>0.67023331071559056</v>
      </c>
      <c r="X378" s="33"/>
      <c r="Y378" s="33"/>
    </row>
    <row r="379" spans="1:25" ht="12.75" customHeight="1" x14ac:dyDescent="0.2">
      <c r="A379" s="93" t="s">
        <v>199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6"/>
        <v>11 2022</v>
      </c>
      <c r="G379" s="96" t="s">
        <v>7</v>
      </c>
      <c r="H379" s="161" t="s">
        <v>3119</v>
      </c>
      <c r="I379" s="97" t="s">
        <v>3120</v>
      </c>
      <c r="J379" s="97" t="s">
        <v>3121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3221</v>
      </c>
      <c r="T379" s="95" t="str">
        <f t="shared" si="27"/>
        <v>3 2023</v>
      </c>
      <c r="U379" s="32">
        <f t="shared" si="28"/>
        <v>733.69330669330657</v>
      </c>
      <c r="V379" s="22">
        <f t="shared" si="29"/>
        <v>0.68806968135787561</v>
      </c>
      <c r="X379" s="33"/>
      <c r="Y379" s="33"/>
    </row>
    <row r="380" spans="1:25" ht="12.75" customHeight="1" x14ac:dyDescent="0.2">
      <c r="A380" s="93" t="s">
        <v>199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6"/>
        <v>11 2022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200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7"/>
        <v/>
      </c>
      <c r="U380" s="32">
        <f t="shared" si="28"/>
        <v>-457.64235764235769</v>
      </c>
      <c r="V380" s="22" t="str">
        <f t="shared" si="29"/>
        <v/>
      </c>
      <c r="X380" s="33"/>
      <c r="Y380" s="33"/>
    </row>
    <row r="381" spans="1:25" ht="12.75" customHeight="1" x14ac:dyDescent="0.2">
      <c r="A381" s="93" t="s">
        <v>199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6"/>
        <v>11 2022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201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3221</v>
      </c>
      <c r="T381" s="95" t="str">
        <f t="shared" si="27"/>
        <v>1 2023</v>
      </c>
      <c r="U381" s="32">
        <f t="shared" si="28"/>
        <v>649.70049950049952</v>
      </c>
      <c r="V381" s="22">
        <f t="shared" si="29"/>
        <v>0.76408430102433211</v>
      </c>
      <c r="X381" s="33"/>
      <c r="Y381" s="33"/>
    </row>
    <row r="382" spans="1:25" ht="12.75" customHeight="1" x14ac:dyDescent="0.2">
      <c r="A382" s="93" t="s">
        <v>199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6"/>
        <v>11 2022</v>
      </c>
      <c r="G382" s="96" t="s">
        <v>7</v>
      </c>
      <c r="H382" s="161" t="s">
        <v>2293</v>
      </c>
      <c r="I382" s="97" t="s">
        <v>2294</v>
      </c>
      <c r="J382" s="97" t="s">
        <v>2295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3221</v>
      </c>
      <c r="T382" s="95" t="str">
        <f t="shared" si="27"/>
        <v>1 2023</v>
      </c>
      <c r="U382" s="32">
        <f t="shared" si="28"/>
        <v>610.08871128871124</v>
      </c>
      <c r="V382" s="22">
        <f t="shared" si="29"/>
        <v>1.5646859399868611</v>
      </c>
      <c r="X382" s="33"/>
      <c r="Y382" s="33"/>
    </row>
    <row r="383" spans="1:25" ht="12.75" customHeight="1" x14ac:dyDescent="0.2">
      <c r="A383" s="93" t="s">
        <v>199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6"/>
        <v>11 2022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202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3221</v>
      </c>
      <c r="T383" s="95" t="str">
        <f t="shared" si="27"/>
        <v>1 2023</v>
      </c>
      <c r="U383" s="32">
        <f t="shared" si="28"/>
        <v>344.18821178821167</v>
      </c>
      <c r="V383" s="22">
        <f t="shared" si="29"/>
        <v>0.75511037820787585</v>
      </c>
      <c r="X383" s="33"/>
      <c r="Y383" s="33"/>
    </row>
    <row r="384" spans="1:25" ht="12.75" customHeight="1" x14ac:dyDescent="0.2">
      <c r="A384" s="93" t="s">
        <v>199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6"/>
        <v>11 2022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203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3221</v>
      </c>
      <c r="T384" s="95" t="str">
        <f t="shared" si="27"/>
        <v>3 2023</v>
      </c>
      <c r="U384" s="32">
        <f t="shared" si="28"/>
        <v>991.10169830169821</v>
      </c>
      <c r="V384" s="22">
        <f t="shared" si="29"/>
        <v>1.9475437331863383</v>
      </c>
      <c r="X384" s="33"/>
      <c r="Y384" s="33"/>
    </row>
    <row r="385" spans="1:25" ht="12.75" customHeight="1" x14ac:dyDescent="0.2">
      <c r="A385" s="93" t="s">
        <v>199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6"/>
        <v>11 2022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204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7"/>
        <v/>
      </c>
      <c r="U385" s="32">
        <f t="shared" si="28"/>
        <v>-647.10629370629385</v>
      </c>
      <c r="V385" s="22" t="str">
        <f t="shared" si="29"/>
        <v/>
      </c>
      <c r="X385" s="33"/>
      <c r="Y385" s="33"/>
    </row>
    <row r="386" spans="1:25" x14ac:dyDescent="0.2">
      <c r="A386" s="93" t="s">
        <v>199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6"/>
        <v>11 2022</v>
      </c>
      <c r="G386" s="96" t="s">
        <v>7</v>
      </c>
      <c r="H386" s="161" t="s">
        <v>2215</v>
      </c>
      <c r="I386" s="97" t="s">
        <v>2216</v>
      </c>
      <c r="J386" s="97" t="s">
        <v>2720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7"/>
        <v/>
      </c>
      <c r="U386" s="32">
        <f t="shared" si="28"/>
        <v>-605.91848151848171</v>
      </c>
      <c r="V386" s="22" t="str">
        <f t="shared" si="29"/>
        <v/>
      </c>
      <c r="X386" s="33"/>
      <c r="Y386" s="33"/>
    </row>
    <row r="387" spans="1:25" x14ac:dyDescent="0.2">
      <c r="A387" s="93" t="s">
        <v>199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ref="F387:F450" si="31">IFERROR(MONTH(E387)&amp;" "&amp;YEAR(E387),"")</f>
        <v>11 2022</v>
      </c>
      <c r="G387" s="96" t="s">
        <v>7</v>
      </c>
      <c r="H387" s="161" t="s">
        <v>2215</v>
      </c>
      <c r="I387" s="97" t="s">
        <v>2216</v>
      </c>
      <c r="J387" s="97" t="s">
        <v>2720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ref="T387:T450" si="32">IF(R387="","",MONTH(R387)&amp;" "&amp;YEAR(R387))</f>
        <v/>
      </c>
      <c r="U387" s="32">
        <f t="shared" ref="U387:U450" si="33">Q387-P387</f>
        <v>-605.91848151848171</v>
      </c>
      <c r="V387" s="22" t="str">
        <f t="shared" ref="V387:V450" si="34">IF(Q387&lt;&gt;0,IFERROR(U387/P387,""),"")</f>
        <v/>
      </c>
      <c r="X387" s="33"/>
      <c r="Y387" s="33"/>
    </row>
    <row r="388" spans="1:25" x14ac:dyDescent="0.2">
      <c r="A388" s="93" t="s">
        <v>199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si="31"/>
        <v>11 2022</v>
      </c>
      <c r="G388" s="96" t="s">
        <v>6</v>
      </c>
      <c r="H388" s="160" t="str">
        <f>RIGHT(Journal!$J388,9)</f>
        <v>NRX-00764</v>
      </c>
      <c r="I388" s="96" t="str">
        <f t="shared" ref="I388:I450" si="35">IFERROR(LEFT(J388,FIND(",",J388)-1),"")</f>
        <v>Nutrex Research</v>
      </c>
      <c r="J388" s="97" t="s">
        <v>205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3221</v>
      </c>
      <c r="T388" s="95" t="str">
        <f t="shared" si="32"/>
        <v>2 2023</v>
      </c>
      <c r="U388" s="32">
        <f t="shared" si="33"/>
        <v>1035.2899100899099</v>
      </c>
      <c r="V388" s="22">
        <f t="shared" si="34"/>
        <v>1.0731616896288478</v>
      </c>
      <c r="X388" s="33"/>
      <c r="Y388" s="33"/>
    </row>
    <row r="389" spans="1:25" x14ac:dyDescent="0.2">
      <c r="A389" s="93" t="s">
        <v>199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1"/>
        <v>11 2022</v>
      </c>
      <c r="G389" s="96" t="s">
        <v>6</v>
      </c>
      <c r="H389" s="160" t="str">
        <f>RIGHT(Journal!$J389,9)</f>
        <v>NRX-00072</v>
      </c>
      <c r="I389" s="96" t="str">
        <f t="shared" si="35"/>
        <v>Nutrex Research</v>
      </c>
      <c r="J389" s="97" t="s">
        <v>206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3221</v>
      </c>
      <c r="T389" s="95" t="str">
        <f t="shared" si="32"/>
        <v>2 2023</v>
      </c>
      <c r="U389" s="32">
        <f t="shared" si="33"/>
        <v>1871.2611388611388</v>
      </c>
      <c r="V389" s="22">
        <f t="shared" si="34"/>
        <v>1.0232522415451906</v>
      </c>
      <c r="X389" s="33"/>
      <c r="Y389" s="33"/>
    </row>
    <row r="390" spans="1:25" x14ac:dyDescent="0.2">
      <c r="A390" s="93" t="s">
        <v>199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1"/>
        <v>11 2022</v>
      </c>
      <c r="G390" s="96" t="s">
        <v>6</v>
      </c>
      <c r="H390" s="160" t="str">
        <f>RIGHT(Journal!$J390,9)</f>
        <v>NOB-27406</v>
      </c>
      <c r="I390" s="96" t="str">
        <f t="shared" si="35"/>
        <v>Nobi Nutrition</v>
      </c>
      <c r="J390" s="97" t="s">
        <v>207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3221</v>
      </c>
      <c r="T390" s="95" t="str">
        <f t="shared" si="32"/>
        <v>1 2023</v>
      </c>
      <c r="U390" s="32">
        <f t="shared" si="33"/>
        <v>1083.1392607392606</v>
      </c>
      <c r="V390" s="22">
        <f t="shared" si="34"/>
        <v>0.76446416413824758</v>
      </c>
      <c r="X390" s="33"/>
      <c r="Y390" s="33"/>
    </row>
    <row r="391" spans="1:25" x14ac:dyDescent="0.2">
      <c r="A391" s="93" t="s">
        <v>199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1"/>
        <v>11 2022</v>
      </c>
      <c r="G391" s="96" t="s">
        <v>7</v>
      </c>
      <c r="H391" s="160" t="str">
        <f>RIGHT(Journal!$J391,9)</f>
        <v>RSE-01732</v>
      </c>
      <c r="I391" s="96" t="str">
        <f t="shared" si="35"/>
        <v>Radiant Seoul</v>
      </c>
      <c r="J391" s="97" t="s">
        <v>208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2"/>
        <v/>
      </c>
      <c r="U391" s="32">
        <f t="shared" si="33"/>
        <v>-91.528471528471556</v>
      </c>
      <c r="V391" s="22" t="str">
        <f t="shared" si="34"/>
        <v/>
      </c>
      <c r="X391" s="33"/>
      <c r="Y391" s="33"/>
    </row>
    <row r="392" spans="1:25" x14ac:dyDescent="0.2">
      <c r="A392" s="93" t="s">
        <v>199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1"/>
        <v>11 2022</v>
      </c>
      <c r="G392" s="96" t="s">
        <v>7</v>
      </c>
      <c r="H392" s="160" t="str">
        <f>RIGHT(Journal!$J392,9)</f>
        <v>MSH-79311</v>
      </c>
      <c r="I392" s="96" t="str">
        <f t="shared" si="35"/>
        <v>Missha</v>
      </c>
      <c r="J392" s="97" t="s">
        <v>209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3221</v>
      </c>
      <c r="T392" s="95" t="str">
        <f t="shared" si="32"/>
        <v>3 2023</v>
      </c>
      <c r="U392" s="32">
        <f t="shared" si="33"/>
        <v>476.00979020979014</v>
      </c>
      <c r="V392" s="22">
        <f t="shared" si="34"/>
        <v>0.65748097663879068</v>
      </c>
      <c r="X392" s="33"/>
      <c r="Y392" s="33"/>
    </row>
    <row r="393" spans="1:25" x14ac:dyDescent="0.2">
      <c r="A393" s="93" t="s">
        <v>199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1"/>
        <v>11 2022</v>
      </c>
      <c r="G393" s="96" t="s">
        <v>7</v>
      </c>
      <c r="H393" s="160" t="str">
        <f>RIGHT(Journal!$J393,9)</f>
        <v>MSH-45855</v>
      </c>
      <c r="I393" s="96" t="str">
        <f t="shared" si="35"/>
        <v>Missha</v>
      </c>
      <c r="J393" s="97" t="s">
        <v>210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2"/>
        <v/>
      </c>
      <c r="U393" s="32">
        <f t="shared" si="33"/>
        <v>-380.75844155844163</v>
      </c>
      <c r="V393" s="22" t="str">
        <f t="shared" si="34"/>
        <v/>
      </c>
      <c r="X393" s="33"/>
      <c r="Y393" s="33"/>
    </row>
    <row r="394" spans="1:25" x14ac:dyDescent="0.2">
      <c r="A394" s="93" t="s">
        <v>211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1"/>
        <v>11 2022</v>
      </c>
      <c r="G394" s="96" t="s">
        <v>5</v>
      </c>
      <c r="H394" s="161" t="s">
        <v>2114</v>
      </c>
      <c r="I394" s="97" t="s">
        <v>2115</v>
      </c>
      <c r="J394" s="97" t="s">
        <v>3197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3221</v>
      </c>
      <c r="T394" s="95" t="str">
        <f t="shared" si="32"/>
        <v>2 2023</v>
      </c>
      <c r="U394" s="32">
        <f t="shared" si="33"/>
        <v>1184.3999999999992</v>
      </c>
      <c r="V394" s="22">
        <f t="shared" si="34"/>
        <v>1.2935779816513742</v>
      </c>
      <c r="X394" s="33"/>
      <c r="Y394" s="33"/>
    </row>
    <row r="395" spans="1:25" x14ac:dyDescent="0.2">
      <c r="A395" s="93" t="s">
        <v>211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1"/>
        <v>11 2022</v>
      </c>
      <c r="G395" s="96" t="s">
        <v>5</v>
      </c>
      <c r="H395" s="161" t="s">
        <v>2114</v>
      </c>
      <c r="I395" s="97" t="s">
        <v>2115</v>
      </c>
      <c r="J395" s="97" t="s">
        <v>3197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3221</v>
      </c>
      <c r="T395" s="95" t="str">
        <f t="shared" si="32"/>
        <v>2 2023</v>
      </c>
      <c r="U395" s="32">
        <f t="shared" si="33"/>
        <v>1184.3999999999992</v>
      </c>
      <c r="V395" s="22">
        <f t="shared" si="34"/>
        <v>1.2935779816513742</v>
      </c>
      <c r="X395" s="33"/>
      <c r="Y395" s="33"/>
    </row>
    <row r="396" spans="1:25" x14ac:dyDescent="0.2">
      <c r="A396" s="93" t="s">
        <v>211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1"/>
        <v>11 2022</v>
      </c>
      <c r="G396" s="96" t="s">
        <v>5</v>
      </c>
      <c r="H396" s="161" t="s">
        <v>2114</v>
      </c>
      <c r="I396" s="97" t="s">
        <v>2115</v>
      </c>
      <c r="J396" s="97" t="s">
        <v>3197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3221</v>
      </c>
      <c r="T396" s="95" t="str">
        <f t="shared" si="32"/>
        <v>2 2023</v>
      </c>
      <c r="U396" s="32">
        <f t="shared" si="33"/>
        <v>1284.3999999999992</v>
      </c>
      <c r="V396" s="22">
        <f t="shared" si="34"/>
        <v>1.4027959807776302</v>
      </c>
      <c r="X396" s="33"/>
      <c r="Y396" s="33"/>
    </row>
    <row r="397" spans="1:25" x14ac:dyDescent="0.2">
      <c r="A397" s="93" t="s">
        <v>211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1"/>
        <v>11 2022</v>
      </c>
      <c r="G397" s="96" t="s">
        <v>5</v>
      </c>
      <c r="H397" s="161" t="s">
        <v>2114</v>
      </c>
      <c r="I397" s="97" t="s">
        <v>2115</v>
      </c>
      <c r="J397" s="97" t="s">
        <v>3197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3221</v>
      </c>
      <c r="T397" s="95" t="str">
        <f t="shared" si="32"/>
        <v>2 2023</v>
      </c>
      <c r="U397" s="32">
        <f t="shared" si="33"/>
        <v>1284.3999999999992</v>
      </c>
      <c r="V397" s="22">
        <f t="shared" si="34"/>
        <v>1.4027959807776302</v>
      </c>
      <c r="X397" s="33"/>
      <c r="Y397" s="33"/>
    </row>
    <row r="398" spans="1:25" x14ac:dyDescent="0.2">
      <c r="A398" s="93" t="s">
        <v>211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1"/>
        <v>11 2022</v>
      </c>
      <c r="G398" s="96" t="s">
        <v>5</v>
      </c>
      <c r="H398" s="161" t="s">
        <v>2114</v>
      </c>
      <c r="I398" s="97" t="s">
        <v>2115</v>
      </c>
      <c r="J398" s="97" t="s">
        <v>3197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3221</v>
      </c>
      <c r="T398" s="95" t="str">
        <f t="shared" si="32"/>
        <v>2 2023</v>
      </c>
      <c r="U398" s="32">
        <f t="shared" si="33"/>
        <v>1284.3999999999992</v>
      </c>
      <c r="V398" s="22">
        <f t="shared" si="34"/>
        <v>1.4027959807776302</v>
      </c>
      <c r="X398" s="33"/>
      <c r="Y398" s="33"/>
    </row>
    <row r="399" spans="1:25" x14ac:dyDescent="0.2">
      <c r="A399" s="93" t="s">
        <v>211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1"/>
        <v>11 2022</v>
      </c>
      <c r="G399" s="96" t="s">
        <v>5</v>
      </c>
      <c r="H399" s="161" t="s">
        <v>2114</v>
      </c>
      <c r="I399" s="97" t="s">
        <v>2115</v>
      </c>
      <c r="J399" s="97" t="s">
        <v>3197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3221</v>
      </c>
      <c r="T399" s="95" t="str">
        <f t="shared" si="32"/>
        <v>2 2023</v>
      </c>
      <c r="U399" s="32">
        <f t="shared" si="33"/>
        <v>1384.3999999999992</v>
      </c>
      <c r="V399" s="22">
        <f t="shared" si="34"/>
        <v>1.5120139799038861</v>
      </c>
      <c r="X399" s="33"/>
      <c r="Y399" s="33"/>
    </row>
    <row r="400" spans="1:25" x14ac:dyDescent="0.2">
      <c r="A400" s="93" t="s">
        <v>211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1"/>
        <v>11 2022</v>
      </c>
      <c r="G400" s="96" t="s">
        <v>5</v>
      </c>
      <c r="H400" s="161" t="s">
        <v>2114</v>
      </c>
      <c r="I400" s="97" t="s">
        <v>2115</v>
      </c>
      <c r="J400" s="97" t="s">
        <v>3197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3221</v>
      </c>
      <c r="T400" s="95" t="str">
        <f t="shared" si="32"/>
        <v>2 2023</v>
      </c>
      <c r="U400" s="32">
        <f t="shared" si="33"/>
        <v>1334.3999999999992</v>
      </c>
      <c r="V400" s="22">
        <f t="shared" si="34"/>
        <v>1.457404980340758</v>
      </c>
      <c r="X400" s="33"/>
      <c r="Y400" s="33"/>
    </row>
    <row r="401" spans="1:25" x14ac:dyDescent="0.2">
      <c r="A401" s="93" t="s">
        <v>211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1"/>
        <v>11 2022</v>
      </c>
      <c r="G401" s="96" t="s">
        <v>5</v>
      </c>
      <c r="H401" s="161" t="s">
        <v>2114</v>
      </c>
      <c r="I401" s="97" t="s">
        <v>2115</v>
      </c>
      <c r="J401" s="97" t="s">
        <v>3197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3221</v>
      </c>
      <c r="T401" s="95" t="str">
        <f t="shared" si="32"/>
        <v>2 2023</v>
      </c>
      <c r="U401" s="32">
        <f t="shared" si="33"/>
        <v>1284.3999999999992</v>
      </c>
      <c r="V401" s="22">
        <f t="shared" si="34"/>
        <v>1.4027959807776302</v>
      </c>
      <c r="X401" s="33"/>
      <c r="Y401" s="33"/>
    </row>
    <row r="402" spans="1:25" x14ac:dyDescent="0.2">
      <c r="A402" s="93" t="s">
        <v>211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1"/>
        <v>11 2022</v>
      </c>
      <c r="G402" s="96" t="s">
        <v>5</v>
      </c>
      <c r="H402" s="161" t="s">
        <v>2114</v>
      </c>
      <c r="I402" s="97" t="s">
        <v>2115</v>
      </c>
      <c r="J402" s="97" t="s">
        <v>3197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3221</v>
      </c>
      <c r="T402" s="95" t="str">
        <f t="shared" si="32"/>
        <v>2 2023</v>
      </c>
      <c r="U402" s="32">
        <f t="shared" si="33"/>
        <v>1384.3999999999992</v>
      </c>
      <c r="V402" s="22">
        <f t="shared" si="34"/>
        <v>1.5120139799038861</v>
      </c>
      <c r="X402" s="33"/>
      <c r="Y402" s="33"/>
    </row>
    <row r="403" spans="1:25" x14ac:dyDescent="0.2">
      <c r="A403" s="93" t="s">
        <v>211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1"/>
        <v>11 2022</v>
      </c>
      <c r="G403" s="96" t="s">
        <v>5</v>
      </c>
      <c r="H403" s="161" t="s">
        <v>2114</v>
      </c>
      <c r="I403" s="97" t="s">
        <v>2115</v>
      </c>
      <c r="J403" s="97" t="s">
        <v>3197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3221</v>
      </c>
      <c r="T403" s="95" t="str">
        <f t="shared" si="32"/>
        <v>3 2023</v>
      </c>
      <c r="U403" s="32">
        <f t="shared" si="33"/>
        <v>1284.3999999999992</v>
      </c>
      <c r="V403" s="22">
        <f t="shared" si="34"/>
        <v>1.4027959807776302</v>
      </c>
      <c r="X403" s="33"/>
      <c r="Y403" s="33"/>
    </row>
    <row r="404" spans="1:25" x14ac:dyDescent="0.2">
      <c r="A404" s="93" t="s">
        <v>211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1"/>
        <v>11 2022</v>
      </c>
      <c r="G404" s="96" t="s">
        <v>5</v>
      </c>
      <c r="H404" s="160" t="str">
        <f>RIGHT(Journal!$J404,9)</f>
        <v>NFS-01678</v>
      </c>
      <c r="I404" s="96" t="str">
        <f t="shared" si="35"/>
        <v>Natural Factors</v>
      </c>
      <c r="J404" s="97" t="s">
        <v>148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3221</v>
      </c>
      <c r="T404" s="95" t="str">
        <f t="shared" si="32"/>
        <v>11 2023</v>
      </c>
      <c r="U404" s="32">
        <f t="shared" si="33"/>
        <v>400.35999999999979</v>
      </c>
      <c r="V404" s="22">
        <f t="shared" si="34"/>
        <v>1.3361366973701758</v>
      </c>
      <c r="X404" s="33"/>
      <c r="Y404" s="33"/>
    </row>
    <row r="405" spans="1:25" x14ac:dyDescent="0.2">
      <c r="A405" s="93" t="s">
        <v>211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1"/>
        <v>11 2022</v>
      </c>
      <c r="G405" s="96" t="s">
        <v>5</v>
      </c>
      <c r="H405" s="160" t="str">
        <f>RIGHT(Journal!$J405,9)</f>
        <v>NFS-01678</v>
      </c>
      <c r="I405" s="96" t="str">
        <f t="shared" si="35"/>
        <v>Natural Factors</v>
      </c>
      <c r="J405" s="97" t="s">
        <v>148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3221</v>
      </c>
      <c r="T405" s="95" t="str">
        <f t="shared" si="32"/>
        <v>3 2024</v>
      </c>
      <c r="U405" s="32">
        <f t="shared" si="33"/>
        <v>600.35999999999979</v>
      </c>
      <c r="V405" s="22">
        <f t="shared" si="34"/>
        <v>2.003604325190226</v>
      </c>
      <c r="X405" s="33"/>
      <c r="Y405" s="33"/>
    </row>
    <row r="406" spans="1:25" x14ac:dyDescent="0.2">
      <c r="A406" s="93" t="s">
        <v>211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1"/>
        <v>11 2022</v>
      </c>
      <c r="G406" s="96" t="s">
        <v>5</v>
      </c>
      <c r="H406" s="160" t="str">
        <f>RIGHT(Journal!$J406,9)</f>
        <v>NFS-01678</v>
      </c>
      <c r="I406" s="96" t="str">
        <f t="shared" si="35"/>
        <v>Natural Factors</v>
      </c>
      <c r="J406" s="97" t="s">
        <v>148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3221</v>
      </c>
      <c r="T406" s="95" t="str">
        <f t="shared" si="32"/>
        <v>3 2024</v>
      </c>
      <c r="U406" s="32">
        <f t="shared" si="33"/>
        <v>600.35999999999979</v>
      </c>
      <c r="V406" s="22">
        <f t="shared" si="34"/>
        <v>2.003604325190226</v>
      </c>
      <c r="X406" s="33"/>
      <c r="Y406" s="33"/>
    </row>
    <row r="407" spans="1:25" x14ac:dyDescent="0.2">
      <c r="A407" s="93" t="s">
        <v>211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1"/>
        <v>11 2022</v>
      </c>
      <c r="G407" s="96" t="s">
        <v>5</v>
      </c>
      <c r="H407" s="160" t="str">
        <f>RIGHT(Journal!$J407,9)</f>
        <v>NFS-01678</v>
      </c>
      <c r="I407" s="96" t="str">
        <f t="shared" si="35"/>
        <v>Natural Factors</v>
      </c>
      <c r="J407" s="97" t="s">
        <v>148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3221</v>
      </c>
      <c r="T407" s="95" t="str">
        <f t="shared" si="32"/>
        <v>5 2024</v>
      </c>
      <c r="U407" s="32">
        <f t="shared" si="33"/>
        <v>500.35999999999979</v>
      </c>
      <c r="V407" s="22">
        <f t="shared" si="34"/>
        <v>1.669870511280201</v>
      </c>
      <c r="X407" s="33"/>
      <c r="Y407" s="33"/>
    </row>
    <row r="408" spans="1:25" x14ac:dyDescent="0.2">
      <c r="A408" s="93" t="s">
        <v>211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1"/>
        <v>11 2022</v>
      </c>
      <c r="G408" s="96" t="s">
        <v>5</v>
      </c>
      <c r="H408" s="160" t="str">
        <f>RIGHT(Journal!$J408,9)</f>
        <v>NFS-01678</v>
      </c>
      <c r="I408" s="96" t="str">
        <f t="shared" si="35"/>
        <v>Natural Factors</v>
      </c>
      <c r="J408" s="97" t="s">
        <v>148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3306</v>
      </c>
      <c r="T408" s="95" t="str">
        <f t="shared" si="32"/>
        <v>9 2025</v>
      </c>
      <c r="U408" s="32">
        <f t="shared" si="33"/>
        <v>400.35999999999979</v>
      </c>
      <c r="V408" s="22">
        <f t="shared" si="34"/>
        <v>1.3361366973701758</v>
      </c>
      <c r="X408" s="33"/>
      <c r="Y408" s="33"/>
    </row>
    <row r="409" spans="1:25" x14ac:dyDescent="0.2">
      <c r="A409" s="93" t="s">
        <v>211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1"/>
        <v>11 2022</v>
      </c>
      <c r="G409" s="96" t="s">
        <v>5</v>
      </c>
      <c r="H409" s="161" t="s">
        <v>2945</v>
      </c>
      <c r="I409" s="97" t="s">
        <v>2165</v>
      </c>
      <c r="J409" s="97" t="s">
        <v>4453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3221</v>
      </c>
      <c r="T409" s="95" t="str">
        <f t="shared" si="32"/>
        <v>12 2022</v>
      </c>
      <c r="U409" s="32">
        <f t="shared" si="33"/>
        <v>400.35999999999979</v>
      </c>
      <c r="V409" s="22">
        <f t="shared" si="34"/>
        <v>1.3361366973701758</v>
      </c>
      <c r="X409" s="33"/>
      <c r="Y409" s="33"/>
    </row>
    <row r="410" spans="1:25" x14ac:dyDescent="0.2">
      <c r="A410" s="93" t="s">
        <v>211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1"/>
        <v>11 2022</v>
      </c>
      <c r="G410" s="96" t="s">
        <v>5</v>
      </c>
      <c r="H410" s="161" t="s">
        <v>2945</v>
      </c>
      <c r="I410" s="97" t="s">
        <v>2165</v>
      </c>
      <c r="J410" s="97" t="s">
        <v>4453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3221</v>
      </c>
      <c r="T410" s="95" t="str">
        <f t="shared" si="32"/>
        <v>2 2023</v>
      </c>
      <c r="U410" s="32">
        <f t="shared" si="33"/>
        <v>450.35999999999979</v>
      </c>
      <c r="V410" s="22">
        <f t="shared" si="34"/>
        <v>1.5030036043251884</v>
      </c>
      <c r="X410" s="33"/>
      <c r="Y410" s="33"/>
    </row>
    <row r="411" spans="1:25" x14ac:dyDescent="0.2">
      <c r="A411" s="93" t="s">
        <v>211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1"/>
        <v>11 2022</v>
      </c>
      <c r="G411" s="96" t="s">
        <v>5</v>
      </c>
      <c r="H411" s="161" t="s">
        <v>2945</v>
      </c>
      <c r="I411" s="97" t="s">
        <v>2165</v>
      </c>
      <c r="J411" s="97" t="s">
        <v>4453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3221</v>
      </c>
      <c r="T411" s="95" t="str">
        <f t="shared" si="32"/>
        <v>3 2023</v>
      </c>
      <c r="U411" s="32">
        <f t="shared" si="33"/>
        <v>400.35999999999979</v>
      </c>
      <c r="V411" s="22">
        <f t="shared" si="34"/>
        <v>1.3361366973701758</v>
      </c>
      <c r="X411" s="33"/>
      <c r="Y411" s="33"/>
    </row>
    <row r="412" spans="1:25" x14ac:dyDescent="0.2">
      <c r="A412" s="93" t="s">
        <v>211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1"/>
        <v>11 2022</v>
      </c>
      <c r="G412" s="96" t="s">
        <v>5</v>
      </c>
      <c r="H412" s="161" t="s">
        <v>2945</v>
      </c>
      <c r="I412" s="97" t="s">
        <v>2165</v>
      </c>
      <c r="J412" s="97" t="s">
        <v>4453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3221</v>
      </c>
      <c r="T412" s="95" t="str">
        <f t="shared" si="32"/>
        <v>9 2023</v>
      </c>
      <c r="U412" s="32">
        <f t="shared" si="33"/>
        <v>450.35999999999979</v>
      </c>
      <c r="V412" s="22">
        <f t="shared" si="34"/>
        <v>1.5030036043251884</v>
      </c>
      <c r="X412" s="33"/>
      <c r="Y412" s="33"/>
    </row>
    <row r="413" spans="1:25" x14ac:dyDescent="0.2">
      <c r="A413" s="93" t="s">
        <v>211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1"/>
        <v>11 2022</v>
      </c>
      <c r="G413" s="96" t="s">
        <v>5</v>
      </c>
      <c r="H413" s="161" t="s">
        <v>2945</v>
      </c>
      <c r="I413" s="97" t="s">
        <v>2165</v>
      </c>
      <c r="J413" s="97" t="s">
        <v>4453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3221</v>
      </c>
      <c r="T413" s="95" t="str">
        <f t="shared" si="32"/>
        <v>9 2023</v>
      </c>
      <c r="U413" s="32">
        <f t="shared" si="33"/>
        <v>450.35999999999979</v>
      </c>
      <c r="V413" s="22">
        <f t="shared" si="34"/>
        <v>1.5030036043251884</v>
      </c>
      <c r="X413" s="33"/>
      <c r="Y413" s="33"/>
    </row>
    <row r="414" spans="1:25" x14ac:dyDescent="0.2">
      <c r="A414" s="93" t="s">
        <v>211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1"/>
        <v>11 2022</v>
      </c>
      <c r="G414" s="96" t="s">
        <v>7</v>
      </c>
      <c r="H414" s="175" t="s">
        <v>3742</v>
      </c>
      <c r="I414" s="176" t="s">
        <v>3789</v>
      </c>
      <c r="J414" s="97" t="s">
        <v>3790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3221</v>
      </c>
      <c r="T414" s="95" t="str">
        <f t="shared" si="32"/>
        <v>11 2022</v>
      </c>
      <c r="U414" s="32">
        <f t="shared" si="33"/>
        <v>474.19999999999959</v>
      </c>
      <c r="V414" s="22">
        <f t="shared" si="34"/>
        <v>0.90186382655001751</v>
      </c>
      <c r="X414" s="33"/>
      <c r="Y414" s="33"/>
    </row>
    <row r="415" spans="1:25" x14ac:dyDescent="0.2">
      <c r="A415" s="93" t="s">
        <v>211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1"/>
        <v>11 2022</v>
      </c>
      <c r="G415" s="96" t="s">
        <v>7</v>
      </c>
      <c r="H415" s="175" t="s">
        <v>3742</v>
      </c>
      <c r="I415" s="176" t="s">
        <v>3789</v>
      </c>
      <c r="J415" s="97" t="s">
        <v>3790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3221</v>
      </c>
      <c r="T415" s="95" t="str">
        <f t="shared" si="32"/>
        <v>12 2022</v>
      </c>
      <c r="U415" s="32">
        <f t="shared" si="33"/>
        <v>274.19999999999959</v>
      </c>
      <c r="V415" s="22">
        <f t="shared" si="34"/>
        <v>0.52149106124001399</v>
      </c>
      <c r="X415" s="33"/>
      <c r="Y415" s="33"/>
    </row>
    <row r="416" spans="1:25" x14ac:dyDescent="0.2">
      <c r="A416" s="93" t="s">
        <v>211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1"/>
        <v>11 2022</v>
      </c>
      <c r="G416" s="96" t="s">
        <v>7</v>
      </c>
      <c r="H416" s="175" t="s">
        <v>3742</v>
      </c>
      <c r="I416" s="176" t="s">
        <v>3789</v>
      </c>
      <c r="J416" s="97" t="s">
        <v>3790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3221</v>
      </c>
      <c r="T416" s="95" t="str">
        <f t="shared" si="32"/>
        <v>12 2022</v>
      </c>
      <c r="U416" s="32">
        <f t="shared" si="33"/>
        <v>374.19999999999959</v>
      </c>
      <c r="V416" s="22">
        <f t="shared" si="34"/>
        <v>0.71167744389501575</v>
      </c>
      <c r="X416" s="33"/>
      <c r="Y416" s="33"/>
    </row>
    <row r="417" spans="1:25" x14ac:dyDescent="0.2">
      <c r="A417" s="93" t="s">
        <v>211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1"/>
        <v>11 2022</v>
      </c>
      <c r="G417" s="96" t="s">
        <v>7</v>
      </c>
      <c r="H417" s="175" t="s">
        <v>3742</v>
      </c>
      <c r="I417" s="176" t="s">
        <v>3789</v>
      </c>
      <c r="J417" s="97" t="s">
        <v>3790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3221</v>
      </c>
      <c r="T417" s="95" t="str">
        <f t="shared" si="32"/>
        <v>1 2023</v>
      </c>
      <c r="U417" s="32">
        <f t="shared" si="33"/>
        <v>474.19999999999959</v>
      </c>
      <c r="V417" s="22">
        <f t="shared" si="34"/>
        <v>0.90186382655001751</v>
      </c>
      <c r="X417" s="33"/>
      <c r="Y417" s="33"/>
    </row>
    <row r="418" spans="1:25" x14ac:dyDescent="0.2">
      <c r="A418" s="93" t="s">
        <v>211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1"/>
        <v>11 2022</v>
      </c>
      <c r="G418" s="96" t="s">
        <v>7</v>
      </c>
      <c r="H418" s="175" t="s">
        <v>3742</v>
      </c>
      <c r="I418" s="176" t="s">
        <v>3789</v>
      </c>
      <c r="J418" s="97" t="s">
        <v>3790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3221</v>
      </c>
      <c r="T418" s="95" t="str">
        <f t="shared" si="32"/>
        <v>2 2023</v>
      </c>
      <c r="U418" s="32">
        <f t="shared" si="33"/>
        <v>474.19999999999959</v>
      </c>
      <c r="V418" s="22">
        <f t="shared" si="34"/>
        <v>0.90186382655001751</v>
      </c>
      <c r="X418" s="33"/>
      <c r="Y418" s="33"/>
    </row>
    <row r="419" spans="1:25" x14ac:dyDescent="0.2">
      <c r="A419" s="93" t="s">
        <v>211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1"/>
        <v>11 2022</v>
      </c>
      <c r="G419" s="96" t="s">
        <v>5</v>
      </c>
      <c r="H419" s="161" t="s">
        <v>2772</v>
      </c>
      <c r="I419" s="97" t="s">
        <v>2115</v>
      </c>
      <c r="J419" s="97" t="s">
        <v>2773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3221</v>
      </c>
      <c r="T419" s="95" t="str">
        <f t="shared" si="32"/>
        <v>3 2023</v>
      </c>
      <c r="U419" s="32">
        <f t="shared" si="33"/>
        <v>881.4</v>
      </c>
      <c r="V419" s="22">
        <f t="shared" si="34"/>
        <v>47.387096774193509</v>
      </c>
      <c r="X419" s="33"/>
      <c r="Y419" s="33"/>
    </row>
    <row r="420" spans="1:25" x14ac:dyDescent="0.2">
      <c r="A420" s="93" t="s">
        <v>212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1"/>
        <v>11 2022</v>
      </c>
      <c r="G420" s="96" t="s">
        <v>5</v>
      </c>
      <c r="H420" s="160" t="str">
        <f>RIGHT(Journal!$J420,9)</f>
        <v>NWY-15789</v>
      </c>
      <c r="I420" s="96" t="str">
        <f t="shared" si="35"/>
        <v>Nature's Way</v>
      </c>
      <c r="J420" s="97" t="s">
        <v>213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3221</v>
      </c>
      <c r="T420" s="95" t="str">
        <f t="shared" si="32"/>
        <v>1 2023</v>
      </c>
      <c r="U420" s="32">
        <f t="shared" si="33"/>
        <v>733.10592988723079</v>
      </c>
      <c r="V420" s="22">
        <f t="shared" si="34"/>
        <v>0.57866395240288349</v>
      </c>
      <c r="X420" s="33"/>
      <c r="Y420" s="33"/>
    </row>
    <row r="421" spans="1:25" x14ac:dyDescent="0.2">
      <c r="A421" s="93" t="s">
        <v>212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1"/>
        <v>11 2022</v>
      </c>
      <c r="G421" s="96" t="s">
        <v>5</v>
      </c>
      <c r="H421" s="160" t="str">
        <f>RIGHT(Journal!$J421,9)</f>
        <v>OSL-01395</v>
      </c>
      <c r="I421" s="96" t="str">
        <f t="shared" si="35"/>
        <v>Oslomega</v>
      </c>
      <c r="J421" s="97" t="s">
        <v>214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3221</v>
      </c>
      <c r="T421" s="95" t="str">
        <f t="shared" si="32"/>
        <v>1 2023</v>
      </c>
      <c r="U421" s="32">
        <f t="shared" si="33"/>
        <v>914.94552805726255</v>
      </c>
      <c r="V421" s="22">
        <f t="shared" si="34"/>
        <v>1.3355806954483196</v>
      </c>
      <c r="X421" s="33"/>
      <c r="Y421" s="33"/>
    </row>
    <row r="422" spans="1:25" x14ac:dyDescent="0.2">
      <c r="A422" s="93" t="s">
        <v>212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1"/>
        <v>11 2022</v>
      </c>
      <c r="G422" s="96" t="s">
        <v>5</v>
      </c>
      <c r="H422" s="161" t="s">
        <v>2496</v>
      </c>
      <c r="I422" s="97" t="s">
        <v>2286</v>
      </c>
      <c r="J422" s="97" t="s">
        <v>4485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3221</v>
      </c>
      <c r="T422" s="95" t="str">
        <f t="shared" si="32"/>
        <v>1 2023</v>
      </c>
      <c r="U422" s="32">
        <f t="shared" si="33"/>
        <v>622.28868156526437</v>
      </c>
      <c r="V422" s="22">
        <f t="shared" si="34"/>
        <v>1.3026458816262709</v>
      </c>
      <c r="X422" s="33"/>
      <c r="Y422" s="33"/>
    </row>
    <row r="423" spans="1:25" x14ac:dyDescent="0.2">
      <c r="A423" s="93" t="s">
        <v>212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1"/>
        <v>11 2022</v>
      </c>
      <c r="G423" s="96" t="s">
        <v>5</v>
      </c>
      <c r="H423" s="160" t="str">
        <f>RIGHT(Journal!$J423,9)</f>
        <v>OSL-01392</v>
      </c>
      <c r="I423" s="96" t="str">
        <f t="shared" si="35"/>
        <v>Oslomega</v>
      </c>
      <c r="J423" s="97" t="s">
        <v>215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3221</v>
      </c>
      <c r="T423" s="95" t="str">
        <f t="shared" si="32"/>
        <v>9 2023</v>
      </c>
      <c r="U423" s="32">
        <f t="shared" si="33"/>
        <v>1077.9346336687149</v>
      </c>
      <c r="V423" s="22">
        <f t="shared" si="34"/>
        <v>1.3112517298707327</v>
      </c>
      <c r="X423" s="33"/>
      <c r="Y423" s="33"/>
    </row>
    <row r="424" spans="1:25" x14ac:dyDescent="0.2">
      <c r="A424" s="93" t="s">
        <v>212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1"/>
        <v>11 2022</v>
      </c>
      <c r="G424" s="96" t="s">
        <v>5</v>
      </c>
      <c r="H424" s="160" t="str">
        <f>RIGHT(Journal!$J424,9)</f>
        <v>NOW-03882</v>
      </c>
      <c r="I424" s="96" t="str">
        <f t="shared" si="35"/>
        <v>NOW Foods</v>
      </c>
      <c r="J424" s="97" t="s">
        <v>216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3221</v>
      </c>
      <c r="T424" s="95" t="str">
        <f t="shared" si="32"/>
        <v>1 2023</v>
      </c>
      <c r="U424" s="32">
        <f t="shared" si="33"/>
        <v>1018.1244960226888</v>
      </c>
      <c r="V424" s="22">
        <f t="shared" si="34"/>
        <v>1.3021567894678963</v>
      </c>
      <c r="X424" s="33"/>
      <c r="Y424" s="33"/>
    </row>
    <row r="425" spans="1:25" x14ac:dyDescent="0.2">
      <c r="A425" s="93" t="s">
        <v>212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1"/>
        <v>11 2022</v>
      </c>
      <c r="G425" s="96" t="s">
        <v>5</v>
      </c>
      <c r="H425" s="160" t="str">
        <f>RIGHT(Journal!$J425,9)</f>
        <v>NWY-15450</v>
      </c>
      <c r="I425" s="96" t="str">
        <f t="shared" si="35"/>
        <v>Nature's Way</v>
      </c>
      <c r="J425" s="97" t="s">
        <v>217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3221</v>
      </c>
      <c r="T425" s="95" t="str">
        <f t="shared" si="32"/>
        <v>2 2023</v>
      </c>
      <c r="U425" s="32">
        <f t="shared" si="33"/>
        <v>-1.7770477412568653E-3</v>
      </c>
      <c r="V425" s="22">
        <f t="shared" si="34"/>
        <v>-2.9168185902616011E-6</v>
      </c>
      <c r="X425" s="33"/>
      <c r="Y425" s="33"/>
    </row>
    <row r="426" spans="1:25" x14ac:dyDescent="0.2">
      <c r="A426" s="93" t="s">
        <v>212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1"/>
        <v>11 2022</v>
      </c>
      <c r="G426" s="96" t="s">
        <v>5</v>
      </c>
      <c r="H426" s="175" t="s">
        <v>3752</v>
      </c>
      <c r="I426" s="176" t="s">
        <v>2105</v>
      </c>
      <c r="J426" s="97" t="s">
        <v>3803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3221</v>
      </c>
      <c r="T426" s="95" t="str">
        <f t="shared" si="32"/>
        <v>1 2023</v>
      </c>
      <c r="U426" s="32">
        <f t="shared" si="33"/>
        <v>938.65817727733133</v>
      </c>
      <c r="V426" s="22">
        <f t="shared" si="34"/>
        <v>1.0897626848192146</v>
      </c>
      <c r="X426" s="33"/>
      <c r="Y426" s="33"/>
    </row>
    <row r="427" spans="1:25" x14ac:dyDescent="0.2">
      <c r="A427" s="93" t="s">
        <v>212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1"/>
        <v>11 2022</v>
      </c>
      <c r="G427" s="96" t="s">
        <v>5</v>
      </c>
      <c r="H427" s="161" t="s">
        <v>2922</v>
      </c>
      <c r="I427" s="97" t="s">
        <v>2923</v>
      </c>
      <c r="J427" s="97" t="s">
        <v>2924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3221</v>
      </c>
      <c r="T427" s="95" t="str">
        <f t="shared" si="32"/>
        <v>1 2023</v>
      </c>
      <c r="U427" s="32">
        <f t="shared" si="33"/>
        <v>881.1854132487</v>
      </c>
      <c r="V427" s="22">
        <f t="shared" si="34"/>
        <v>1.6984592101900688</v>
      </c>
      <c r="X427" s="33"/>
      <c r="Y427" s="33"/>
    </row>
    <row r="428" spans="1:25" x14ac:dyDescent="0.2">
      <c r="A428" s="93" t="s">
        <v>212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1"/>
        <v>11 2022</v>
      </c>
      <c r="G428" s="96" t="s">
        <v>5</v>
      </c>
      <c r="H428" s="160" t="str">
        <f>RIGHT(Journal!$J428,9)</f>
        <v>LEX-14373</v>
      </c>
      <c r="I428" s="96" t="str">
        <f t="shared" si="35"/>
        <v>Life Extension</v>
      </c>
      <c r="J428" s="97" t="s">
        <v>218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3221</v>
      </c>
      <c r="T428" s="95" t="str">
        <f t="shared" si="32"/>
        <v>1 2023</v>
      </c>
      <c r="U428" s="32">
        <f t="shared" si="33"/>
        <v>1104.7185334323722</v>
      </c>
      <c r="V428" s="22">
        <f t="shared" si="34"/>
        <v>0.65164313727150802</v>
      </c>
      <c r="X428" s="33"/>
      <c r="Y428" s="33"/>
    </row>
    <row r="429" spans="1:25" x14ac:dyDescent="0.2">
      <c r="A429" s="93" t="s">
        <v>212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1"/>
        <v>11 2022</v>
      </c>
      <c r="G429" s="96" t="s">
        <v>5</v>
      </c>
      <c r="H429" s="161" t="s">
        <v>2139</v>
      </c>
      <c r="I429" s="97" t="s">
        <v>2067</v>
      </c>
      <c r="J429" s="97" t="s">
        <v>2140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3221</v>
      </c>
      <c r="T429" s="95" t="str">
        <f t="shared" si="32"/>
        <v>3 2023</v>
      </c>
      <c r="U429" s="32">
        <f t="shared" si="33"/>
        <v>1089.3342552974543</v>
      </c>
      <c r="V429" s="22">
        <f t="shared" si="34"/>
        <v>1.1961954884481438</v>
      </c>
      <c r="X429" s="33"/>
      <c r="Y429" s="33"/>
    </row>
    <row r="430" spans="1:25" x14ac:dyDescent="0.2">
      <c r="A430" s="93" t="s">
        <v>212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1"/>
        <v>11 2022</v>
      </c>
      <c r="G430" s="96" t="s">
        <v>5</v>
      </c>
      <c r="H430" s="161" t="s">
        <v>2152</v>
      </c>
      <c r="I430" s="97" t="s">
        <v>2067</v>
      </c>
      <c r="J430" s="97" t="s">
        <v>3886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3221</v>
      </c>
      <c r="T430" s="95" t="str">
        <f t="shared" si="32"/>
        <v>1 2023</v>
      </c>
      <c r="U430" s="32">
        <f t="shared" si="33"/>
        <v>1587.9102876426498</v>
      </c>
      <c r="V430" s="22">
        <f t="shared" si="34"/>
        <v>1.310060032235056</v>
      </c>
      <c r="X430" s="33"/>
      <c r="Y430" s="33"/>
    </row>
    <row r="431" spans="1:25" x14ac:dyDescent="0.2">
      <c r="A431" s="93" t="s">
        <v>212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1"/>
        <v>11 2022</v>
      </c>
      <c r="G431" s="96" t="s">
        <v>5</v>
      </c>
      <c r="H431" s="175" t="s">
        <v>3754</v>
      </c>
      <c r="I431" s="176" t="s">
        <v>2067</v>
      </c>
      <c r="J431" s="97" t="s">
        <v>3805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3221</v>
      </c>
      <c r="T431" s="95" t="str">
        <f t="shared" si="32"/>
        <v>1 2023</v>
      </c>
      <c r="U431" s="32">
        <f t="shared" si="33"/>
        <v>395.32525276521039</v>
      </c>
      <c r="V431" s="22">
        <f t="shared" si="34"/>
        <v>0.65378164802326244</v>
      </c>
      <c r="X431" s="33"/>
      <c r="Y431" s="33"/>
    </row>
    <row r="432" spans="1:25" x14ac:dyDescent="0.2">
      <c r="A432" s="93" t="s">
        <v>212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1"/>
        <v>11 2022</v>
      </c>
      <c r="G432" s="96" t="s">
        <v>7</v>
      </c>
      <c r="H432" s="160" t="str">
        <f>RIGHT(Journal!$J432,9)</f>
        <v>MBN-01260</v>
      </c>
      <c r="I432" s="96" t="str">
        <f t="shared" si="35"/>
        <v>Mild By Nature</v>
      </c>
      <c r="J432" s="97" t="s">
        <v>219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2"/>
        <v/>
      </c>
      <c r="U432" s="32">
        <f t="shared" si="33"/>
        <v>-616.54902474846381</v>
      </c>
      <c r="V432" s="22" t="str">
        <f t="shared" si="34"/>
        <v/>
      </c>
      <c r="X432" s="33"/>
      <c r="Y432" s="33"/>
    </row>
    <row r="433" spans="1:25" x14ac:dyDescent="0.2">
      <c r="A433" s="93" t="s">
        <v>212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1"/>
        <v>11 2022</v>
      </c>
      <c r="G433" s="96" t="s">
        <v>5</v>
      </c>
      <c r="H433" s="161" t="s">
        <v>2078</v>
      </c>
      <c r="I433" s="97" t="s">
        <v>2067</v>
      </c>
      <c r="J433" s="97" t="s">
        <v>2079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3221</v>
      </c>
      <c r="T433" s="95" t="str">
        <f t="shared" si="32"/>
        <v>2 2023</v>
      </c>
      <c r="U433" s="32">
        <f t="shared" si="33"/>
        <v>1576.4029485920723</v>
      </c>
      <c r="V433" s="22">
        <f t="shared" si="34"/>
        <v>0.91460062971468925</v>
      </c>
      <c r="X433" s="33"/>
      <c r="Y433" s="33"/>
    </row>
    <row r="434" spans="1:25" x14ac:dyDescent="0.2">
      <c r="A434" s="93" t="s">
        <v>212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1"/>
        <v>11 2022</v>
      </c>
      <c r="G434" s="96" t="s">
        <v>5</v>
      </c>
      <c r="H434" s="161" t="s">
        <v>2699</v>
      </c>
      <c r="I434" s="97" t="s">
        <v>2115</v>
      </c>
      <c r="J434" s="97" t="s">
        <v>4023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3221</v>
      </c>
      <c r="T434" s="95" t="str">
        <f t="shared" si="32"/>
        <v>9 2023</v>
      </c>
      <c r="U434" s="32">
        <f t="shared" si="33"/>
        <v>317.31880748193669</v>
      </c>
      <c r="V434" s="22">
        <f t="shared" si="34"/>
        <v>1.7370086274784993</v>
      </c>
      <c r="X434" s="33"/>
      <c r="Y434" s="33"/>
    </row>
    <row r="435" spans="1:25" x14ac:dyDescent="0.2">
      <c r="A435" s="93" t="s">
        <v>212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1"/>
        <v>11 2022</v>
      </c>
      <c r="G435" s="96" t="s">
        <v>7</v>
      </c>
      <c r="H435" s="160" t="str">
        <f>RIGHT(Journal!$J435,9)</f>
        <v>MBN-01739</v>
      </c>
      <c r="I435" s="96" t="str">
        <f t="shared" si="35"/>
        <v>Mild By Nature</v>
      </c>
      <c r="J435" s="97" t="s">
        <v>220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3221</v>
      </c>
      <c r="T435" s="95" t="str">
        <f t="shared" si="32"/>
        <v>12 2023</v>
      </c>
      <c r="U435" s="32">
        <f t="shared" si="33"/>
        <v>335.58692673374298</v>
      </c>
      <c r="V435" s="22">
        <f t="shared" si="34"/>
        <v>2.0411206971983322</v>
      </c>
      <c r="X435" s="33"/>
      <c r="Y435" s="33"/>
    </row>
    <row r="436" spans="1:25" x14ac:dyDescent="0.2">
      <c r="A436" s="93" t="s">
        <v>212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1"/>
        <v>11 2022</v>
      </c>
      <c r="G436" s="96" t="s">
        <v>7</v>
      </c>
      <c r="H436" s="160" t="str">
        <f>RIGHT(Journal!$J436,9)</f>
        <v>GDP-00701</v>
      </c>
      <c r="I436" s="96" t="str">
        <f t="shared" si="35"/>
        <v>The Grandpa Soap Co.</v>
      </c>
      <c r="J436" s="97" t="s">
        <v>221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2"/>
        <v/>
      </c>
      <c r="U436" s="32">
        <f t="shared" si="33"/>
        <v>-393.67796987642657</v>
      </c>
      <c r="V436" s="22" t="str">
        <f t="shared" si="34"/>
        <v/>
      </c>
      <c r="X436" s="33"/>
      <c r="Y436" s="33"/>
    </row>
    <row r="437" spans="1:25" x14ac:dyDescent="0.2">
      <c r="A437" s="93" t="s">
        <v>222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1"/>
        <v>11 2022</v>
      </c>
      <c r="G437" s="96" t="s">
        <v>7</v>
      </c>
      <c r="H437" s="160" t="str">
        <f>RIGHT(Journal!$J437,9)</f>
        <v>EOS-00284</v>
      </c>
      <c r="I437" s="96" t="str">
        <f t="shared" si="35"/>
        <v>EOS</v>
      </c>
      <c r="J437" s="97" t="s">
        <v>223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3221</v>
      </c>
      <c r="T437" s="95" t="str">
        <f t="shared" si="32"/>
        <v>1 2023</v>
      </c>
      <c r="U437" s="32">
        <f t="shared" si="33"/>
        <v>313.64617141511667</v>
      </c>
      <c r="V437" s="22">
        <f t="shared" si="34"/>
        <v>0.81181069840545783</v>
      </c>
      <c r="X437" s="33"/>
      <c r="Y437" s="33"/>
    </row>
    <row r="438" spans="1:25" x14ac:dyDescent="0.2">
      <c r="A438" s="93" t="s">
        <v>222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1"/>
        <v>11 2022</v>
      </c>
      <c r="G438" s="96" t="s">
        <v>7</v>
      </c>
      <c r="H438" s="160" t="str">
        <f>RIGHT(Journal!$J438,9)</f>
        <v>EOS-01004</v>
      </c>
      <c r="I438" s="96" t="str">
        <f t="shared" si="35"/>
        <v>EOS</v>
      </c>
      <c r="J438" s="97" t="s">
        <v>224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3221</v>
      </c>
      <c r="T438" s="95" t="str">
        <f t="shared" si="32"/>
        <v>1 2023</v>
      </c>
      <c r="U438" s="32">
        <f t="shared" si="33"/>
        <v>315.66896632917349</v>
      </c>
      <c r="V438" s="22">
        <f t="shared" si="34"/>
        <v>0.82134654418653841</v>
      </c>
      <c r="X438" s="33"/>
      <c r="Y438" s="33"/>
    </row>
    <row r="439" spans="1:25" x14ac:dyDescent="0.2">
      <c r="A439" s="93" t="s">
        <v>222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1"/>
        <v>11 2022</v>
      </c>
      <c r="G439" s="96" t="s">
        <v>7</v>
      </c>
      <c r="H439" s="161" t="s">
        <v>2800</v>
      </c>
      <c r="I439" s="97" t="s">
        <v>2801</v>
      </c>
      <c r="J439" s="97" t="s">
        <v>2802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3221</v>
      </c>
      <c r="T439" s="95" t="str">
        <f t="shared" si="32"/>
        <v>1 2023</v>
      </c>
      <c r="U439" s="32">
        <f t="shared" si="33"/>
        <v>408.44544737461729</v>
      </c>
      <c r="V439" s="22">
        <f t="shared" si="34"/>
        <v>0.31624327949938907</v>
      </c>
      <c r="X439" s="33"/>
      <c r="Y439" s="33"/>
    </row>
    <row r="440" spans="1:25" x14ac:dyDescent="0.2">
      <c r="A440" s="93" t="s">
        <v>222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1"/>
        <v>11 2022</v>
      </c>
      <c r="G440" s="96" t="s">
        <v>7</v>
      </c>
      <c r="H440" s="161" t="s">
        <v>2800</v>
      </c>
      <c r="I440" s="97" t="s">
        <v>2801</v>
      </c>
      <c r="J440" s="97" t="s">
        <v>2802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3221</v>
      </c>
      <c r="T440" s="95" t="str">
        <f t="shared" si="32"/>
        <v>1 2023</v>
      </c>
      <c r="U440" s="32">
        <f t="shared" si="33"/>
        <v>408.44544737461729</v>
      </c>
      <c r="V440" s="22">
        <f t="shared" si="34"/>
        <v>0.31624327949938907</v>
      </c>
      <c r="X440" s="33"/>
      <c r="Y440" s="33"/>
    </row>
    <row r="441" spans="1:25" x14ac:dyDescent="0.2">
      <c r="A441" s="93" t="s">
        <v>222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1"/>
        <v>11 2022</v>
      </c>
      <c r="G441" s="96" t="s">
        <v>7</v>
      </c>
      <c r="H441" s="160" t="str">
        <f>RIGHT(Journal!$J441,9)</f>
        <v>MBN-02152</v>
      </c>
      <c r="I441" s="96" t="str">
        <f t="shared" si="35"/>
        <v>Mild By Nature</v>
      </c>
      <c r="J441" s="97" t="s">
        <v>200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2"/>
        <v/>
      </c>
      <c r="U441" s="32">
        <f t="shared" si="33"/>
        <v>-379.27404638568402</v>
      </c>
      <c r="V441" s="22" t="str">
        <f t="shared" si="34"/>
        <v/>
      </c>
      <c r="X441" s="33"/>
      <c r="Y441" s="33"/>
    </row>
    <row r="442" spans="1:25" x14ac:dyDescent="0.2">
      <c r="A442" s="93" t="s">
        <v>222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1"/>
        <v>11 2022</v>
      </c>
      <c r="G442" s="96" t="s">
        <v>5</v>
      </c>
      <c r="H442" s="161" t="s">
        <v>2994</v>
      </c>
      <c r="I442" s="97" t="s">
        <v>2105</v>
      </c>
      <c r="J442" s="97" t="s">
        <v>2995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3221</v>
      </c>
      <c r="T442" s="95" t="str">
        <f t="shared" si="32"/>
        <v>1 2023</v>
      </c>
      <c r="U442" s="32">
        <f t="shared" si="33"/>
        <v>641.58025547445266</v>
      </c>
      <c r="V442" s="22">
        <f t="shared" si="34"/>
        <v>0.97442438628077732</v>
      </c>
      <c r="X442" s="33"/>
      <c r="Y442" s="33"/>
    </row>
    <row r="443" spans="1:25" x14ac:dyDescent="0.2">
      <c r="A443" s="93" t="s">
        <v>222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1"/>
        <v>11 2022</v>
      </c>
      <c r="G443" s="96" t="s">
        <v>5</v>
      </c>
      <c r="H443" s="160" t="str">
        <f>RIGHT(Journal!$J443,9)</f>
        <v>MAV-17681</v>
      </c>
      <c r="I443" s="96" t="str">
        <f t="shared" si="35"/>
        <v>Mason Natural</v>
      </c>
      <c r="J443" s="97" t="s">
        <v>225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3221</v>
      </c>
      <c r="T443" s="95" t="str">
        <f t="shared" si="32"/>
        <v>1 2023</v>
      </c>
      <c r="U443" s="32">
        <f t="shared" si="33"/>
        <v>618.95216093713213</v>
      </c>
      <c r="V443" s="22">
        <f t="shared" si="34"/>
        <v>1.0652344253364707</v>
      </c>
      <c r="X443" s="33"/>
      <c r="Y443" s="33"/>
    </row>
    <row r="444" spans="1:25" x14ac:dyDescent="0.2">
      <c r="A444" s="93" t="s">
        <v>222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1"/>
        <v>11 2022</v>
      </c>
      <c r="G444" s="96" t="s">
        <v>5</v>
      </c>
      <c r="H444" s="160" t="str">
        <f>RIGHT(Journal!$J444,9)</f>
        <v>MAV-17681</v>
      </c>
      <c r="I444" s="96" t="str">
        <f t="shared" si="35"/>
        <v>Mason Natural</v>
      </c>
      <c r="J444" s="97" t="s">
        <v>225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3221</v>
      </c>
      <c r="T444" s="95" t="str">
        <f t="shared" si="32"/>
        <v>1 2023</v>
      </c>
      <c r="U444" s="32">
        <f t="shared" si="33"/>
        <v>618.95216093713213</v>
      </c>
      <c r="V444" s="22">
        <f t="shared" si="34"/>
        <v>1.0652344253364707</v>
      </c>
      <c r="X444" s="33"/>
      <c r="Y444" s="33"/>
    </row>
    <row r="445" spans="1:25" x14ac:dyDescent="0.2">
      <c r="A445" s="93" t="s">
        <v>222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1"/>
        <v>11 2022</v>
      </c>
      <c r="G445" s="96" t="s">
        <v>7</v>
      </c>
      <c r="H445" s="160" t="str">
        <f>RIGHT(Journal!$J445,9)</f>
        <v>GIO-06008</v>
      </c>
      <c r="I445" s="96" t="str">
        <f t="shared" si="35"/>
        <v>Giovanni</v>
      </c>
      <c r="J445" s="97" t="s">
        <v>226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2"/>
        <v/>
      </c>
      <c r="U445" s="32">
        <f t="shared" si="33"/>
        <v>-757.53669531433957</v>
      </c>
      <c r="V445" s="22" t="str">
        <f t="shared" si="34"/>
        <v/>
      </c>
      <c r="X445" s="33"/>
      <c r="Y445" s="33"/>
    </row>
    <row r="446" spans="1:25" x14ac:dyDescent="0.2">
      <c r="A446" s="93" t="s">
        <v>222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1"/>
        <v>11 2022</v>
      </c>
      <c r="G446" s="96" t="s">
        <v>5</v>
      </c>
      <c r="H446" s="175" t="s">
        <v>3752</v>
      </c>
      <c r="I446" s="176" t="s">
        <v>2105</v>
      </c>
      <c r="J446" s="97" t="s">
        <v>3803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3221</v>
      </c>
      <c r="T446" s="95" t="str">
        <f t="shared" si="32"/>
        <v>1 2023</v>
      </c>
      <c r="U446" s="32">
        <f t="shared" si="33"/>
        <v>846.25219802213326</v>
      </c>
      <c r="V446" s="22">
        <f t="shared" si="34"/>
        <v>0.88729137437296224</v>
      </c>
      <c r="X446" s="33"/>
      <c r="Y446" s="33"/>
    </row>
    <row r="447" spans="1:25" x14ac:dyDescent="0.2">
      <c r="A447" s="93" t="s">
        <v>222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1"/>
        <v>11 2022</v>
      </c>
      <c r="G447" s="96" t="s">
        <v>5</v>
      </c>
      <c r="H447" s="160" t="str">
        <f>RIGHT(Journal!$J447,9)</f>
        <v>NOW-02121</v>
      </c>
      <c r="I447" s="96" t="str">
        <f t="shared" si="35"/>
        <v>NOW Foods</v>
      </c>
      <c r="J447" s="97" t="s">
        <v>227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3221</v>
      </c>
      <c r="T447" s="95" t="str">
        <f t="shared" si="32"/>
        <v>1 2023</v>
      </c>
      <c r="U447" s="32">
        <f t="shared" si="33"/>
        <v>874.05793383564878</v>
      </c>
      <c r="V447" s="22">
        <f t="shared" si="34"/>
        <v>0.65919768000430035</v>
      </c>
      <c r="X447" s="33"/>
      <c r="Y447" s="33"/>
    </row>
    <row r="448" spans="1:25" x14ac:dyDescent="0.2">
      <c r="A448" s="93" t="s">
        <v>228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1"/>
        <v>11 2022</v>
      </c>
      <c r="G448" s="96" t="s">
        <v>5</v>
      </c>
      <c r="H448" s="161" t="s">
        <v>2139</v>
      </c>
      <c r="I448" s="97" t="s">
        <v>2067</v>
      </c>
      <c r="J448" s="97" t="s">
        <v>2140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3221</v>
      </c>
      <c r="T448" s="95" t="str">
        <f t="shared" si="32"/>
        <v>11 2022</v>
      </c>
      <c r="U448" s="32">
        <f t="shared" si="33"/>
        <v>560</v>
      </c>
      <c r="V448" s="22">
        <f t="shared" si="34"/>
        <v>1.2727272727272727</v>
      </c>
      <c r="X448" s="33"/>
      <c r="Y448" s="33"/>
    </row>
    <row r="449" spans="1:25" x14ac:dyDescent="0.2">
      <c r="A449" s="93" t="s">
        <v>229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1"/>
        <v>11 2022</v>
      </c>
      <c r="G449" s="96" t="s">
        <v>5</v>
      </c>
      <c r="H449" s="160" t="str">
        <f>RIGHT(Journal!$J449,9)</f>
        <v>MAV-17681</v>
      </c>
      <c r="I449" s="96" t="str">
        <f t="shared" si="35"/>
        <v>Mason Natural</v>
      </c>
      <c r="J449" s="97" t="s">
        <v>225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3221</v>
      </c>
      <c r="T449" s="95" t="str">
        <f t="shared" si="32"/>
        <v>1 2023</v>
      </c>
      <c r="U449" s="32">
        <f t="shared" si="33"/>
        <v>665.43387246865586</v>
      </c>
      <c r="V449" s="22">
        <f t="shared" si="34"/>
        <v>1.2448111434625799</v>
      </c>
      <c r="X449" s="33"/>
      <c r="Y449" s="33"/>
    </row>
    <row r="450" spans="1:25" x14ac:dyDescent="0.2">
      <c r="A450" s="93" t="s">
        <v>229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1"/>
        <v>11 2022</v>
      </c>
      <c r="G450" s="96" t="s">
        <v>5</v>
      </c>
      <c r="H450" s="160" t="str">
        <f>RIGHT(Journal!$J450,9)</f>
        <v>MAV-17681</v>
      </c>
      <c r="I450" s="96" t="str">
        <f t="shared" si="35"/>
        <v>Mason Natural</v>
      </c>
      <c r="J450" s="97" t="s">
        <v>225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3221</v>
      </c>
      <c r="T450" s="95" t="str">
        <f t="shared" si="32"/>
        <v>1 2023</v>
      </c>
      <c r="U450" s="32">
        <f t="shared" si="33"/>
        <v>665.43387246865586</v>
      </c>
      <c r="V450" s="22">
        <f t="shared" si="34"/>
        <v>1.2448111434625799</v>
      </c>
      <c r="X450" s="33"/>
      <c r="Y450" s="33"/>
    </row>
    <row r="451" spans="1:25" x14ac:dyDescent="0.2">
      <c r="A451" s="93" t="s">
        <v>229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ref="F451:F514" si="36">IFERROR(MONTH(E451)&amp;" "&amp;YEAR(E451),"")</f>
        <v>11 2022</v>
      </c>
      <c r="G451" s="96" t="s">
        <v>5</v>
      </c>
      <c r="H451" s="161" t="s">
        <v>2282</v>
      </c>
      <c r="I451" s="97" t="s">
        <v>2283</v>
      </c>
      <c r="J451" s="97" t="s">
        <v>2284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3221</v>
      </c>
      <c r="T451" s="95" t="str">
        <f t="shared" ref="T451:T514" si="37">IF(R451="","",MONTH(R451)&amp;" "&amp;YEAR(R451))</f>
        <v>1 2023</v>
      </c>
      <c r="U451" s="32">
        <f t="shared" ref="U451:U514" si="38">Q451-P451</f>
        <v>1253.4715032613869</v>
      </c>
      <c r="V451" s="22">
        <f t="shared" ref="V451:V514" si="39">IF(Q451&lt;&gt;0,IFERROR(U451/P451,""),"")</f>
        <v>0.71769312988712286</v>
      </c>
      <c r="X451" s="33"/>
      <c r="Y451" s="33"/>
    </row>
    <row r="452" spans="1:25" x14ac:dyDescent="0.2">
      <c r="A452" s="93" t="s">
        <v>229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si="36"/>
        <v>11 2022</v>
      </c>
      <c r="G452" s="96" t="s">
        <v>5</v>
      </c>
      <c r="H452" s="160" t="str">
        <f>RIGHT(Journal!$J452,9)</f>
        <v>DRB-00271</v>
      </c>
      <c r="I452" s="96" t="str">
        <f t="shared" ref="I452:I514" si="40">IFERROR(LEFT(J452,FIND(",",J452)-1),"")</f>
        <v>Doctor's Best</v>
      </c>
      <c r="J452" s="97" t="s">
        <v>230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3221</v>
      </c>
      <c r="T452" s="95" t="str">
        <f t="shared" si="37"/>
        <v>2 2023</v>
      </c>
      <c r="U452" s="32">
        <f t="shared" si="38"/>
        <v>1730.2092696873515</v>
      </c>
      <c r="V452" s="22">
        <f t="shared" si="39"/>
        <v>0.97763494861434574</v>
      </c>
      <c r="X452" s="33"/>
      <c r="Y452" s="33"/>
    </row>
    <row r="453" spans="1:25" x14ac:dyDescent="0.2">
      <c r="A453" s="93" t="s">
        <v>229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6"/>
        <v>11 2022</v>
      </c>
      <c r="G453" s="96" t="s">
        <v>5</v>
      </c>
      <c r="H453" s="160" t="str">
        <f>RIGHT(Journal!$J453,9)</f>
        <v>YOU-00333</v>
      </c>
      <c r="I453" s="96" t="str">
        <f t="shared" si="40"/>
        <v>Youtheory</v>
      </c>
      <c r="J453" s="97" t="s">
        <v>231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3221</v>
      </c>
      <c r="T453" s="95" t="str">
        <f t="shared" si="37"/>
        <v>1 2023</v>
      </c>
      <c r="U453" s="32">
        <f t="shared" si="38"/>
        <v>1381.8790325900652</v>
      </c>
      <c r="V453" s="22">
        <f t="shared" si="39"/>
        <v>0.85400230293164481</v>
      </c>
      <c r="X453" s="33"/>
      <c r="Y453" s="33"/>
    </row>
    <row r="454" spans="1:25" x14ac:dyDescent="0.2">
      <c r="A454" s="93" t="s">
        <v>229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6"/>
        <v>11 2022</v>
      </c>
      <c r="G454" s="96" t="s">
        <v>5</v>
      </c>
      <c r="H454" s="161" t="s">
        <v>2225</v>
      </c>
      <c r="I454" s="97" t="s">
        <v>2226</v>
      </c>
      <c r="J454" s="97" t="s">
        <v>2227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3221</v>
      </c>
      <c r="T454" s="95" t="str">
        <f t="shared" si="37"/>
        <v>1 2023</v>
      </c>
      <c r="U454" s="32">
        <f t="shared" si="38"/>
        <v>954.12997851134764</v>
      </c>
      <c r="V454" s="22">
        <f t="shared" si="39"/>
        <v>0.91228351411514275</v>
      </c>
      <c r="X454" s="33"/>
      <c r="Y454" s="33"/>
    </row>
    <row r="455" spans="1:25" x14ac:dyDescent="0.2">
      <c r="A455" s="93" t="s">
        <v>229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6"/>
        <v>11 2022</v>
      </c>
      <c r="G455" s="96" t="s">
        <v>5</v>
      </c>
      <c r="H455" s="175" t="s">
        <v>3762</v>
      </c>
      <c r="I455" s="176" t="s">
        <v>3793</v>
      </c>
      <c r="J455" s="97" t="s">
        <v>3816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3221</v>
      </c>
      <c r="T455" s="95" t="str">
        <f t="shared" si="37"/>
        <v>1 2023</v>
      </c>
      <c r="U455" s="32">
        <f t="shared" si="38"/>
        <v>1369.4002395651485</v>
      </c>
      <c r="V455" s="22">
        <f t="shared" si="39"/>
        <v>1.029160142879942</v>
      </c>
      <c r="X455" s="33"/>
      <c r="Y455" s="33"/>
    </row>
    <row r="456" spans="1:25" x14ac:dyDescent="0.2">
      <c r="A456" s="93" t="s">
        <v>229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6"/>
        <v>11 2022</v>
      </c>
      <c r="G456" s="96" t="s">
        <v>5</v>
      </c>
      <c r="H456" s="175" t="s">
        <v>3754</v>
      </c>
      <c r="I456" s="176" t="s">
        <v>2067</v>
      </c>
      <c r="J456" s="97" t="s">
        <v>3805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3221</v>
      </c>
      <c r="T456" s="95" t="str">
        <f t="shared" si="37"/>
        <v>1 2023</v>
      </c>
      <c r="U456" s="32">
        <f t="shared" si="38"/>
        <v>684.01605495953027</v>
      </c>
      <c r="V456" s="22">
        <f t="shared" si="39"/>
        <v>1.110444615426772</v>
      </c>
      <c r="X456" s="33"/>
      <c r="Y456" s="33"/>
    </row>
    <row r="457" spans="1:25" x14ac:dyDescent="0.2">
      <c r="A457" s="93" t="s">
        <v>229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6"/>
        <v>11 2022</v>
      </c>
      <c r="G457" s="96" t="s">
        <v>5</v>
      </c>
      <c r="H457" s="175" t="s">
        <v>3758</v>
      </c>
      <c r="I457" s="176" t="s">
        <v>2067</v>
      </c>
      <c r="J457" s="97" t="s">
        <v>3809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3221</v>
      </c>
      <c r="T457" s="95" t="str">
        <f t="shared" si="37"/>
        <v>1 2023</v>
      </c>
      <c r="U457" s="32">
        <f t="shared" si="38"/>
        <v>1564.3101525472146</v>
      </c>
      <c r="V457" s="22">
        <f t="shared" si="39"/>
        <v>1.2659407664243882</v>
      </c>
      <c r="X457" s="33"/>
      <c r="Y457" s="33"/>
    </row>
    <row r="458" spans="1:25" x14ac:dyDescent="0.2">
      <c r="A458" s="93" t="s">
        <v>229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6"/>
        <v>11 2022</v>
      </c>
      <c r="G458" s="96" t="s">
        <v>5</v>
      </c>
      <c r="H458" s="161" t="s">
        <v>3109</v>
      </c>
      <c r="I458" s="97" t="s">
        <v>2115</v>
      </c>
      <c r="J458" s="97" t="s">
        <v>3110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3221</v>
      </c>
      <c r="T458" s="95" t="str">
        <f t="shared" si="37"/>
        <v>1 2023</v>
      </c>
      <c r="U458" s="32">
        <f t="shared" si="38"/>
        <v>576.68255768925565</v>
      </c>
      <c r="V458" s="22">
        <f t="shared" si="39"/>
        <v>2.5823444497757002</v>
      </c>
      <c r="X458" s="33"/>
      <c r="Y458" s="33"/>
    </row>
    <row r="459" spans="1:25" x14ac:dyDescent="0.2">
      <c r="A459" s="93" t="s">
        <v>229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6"/>
        <v>11 2022</v>
      </c>
      <c r="G459" s="96" t="s">
        <v>5</v>
      </c>
      <c r="H459" s="160" t="str">
        <f>RIGHT(Journal!$J459,9)</f>
        <v>CGN-01180</v>
      </c>
      <c r="I459" s="96" t="str">
        <f t="shared" si="40"/>
        <v>California Gold Nutrition</v>
      </c>
      <c r="J459" s="97" t="s">
        <v>232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3221</v>
      </c>
      <c r="T459" s="95" t="str">
        <f t="shared" si="37"/>
        <v>3 2023</v>
      </c>
      <c r="U459" s="32">
        <f t="shared" si="38"/>
        <v>1353.3651153785113</v>
      </c>
      <c r="V459" s="22">
        <f t="shared" si="39"/>
        <v>3.0301375059976627</v>
      </c>
      <c r="X459" s="33"/>
      <c r="Y459" s="33"/>
    </row>
    <row r="460" spans="1:25" x14ac:dyDescent="0.2">
      <c r="A460" s="93" t="s">
        <v>229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6"/>
        <v>11 2022</v>
      </c>
      <c r="G460" s="96" t="s">
        <v>5</v>
      </c>
      <c r="H460" s="160" t="str">
        <f>RIGHT(Journal!$J460,9)</f>
        <v>CEN-27757</v>
      </c>
      <c r="I460" s="96" t="str">
        <f t="shared" si="40"/>
        <v>21st Century</v>
      </c>
      <c r="J460" s="97" t="s">
        <v>147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3221</v>
      </c>
      <c r="T460" s="95" t="str">
        <f t="shared" si="37"/>
        <v>11 2023</v>
      </c>
      <c r="U460" s="32">
        <f t="shared" si="38"/>
        <v>675.64165087287745</v>
      </c>
      <c r="V460" s="22">
        <f t="shared" si="39"/>
        <v>1.0821376086624788</v>
      </c>
      <c r="X460" s="33"/>
      <c r="Y460" s="33"/>
    </row>
    <row r="461" spans="1:25" x14ac:dyDescent="0.2">
      <c r="A461" s="93" t="s">
        <v>233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6"/>
        <v>11 2022</v>
      </c>
      <c r="G461" s="96" t="s">
        <v>6</v>
      </c>
      <c r="H461" s="160" t="s">
        <v>3820</v>
      </c>
      <c r="I461" s="96" t="str">
        <f t="shared" si="40"/>
        <v>OK</v>
      </c>
      <c r="J461" s="97" t="s">
        <v>234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3221</v>
      </c>
      <c r="T461" s="95" t="str">
        <f t="shared" si="37"/>
        <v>11 2022</v>
      </c>
      <c r="U461" s="32">
        <f t="shared" si="38"/>
        <v>456.04999999999995</v>
      </c>
      <c r="V461" s="22">
        <f t="shared" si="39"/>
        <v>0.8384042650978949</v>
      </c>
      <c r="X461" s="33"/>
      <c r="Y461" s="33"/>
    </row>
    <row r="462" spans="1:25" x14ac:dyDescent="0.2">
      <c r="A462" s="93" t="s">
        <v>233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6"/>
        <v>11 2022</v>
      </c>
      <c r="G462" s="96" t="s">
        <v>6</v>
      </c>
      <c r="H462" s="160" t="s">
        <v>3820</v>
      </c>
      <c r="I462" s="96" t="str">
        <f t="shared" si="40"/>
        <v>OK</v>
      </c>
      <c r="J462" s="97" t="s">
        <v>234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3221</v>
      </c>
      <c r="T462" s="95" t="str">
        <f t="shared" si="37"/>
        <v>1 2023</v>
      </c>
      <c r="U462" s="32">
        <f t="shared" si="38"/>
        <v>456.04999999999995</v>
      </c>
      <c r="V462" s="22">
        <f t="shared" si="39"/>
        <v>0.8384042650978949</v>
      </c>
      <c r="X462" s="33"/>
      <c r="Y462" s="33"/>
    </row>
    <row r="463" spans="1:25" x14ac:dyDescent="0.2">
      <c r="A463" s="93" t="s">
        <v>235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6"/>
        <v>11 2022</v>
      </c>
      <c r="G463" s="96" t="s">
        <v>7</v>
      </c>
      <c r="H463" s="160" t="s">
        <v>3821</v>
      </c>
      <c r="I463" s="96" t="str">
        <f t="shared" si="40"/>
        <v>LADOR</v>
      </c>
      <c r="J463" s="97" t="s">
        <v>236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3221</v>
      </c>
      <c r="T463" s="95" t="str">
        <f t="shared" si="37"/>
        <v>11 2022</v>
      </c>
      <c r="U463" s="32">
        <f t="shared" si="38"/>
        <v>152.65000000000003</v>
      </c>
      <c r="V463" s="22">
        <f t="shared" si="39"/>
        <v>0.34123169777579088</v>
      </c>
      <c r="X463" s="33"/>
      <c r="Y463" s="33"/>
    </row>
    <row r="464" spans="1:25" x14ac:dyDescent="0.2">
      <c r="A464" s="93" t="s">
        <v>235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6"/>
        <v>11 2022</v>
      </c>
      <c r="G464" s="96" t="s">
        <v>7</v>
      </c>
      <c r="H464" s="160" t="s">
        <v>3822</v>
      </c>
      <c r="I464" s="96" t="str">
        <f t="shared" si="40"/>
        <v>Incus</v>
      </c>
      <c r="J464" s="97" t="s">
        <v>237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3221</v>
      </c>
      <c r="T464" s="95" t="str">
        <f t="shared" si="37"/>
        <v>11 2022</v>
      </c>
      <c r="U464" s="32">
        <f t="shared" si="38"/>
        <v>198.54999999999995</v>
      </c>
      <c r="V464" s="22">
        <f t="shared" si="39"/>
        <v>0.33011887937484402</v>
      </c>
      <c r="X464" s="33"/>
      <c r="Y464" s="33"/>
    </row>
    <row r="465" spans="1:25" x14ac:dyDescent="0.2">
      <c r="A465" s="93" t="s">
        <v>238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6"/>
        <v>11 2022</v>
      </c>
      <c r="G465" s="96" t="s">
        <v>5</v>
      </c>
      <c r="H465" s="160" t="s">
        <v>3823</v>
      </c>
      <c r="I465" s="96" t="str">
        <f t="shared" si="40"/>
        <v>Himalaya</v>
      </c>
      <c r="J465" s="97" t="s">
        <v>239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37"/>
        <v/>
      </c>
      <c r="U465" s="32">
        <f t="shared" si="38"/>
        <v>-384.1</v>
      </c>
      <c r="V465" s="22" t="str">
        <f t="shared" si="39"/>
        <v/>
      </c>
      <c r="X465" s="33"/>
      <c r="Y465" s="33"/>
    </row>
    <row r="466" spans="1:25" x14ac:dyDescent="0.2">
      <c r="A466" s="93" t="s">
        <v>238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6"/>
        <v>11 2022</v>
      </c>
      <c r="G466" s="96" t="s">
        <v>5</v>
      </c>
      <c r="H466" s="160" t="s">
        <v>3823</v>
      </c>
      <c r="I466" s="96" t="str">
        <f t="shared" si="40"/>
        <v>Himalaya</v>
      </c>
      <c r="J466" s="97" t="s">
        <v>239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37"/>
        <v/>
      </c>
      <c r="U466" s="32">
        <f t="shared" si="38"/>
        <v>-384.1</v>
      </c>
      <c r="V466" s="22" t="str">
        <f t="shared" si="39"/>
        <v/>
      </c>
      <c r="X466" s="33"/>
      <c r="Y466" s="33"/>
    </row>
    <row r="467" spans="1:25" x14ac:dyDescent="0.2">
      <c r="A467" s="93" t="s">
        <v>240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6"/>
        <v>11 2022</v>
      </c>
      <c r="G467" s="96" t="s">
        <v>5</v>
      </c>
      <c r="H467" s="160" t="str">
        <f>RIGHT(Journal!$J467,9)</f>
        <v>355578901</v>
      </c>
      <c r="I467" s="96" t="str">
        <f t="shared" si="40"/>
        <v>Patanjali</v>
      </c>
      <c r="J467" s="97" t="s">
        <v>275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3221</v>
      </c>
      <c r="T467" s="95" t="str">
        <f t="shared" si="37"/>
        <v>12 2022</v>
      </c>
      <c r="U467" s="32">
        <f t="shared" si="38"/>
        <v>408.95</v>
      </c>
      <c r="V467" s="22">
        <f t="shared" si="39"/>
        <v>0.83280724977089904</v>
      </c>
      <c r="X467" s="33"/>
      <c r="Y467" s="33"/>
    </row>
    <row r="468" spans="1:25" x14ac:dyDescent="0.2">
      <c r="A468" s="93" t="s">
        <v>240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6"/>
        <v>11 2022</v>
      </c>
      <c r="G468" s="96" t="s">
        <v>5</v>
      </c>
      <c r="H468" s="160" t="str">
        <f>RIGHT(Journal!$J468,9)</f>
        <v>355578901</v>
      </c>
      <c r="I468" s="96" t="str">
        <f t="shared" si="40"/>
        <v>Patanjali</v>
      </c>
      <c r="J468" s="97" t="s">
        <v>275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3221</v>
      </c>
      <c r="T468" s="95" t="str">
        <f t="shared" si="37"/>
        <v>12 2022</v>
      </c>
      <c r="U468" s="32">
        <f t="shared" si="38"/>
        <v>408.95</v>
      </c>
      <c r="V468" s="22">
        <f t="shared" si="39"/>
        <v>0.83280724977089904</v>
      </c>
      <c r="X468" s="33"/>
      <c r="Y468" s="33"/>
    </row>
    <row r="469" spans="1:25" x14ac:dyDescent="0.2">
      <c r="A469" s="93" t="s">
        <v>240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6"/>
        <v>11 2022</v>
      </c>
      <c r="G469" s="96" t="s">
        <v>5</v>
      </c>
      <c r="H469" s="160" t="str">
        <f>RIGHT(Journal!$J469,9)</f>
        <v>355578901</v>
      </c>
      <c r="I469" s="96" t="str">
        <f t="shared" si="40"/>
        <v>Patanjali</v>
      </c>
      <c r="J469" s="97" t="s">
        <v>275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3221</v>
      </c>
      <c r="T469" s="95" t="str">
        <f t="shared" si="37"/>
        <v>6 2023</v>
      </c>
      <c r="U469" s="32">
        <f t="shared" si="38"/>
        <v>0</v>
      </c>
      <c r="V469" s="22">
        <f t="shared" si="39"/>
        <v>0</v>
      </c>
      <c r="X469" s="33"/>
      <c r="Y469" s="33"/>
    </row>
    <row r="470" spans="1:25" x14ac:dyDescent="0.2">
      <c r="A470" s="93" t="s">
        <v>240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6"/>
        <v>11 2022</v>
      </c>
      <c r="G470" s="96" t="s">
        <v>5</v>
      </c>
      <c r="H470" s="160" t="str">
        <f>RIGHT(Journal!$J470,9)</f>
        <v>026995436</v>
      </c>
      <c r="I470" s="96" t="str">
        <f t="shared" si="40"/>
        <v>Patanjali</v>
      </c>
      <c r="J470" s="97" t="s">
        <v>241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3221</v>
      </c>
      <c r="T470" s="95" t="str">
        <f t="shared" si="37"/>
        <v>12 2022</v>
      </c>
      <c r="U470" s="32">
        <f t="shared" si="38"/>
        <v>767.35</v>
      </c>
      <c r="V470" s="22">
        <f t="shared" si="39"/>
        <v>0.82276309440840623</v>
      </c>
      <c r="X470" s="33"/>
      <c r="Y470" s="33"/>
    </row>
    <row r="471" spans="1:25" x14ac:dyDescent="0.2">
      <c r="A471" s="93" t="s">
        <v>242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6"/>
        <v>11 2022</v>
      </c>
      <c r="G471" s="96" t="s">
        <v>5</v>
      </c>
      <c r="H471" s="160" t="str">
        <f>RIGHT(Journal!$J471,9)</f>
        <v>026995436</v>
      </c>
      <c r="I471" s="96" t="str">
        <f t="shared" si="40"/>
        <v>Patanjali</v>
      </c>
      <c r="J471" s="97" t="s">
        <v>241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3221</v>
      </c>
      <c r="T471" s="95" t="str">
        <f t="shared" si="37"/>
        <v>12 2022</v>
      </c>
      <c r="U471" s="32">
        <f t="shared" si="38"/>
        <v>1006.55</v>
      </c>
      <c r="V471" s="22">
        <f t="shared" si="39"/>
        <v>1.4515105631263969</v>
      </c>
      <c r="X471" s="33"/>
      <c r="Y471" s="33"/>
    </row>
    <row r="472" spans="1:25" x14ac:dyDescent="0.2">
      <c r="A472" s="93" t="s">
        <v>242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6"/>
        <v>11 2022</v>
      </c>
      <c r="G472" s="96" t="s">
        <v>5</v>
      </c>
      <c r="H472" s="160" t="str">
        <f>RIGHT(Journal!$J472,9)</f>
        <v>026995436</v>
      </c>
      <c r="I472" s="96" t="str">
        <f t="shared" si="40"/>
        <v>Patanjali</v>
      </c>
      <c r="J472" s="97" t="s">
        <v>241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3221</v>
      </c>
      <c r="T472" s="95" t="str">
        <f t="shared" si="37"/>
        <v>12 2022</v>
      </c>
      <c r="U472" s="32">
        <f t="shared" si="38"/>
        <v>956.55</v>
      </c>
      <c r="V472" s="22">
        <f t="shared" si="39"/>
        <v>1.379407311269738</v>
      </c>
      <c r="X472" s="33"/>
      <c r="Y472" s="33"/>
    </row>
    <row r="473" spans="1:25" x14ac:dyDescent="0.2">
      <c r="A473" s="93" t="s">
        <v>243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6"/>
        <v>11 2022</v>
      </c>
      <c r="G473" s="96" t="s">
        <v>5</v>
      </c>
      <c r="H473" s="160" t="s">
        <v>3824</v>
      </c>
      <c r="I473" s="96" t="str">
        <f t="shared" si="40"/>
        <v>OstroVit</v>
      </c>
      <c r="J473" s="97" t="s">
        <v>244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3221</v>
      </c>
      <c r="T473" s="95" t="str">
        <f t="shared" si="37"/>
        <v>12 2022</v>
      </c>
      <c r="U473" s="32">
        <f t="shared" si="38"/>
        <v>649.25</v>
      </c>
      <c r="V473" s="22">
        <f t="shared" si="39"/>
        <v>1.8510334996436208</v>
      </c>
      <c r="X473" s="33"/>
      <c r="Y473" s="33"/>
    </row>
    <row r="474" spans="1:25" x14ac:dyDescent="0.2">
      <c r="A474" s="93" t="s">
        <v>243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6"/>
        <v>11 2022</v>
      </c>
      <c r="G474" s="96" t="s">
        <v>5</v>
      </c>
      <c r="H474" s="160" t="s">
        <v>3825</v>
      </c>
      <c r="I474" s="96" t="str">
        <f t="shared" si="40"/>
        <v>OstroVit</v>
      </c>
      <c r="J474" s="97" t="s">
        <v>245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3221</v>
      </c>
      <c r="T474" s="95" t="str">
        <f t="shared" si="37"/>
        <v>12 2022</v>
      </c>
      <c r="U474" s="32">
        <f t="shared" si="38"/>
        <v>430.75</v>
      </c>
      <c r="V474" s="22">
        <f t="shared" si="39"/>
        <v>0.75669740887132186</v>
      </c>
      <c r="X474" s="33"/>
      <c r="Y474" s="33"/>
    </row>
    <row r="475" spans="1:25" x14ac:dyDescent="0.2">
      <c r="A475" s="93" t="s">
        <v>246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6"/>
        <v>11 2022</v>
      </c>
      <c r="G475" s="96" t="s">
        <v>5</v>
      </c>
      <c r="H475" s="160" t="str">
        <f>RIGHT(Journal!$J475,9)</f>
        <v>017919762</v>
      </c>
      <c r="I475" s="96" t="str">
        <f t="shared" si="40"/>
        <v>Himalaya</v>
      </c>
      <c r="J475" s="97" t="s">
        <v>247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3221</v>
      </c>
      <c r="T475" s="95" t="str">
        <f t="shared" si="37"/>
        <v>11 2022</v>
      </c>
      <c r="U475" s="32">
        <f t="shared" si="38"/>
        <v>310.14999999999998</v>
      </c>
      <c r="V475" s="22">
        <f t="shared" si="39"/>
        <v>0.79556239579325372</v>
      </c>
      <c r="X475" s="33"/>
      <c r="Y475" s="33"/>
    </row>
    <row r="476" spans="1:25" x14ac:dyDescent="0.2">
      <c r="A476" s="93" t="s">
        <v>246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6"/>
        <v>11 2022</v>
      </c>
      <c r="G476" s="96" t="s">
        <v>5</v>
      </c>
      <c r="H476" s="160" t="str">
        <f>RIGHT(Journal!$J476,9)</f>
        <v>017919762</v>
      </c>
      <c r="I476" s="96" t="str">
        <f t="shared" si="40"/>
        <v>Himalaya</v>
      </c>
      <c r="J476" s="97" t="s">
        <v>247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3221</v>
      </c>
      <c r="T476" s="95" t="str">
        <f t="shared" si="37"/>
        <v>11 2022</v>
      </c>
      <c r="U476" s="32">
        <f t="shared" si="38"/>
        <v>310.14999999999998</v>
      </c>
      <c r="V476" s="22">
        <f t="shared" si="39"/>
        <v>0.79556239579325372</v>
      </c>
      <c r="X476" s="33"/>
      <c r="Y476" s="33"/>
    </row>
    <row r="477" spans="1:25" x14ac:dyDescent="0.2">
      <c r="A477" s="93" t="s">
        <v>248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6"/>
        <v>11 2022</v>
      </c>
      <c r="G477" s="96" t="s">
        <v>5</v>
      </c>
      <c r="H477" s="161" t="s">
        <v>2089</v>
      </c>
      <c r="I477" s="97" t="s">
        <v>2067</v>
      </c>
      <c r="J477" s="97" t="s">
        <v>4398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3221</v>
      </c>
      <c r="T477" s="95" t="str">
        <f t="shared" si="37"/>
        <v>12 2022</v>
      </c>
      <c r="U477" s="69">
        <f t="shared" si="38"/>
        <v>0</v>
      </c>
      <c r="V477" s="22">
        <f t="shared" si="39"/>
        <v>0</v>
      </c>
      <c r="X477" s="33"/>
      <c r="Y477" s="33"/>
    </row>
    <row r="478" spans="1:25" x14ac:dyDescent="0.2">
      <c r="A478" s="93" t="s">
        <v>248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6"/>
        <v>11 2022</v>
      </c>
      <c r="G478" s="96" t="s">
        <v>5</v>
      </c>
      <c r="H478" s="161" t="s">
        <v>2616</v>
      </c>
      <c r="I478" s="97" t="s">
        <v>2067</v>
      </c>
      <c r="J478" s="97" t="s">
        <v>2617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3221</v>
      </c>
      <c r="T478" s="95" t="str">
        <f t="shared" si="37"/>
        <v>12 2022</v>
      </c>
      <c r="U478" s="69">
        <f t="shared" si="38"/>
        <v>0</v>
      </c>
      <c r="V478" s="22">
        <f t="shared" si="39"/>
        <v>0</v>
      </c>
      <c r="X478" s="33"/>
      <c r="Y478" s="33"/>
    </row>
    <row r="479" spans="1:25" x14ac:dyDescent="0.2">
      <c r="A479" s="93" t="s">
        <v>248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6"/>
        <v>11 2022</v>
      </c>
      <c r="G479" s="96" t="s">
        <v>5</v>
      </c>
      <c r="H479" s="161" t="s">
        <v>2114</v>
      </c>
      <c r="I479" s="97" t="s">
        <v>2115</v>
      </c>
      <c r="J479" s="97" t="s">
        <v>3197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3221</v>
      </c>
      <c r="T479" s="95" t="str">
        <f t="shared" si="37"/>
        <v>12 2022</v>
      </c>
      <c r="U479" s="69">
        <f t="shared" si="38"/>
        <v>0</v>
      </c>
      <c r="V479" s="22">
        <f t="shared" si="39"/>
        <v>0</v>
      </c>
      <c r="X479" s="33"/>
      <c r="Y479" s="33"/>
    </row>
    <row r="480" spans="1:25" x14ac:dyDescent="0.2">
      <c r="A480" s="93" t="s">
        <v>248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6"/>
        <v>11 2022</v>
      </c>
      <c r="G480" s="96" t="s">
        <v>5</v>
      </c>
      <c r="H480" s="175" t="s">
        <v>3732</v>
      </c>
      <c r="I480" s="176" t="s">
        <v>2115</v>
      </c>
      <c r="J480" s="97" t="s">
        <v>3776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3221</v>
      </c>
      <c r="T480" s="95" t="str">
        <f t="shared" si="37"/>
        <v>12 2022</v>
      </c>
      <c r="U480" s="69">
        <f t="shared" si="38"/>
        <v>0</v>
      </c>
      <c r="V480" s="22">
        <f t="shared" si="39"/>
        <v>0</v>
      </c>
      <c r="X480" s="33"/>
      <c r="Y480" s="33"/>
    </row>
    <row r="481" spans="1:25" x14ac:dyDescent="0.2">
      <c r="A481" s="101" t="s">
        <v>248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6"/>
        <v>11 2022</v>
      </c>
      <c r="G481" s="96" t="s">
        <v>5</v>
      </c>
      <c r="H481" s="160" t="str">
        <f>RIGHT(Journal!$J481,9)</f>
        <v>NOW-03798</v>
      </c>
      <c r="I481" s="96" t="str">
        <f t="shared" si="40"/>
        <v>NOW Foods</v>
      </c>
      <c r="J481" s="97" t="s">
        <v>249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3221</v>
      </c>
      <c r="T481" s="95" t="str">
        <f t="shared" si="37"/>
        <v>12 2022</v>
      </c>
      <c r="U481" s="69">
        <f t="shared" si="38"/>
        <v>0</v>
      </c>
      <c r="V481" s="22">
        <f t="shared" si="39"/>
        <v>0</v>
      </c>
      <c r="X481" s="33"/>
      <c r="Y481" s="33"/>
    </row>
    <row r="482" spans="1:25" x14ac:dyDescent="0.2">
      <c r="A482" s="93" t="s">
        <v>248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6"/>
        <v>11 2022</v>
      </c>
      <c r="G482" s="96" t="s">
        <v>5</v>
      </c>
      <c r="H482" s="160" t="str">
        <f>RIGHT(Journal!$J482,9)</f>
        <v>NOW-01522</v>
      </c>
      <c r="I482" s="96" t="str">
        <f t="shared" si="40"/>
        <v>NOW Foods</v>
      </c>
      <c r="J482" s="97" t="s">
        <v>250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3221</v>
      </c>
      <c r="T482" s="95" t="str">
        <f t="shared" si="37"/>
        <v>12 2022</v>
      </c>
      <c r="U482" s="69">
        <f t="shared" si="38"/>
        <v>0</v>
      </c>
      <c r="V482" s="22">
        <f t="shared" si="39"/>
        <v>0</v>
      </c>
      <c r="X482" s="33"/>
      <c r="Y482" s="33"/>
    </row>
    <row r="483" spans="1:25" x14ac:dyDescent="0.2">
      <c r="A483" s="93" t="s">
        <v>248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6"/>
        <v>11 2022</v>
      </c>
      <c r="G483" s="96" t="s">
        <v>5</v>
      </c>
      <c r="H483" s="161" t="s">
        <v>2535</v>
      </c>
      <c r="I483" s="97" t="s">
        <v>2067</v>
      </c>
      <c r="J483" s="97" t="s">
        <v>4397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3221</v>
      </c>
      <c r="T483" s="95" t="str">
        <f t="shared" si="37"/>
        <v>12 2022</v>
      </c>
      <c r="U483" s="69">
        <f t="shared" si="38"/>
        <v>0</v>
      </c>
      <c r="V483" s="22">
        <f t="shared" si="39"/>
        <v>0</v>
      </c>
      <c r="X483" s="33"/>
      <c r="Y483" s="33"/>
    </row>
    <row r="484" spans="1:25" x14ac:dyDescent="0.2">
      <c r="A484" s="93" t="s">
        <v>251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6"/>
        <v>11 2022</v>
      </c>
      <c r="G484" s="96" t="s">
        <v>7</v>
      </c>
      <c r="H484" s="160" t="s">
        <v>3821</v>
      </c>
      <c r="I484" s="96" t="str">
        <f t="shared" si="40"/>
        <v>LADOR</v>
      </c>
      <c r="J484" s="97" t="s">
        <v>236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3221</v>
      </c>
      <c r="T484" s="95" t="str">
        <f t="shared" si="37"/>
        <v>12 2022</v>
      </c>
      <c r="U484" s="32">
        <f t="shared" si="38"/>
        <v>75.649999999999977</v>
      </c>
      <c r="V484" s="22">
        <f t="shared" si="39"/>
        <v>0.17827265229174025</v>
      </c>
      <c r="X484" s="33"/>
      <c r="Y484" s="33"/>
    </row>
    <row r="485" spans="1:25" x14ac:dyDescent="0.2">
      <c r="A485" s="93" t="s">
        <v>251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6"/>
        <v>11 2022</v>
      </c>
      <c r="G485" s="96" t="s">
        <v>7</v>
      </c>
      <c r="H485" s="160" t="s">
        <v>3821</v>
      </c>
      <c r="I485" s="96" t="str">
        <f t="shared" si="40"/>
        <v>LADOR</v>
      </c>
      <c r="J485" s="97" t="s">
        <v>236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37"/>
        <v/>
      </c>
      <c r="U485" s="32">
        <f t="shared" si="38"/>
        <v>-424.35</v>
      </c>
      <c r="V485" s="22" t="str">
        <f t="shared" si="39"/>
        <v/>
      </c>
      <c r="X485" s="33"/>
      <c r="Y485" s="33"/>
    </row>
    <row r="486" spans="1:25" x14ac:dyDescent="0.2">
      <c r="A486" s="93" t="s">
        <v>251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6"/>
        <v>11 2022</v>
      </c>
      <c r="G486" s="96" t="s">
        <v>7</v>
      </c>
      <c r="H486" s="160" t="s">
        <v>3826</v>
      </c>
      <c r="I486" s="96" t="str">
        <f t="shared" si="40"/>
        <v>LADOR</v>
      </c>
      <c r="J486" s="97" t="s">
        <v>252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3221</v>
      </c>
      <c r="T486" s="95" t="str">
        <f t="shared" si="37"/>
        <v>12 2022</v>
      </c>
      <c r="U486" s="32">
        <f t="shared" si="38"/>
        <v>81.55</v>
      </c>
      <c r="V486" s="22">
        <f t="shared" si="39"/>
        <v>0.68847615027437736</v>
      </c>
      <c r="X486" s="33"/>
      <c r="Y486" s="33"/>
    </row>
    <row r="487" spans="1:25" x14ac:dyDescent="0.2">
      <c r="A487" s="93" t="s">
        <v>251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6"/>
        <v>11 2022</v>
      </c>
      <c r="G487" s="96" t="s">
        <v>7</v>
      </c>
      <c r="H487" s="160" t="s">
        <v>3826</v>
      </c>
      <c r="I487" s="96" t="str">
        <f t="shared" si="40"/>
        <v>LADOR</v>
      </c>
      <c r="J487" s="97" t="s">
        <v>252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3221</v>
      </c>
      <c r="T487" s="95" t="str">
        <f t="shared" si="37"/>
        <v>12 2022</v>
      </c>
      <c r="U487" s="32">
        <f t="shared" si="38"/>
        <v>131.55000000000001</v>
      </c>
      <c r="V487" s="22">
        <f t="shared" si="39"/>
        <v>1.1105951878429718</v>
      </c>
      <c r="X487" s="33"/>
      <c r="Y487" s="33"/>
    </row>
    <row r="488" spans="1:25" x14ac:dyDescent="0.2">
      <c r="A488" s="93" t="s">
        <v>251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6"/>
        <v>11 2022</v>
      </c>
      <c r="G488" s="96" t="s">
        <v>7</v>
      </c>
      <c r="H488" s="160" t="s">
        <v>3826</v>
      </c>
      <c r="I488" s="96" t="str">
        <f t="shared" si="40"/>
        <v>LADOR</v>
      </c>
      <c r="J488" s="97" t="s">
        <v>252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37"/>
        <v/>
      </c>
      <c r="U488" s="32">
        <f t="shared" si="38"/>
        <v>-118.45</v>
      </c>
      <c r="V488" s="22" t="str">
        <f t="shared" si="39"/>
        <v/>
      </c>
      <c r="X488" s="33"/>
      <c r="Y488" s="33"/>
    </row>
    <row r="489" spans="1:25" x14ac:dyDescent="0.2">
      <c r="A489" s="93" t="s">
        <v>251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6"/>
        <v>11 2022</v>
      </c>
      <c r="G489" s="96" t="s">
        <v>7</v>
      </c>
      <c r="H489" s="160" t="s">
        <v>3826</v>
      </c>
      <c r="I489" s="96" t="str">
        <f t="shared" si="40"/>
        <v>LADOR</v>
      </c>
      <c r="J489" s="97" t="s">
        <v>252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37"/>
        <v/>
      </c>
      <c r="U489" s="32">
        <f t="shared" si="38"/>
        <v>-118.45</v>
      </c>
      <c r="V489" s="22" t="str">
        <f t="shared" si="39"/>
        <v/>
      </c>
      <c r="X489" s="33"/>
      <c r="Y489" s="33"/>
    </row>
    <row r="490" spans="1:25" x14ac:dyDescent="0.2">
      <c r="A490" s="93" t="s">
        <v>251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6"/>
        <v>11 2022</v>
      </c>
      <c r="G490" s="96" t="s">
        <v>7</v>
      </c>
      <c r="H490" s="160" t="s">
        <v>3827</v>
      </c>
      <c r="I490" s="96" t="str">
        <f t="shared" si="40"/>
        <v>LADOR</v>
      </c>
      <c r="J490" s="97" t="s">
        <v>253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37"/>
        <v/>
      </c>
      <c r="U490" s="32">
        <f t="shared" si="38"/>
        <v>-231.15</v>
      </c>
      <c r="V490" s="22" t="str">
        <f t="shared" si="39"/>
        <v/>
      </c>
      <c r="X490" s="33"/>
      <c r="Y490" s="33"/>
    </row>
    <row r="491" spans="1:25" x14ac:dyDescent="0.2">
      <c r="A491" s="93" t="s">
        <v>251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6"/>
        <v>11 2022</v>
      </c>
      <c r="G491" s="96" t="s">
        <v>7</v>
      </c>
      <c r="H491" s="160" t="s">
        <v>3827</v>
      </c>
      <c r="I491" s="96" t="str">
        <f t="shared" si="40"/>
        <v>LADOR</v>
      </c>
      <c r="J491" s="97" t="s">
        <v>253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37"/>
        <v/>
      </c>
      <c r="U491" s="32">
        <f t="shared" si="38"/>
        <v>-231.15</v>
      </c>
      <c r="V491" s="22" t="str">
        <f t="shared" si="39"/>
        <v/>
      </c>
      <c r="X491" s="33"/>
      <c r="Y491" s="33"/>
    </row>
    <row r="492" spans="1:25" x14ac:dyDescent="0.2">
      <c r="A492" s="93" t="s">
        <v>254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6"/>
        <v>11 2022</v>
      </c>
      <c r="G492" s="96" t="s">
        <v>7</v>
      </c>
      <c r="H492" s="160" t="s">
        <v>3828</v>
      </c>
      <c r="I492" s="96" t="str">
        <f t="shared" si="40"/>
        <v>EKEL</v>
      </c>
      <c r="J492" s="97" t="s">
        <v>255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3221</v>
      </c>
      <c r="T492" s="95" t="str">
        <f t="shared" si="37"/>
        <v>12 2022</v>
      </c>
      <c r="U492" s="32">
        <f t="shared" si="38"/>
        <v>296.39999999999998</v>
      </c>
      <c r="V492" s="22">
        <f t="shared" si="39"/>
        <v>0.97628458498023696</v>
      </c>
      <c r="X492" s="33"/>
      <c r="Y492" s="33"/>
    </row>
    <row r="493" spans="1:25" x14ac:dyDescent="0.2">
      <c r="A493" s="93" t="s">
        <v>254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6"/>
        <v>11 2022</v>
      </c>
      <c r="G493" s="96" t="s">
        <v>7</v>
      </c>
      <c r="H493" s="160" t="s">
        <v>3828</v>
      </c>
      <c r="I493" s="96" t="str">
        <f t="shared" si="40"/>
        <v>EKEL</v>
      </c>
      <c r="J493" s="97" t="s">
        <v>255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3221</v>
      </c>
      <c r="T493" s="95" t="str">
        <f t="shared" si="37"/>
        <v>1 2023</v>
      </c>
      <c r="U493" s="32">
        <f t="shared" si="38"/>
        <v>296.39999999999998</v>
      </c>
      <c r="V493" s="22">
        <f t="shared" si="39"/>
        <v>0.97628458498023696</v>
      </c>
      <c r="X493" s="33"/>
      <c r="Y493" s="33"/>
    </row>
    <row r="494" spans="1:25" x14ac:dyDescent="0.2">
      <c r="A494" s="93" t="s">
        <v>254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6"/>
        <v>11 2022</v>
      </c>
      <c r="G494" s="96" t="s">
        <v>7</v>
      </c>
      <c r="H494" s="160" t="s">
        <v>3829</v>
      </c>
      <c r="I494" s="96" t="str">
        <f t="shared" si="40"/>
        <v>EKEL</v>
      </c>
      <c r="J494" s="97" t="s">
        <v>256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3221</v>
      </c>
      <c r="T494" s="95" t="str">
        <f t="shared" si="37"/>
        <v>2 2023</v>
      </c>
      <c r="U494" s="32">
        <f t="shared" si="38"/>
        <v>332.05</v>
      </c>
      <c r="V494" s="22">
        <f t="shared" si="39"/>
        <v>1.2392237357715992</v>
      </c>
      <c r="X494" s="33"/>
      <c r="Y494" s="33"/>
    </row>
    <row r="495" spans="1:25" x14ac:dyDescent="0.2">
      <c r="A495" s="93" t="s">
        <v>254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6"/>
        <v>11 2022</v>
      </c>
      <c r="G495" s="96" t="s">
        <v>7</v>
      </c>
      <c r="H495" s="160" t="s">
        <v>3829</v>
      </c>
      <c r="I495" s="96" t="str">
        <f t="shared" si="40"/>
        <v>EKEL</v>
      </c>
      <c r="J495" s="97" t="s">
        <v>256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3221</v>
      </c>
      <c r="T495" s="95" t="str">
        <f t="shared" si="37"/>
        <v>12 2023</v>
      </c>
      <c r="U495" s="32">
        <f t="shared" si="38"/>
        <v>332.05</v>
      </c>
      <c r="V495" s="22">
        <f t="shared" si="39"/>
        <v>1.2392237357715992</v>
      </c>
      <c r="X495" s="33"/>
      <c r="Y495" s="33"/>
    </row>
    <row r="496" spans="1:25" x14ac:dyDescent="0.2">
      <c r="A496" s="93" t="s">
        <v>254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6"/>
        <v>11 2022</v>
      </c>
      <c r="G496" s="96" t="s">
        <v>7</v>
      </c>
      <c r="H496" s="160" t="s">
        <v>3830</v>
      </c>
      <c r="I496" s="96" t="str">
        <f t="shared" si="40"/>
        <v>EKEL</v>
      </c>
      <c r="J496" s="97" t="s">
        <v>257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3221</v>
      </c>
      <c r="T496" s="95" t="str">
        <f t="shared" si="37"/>
        <v>12 2022</v>
      </c>
      <c r="U496" s="32">
        <f t="shared" si="38"/>
        <v>321.7</v>
      </c>
      <c r="V496" s="22">
        <f t="shared" si="39"/>
        <v>1.1559468199784404</v>
      </c>
      <c r="X496" s="33"/>
      <c r="Y496" s="33"/>
    </row>
    <row r="497" spans="1:25" x14ac:dyDescent="0.2">
      <c r="A497" s="93" t="s">
        <v>254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6"/>
        <v>11 2022</v>
      </c>
      <c r="G497" s="96" t="s">
        <v>7</v>
      </c>
      <c r="H497" s="160" t="s">
        <v>3830</v>
      </c>
      <c r="I497" s="96" t="str">
        <f t="shared" si="40"/>
        <v>EKEL</v>
      </c>
      <c r="J497" s="97" t="s">
        <v>257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3221</v>
      </c>
      <c r="T497" s="95" t="str">
        <f t="shared" si="37"/>
        <v>1 2023</v>
      </c>
      <c r="U497" s="32">
        <f t="shared" si="38"/>
        <v>321.7</v>
      </c>
      <c r="V497" s="22">
        <f t="shared" si="39"/>
        <v>1.1559468199784404</v>
      </c>
      <c r="X497" s="33"/>
      <c r="Y497" s="33"/>
    </row>
    <row r="498" spans="1:25" x14ac:dyDescent="0.2">
      <c r="A498" s="93" t="s">
        <v>254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6"/>
        <v>11 2022</v>
      </c>
      <c r="G498" s="96" t="s">
        <v>7</v>
      </c>
      <c r="H498" s="160" t="s">
        <v>3831</v>
      </c>
      <c r="I498" s="96" t="str">
        <f t="shared" si="40"/>
        <v>EKEL</v>
      </c>
      <c r="J498" s="97" t="s">
        <v>258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3221</v>
      </c>
      <c r="T498" s="95" t="str">
        <f t="shared" si="37"/>
        <v>3 2023</v>
      </c>
      <c r="U498" s="32">
        <f t="shared" si="38"/>
        <v>276.85000000000002</v>
      </c>
      <c r="V498" s="22">
        <f t="shared" si="39"/>
        <v>0.85672288410954678</v>
      </c>
      <c r="X498" s="33"/>
      <c r="Y498" s="33"/>
    </row>
    <row r="499" spans="1:25" x14ac:dyDescent="0.2">
      <c r="A499" s="93" t="s">
        <v>254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6"/>
        <v>11 2022</v>
      </c>
      <c r="G499" s="96" t="s">
        <v>7</v>
      </c>
      <c r="H499" s="160" t="s">
        <v>3831</v>
      </c>
      <c r="I499" s="96" t="str">
        <f t="shared" si="40"/>
        <v>EKEL</v>
      </c>
      <c r="J499" s="97" t="s">
        <v>258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37"/>
        <v/>
      </c>
      <c r="U499" s="32">
        <f t="shared" si="38"/>
        <v>-323.14999999999998</v>
      </c>
      <c r="V499" s="22" t="str">
        <f t="shared" si="39"/>
        <v/>
      </c>
      <c r="X499" s="33"/>
      <c r="Y499" s="33"/>
    </row>
    <row r="500" spans="1:25" x14ac:dyDescent="0.2">
      <c r="A500" s="93" t="s">
        <v>259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6"/>
        <v>12 2022</v>
      </c>
      <c r="G500" s="96" t="s">
        <v>7</v>
      </c>
      <c r="H500" s="160" t="s">
        <v>3722</v>
      </c>
      <c r="I500" s="96" t="str">
        <f t="shared" si="40"/>
        <v>CeraVe</v>
      </c>
      <c r="J500" s="97" t="s">
        <v>260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37"/>
        <v/>
      </c>
      <c r="U500" s="32">
        <f t="shared" si="38"/>
        <v>-800.4</v>
      </c>
      <c r="V500" s="22" t="str">
        <f t="shared" si="39"/>
        <v/>
      </c>
      <c r="X500" s="33"/>
      <c r="Y500" s="33"/>
    </row>
    <row r="501" spans="1:25" x14ac:dyDescent="0.2">
      <c r="A501" s="93" t="s">
        <v>259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6"/>
        <v>12 2022</v>
      </c>
      <c r="G501" s="96" t="s">
        <v>7</v>
      </c>
      <c r="H501" s="160" t="s">
        <v>3832</v>
      </c>
      <c r="I501" s="96" t="str">
        <f t="shared" si="40"/>
        <v>CeraVe</v>
      </c>
      <c r="J501" s="97" t="s">
        <v>261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37"/>
        <v/>
      </c>
      <c r="U501" s="32">
        <f t="shared" si="38"/>
        <v>-772.8</v>
      </c>
      <c r="V501" s="22" t="str">
        <f t="shared" si="39"/>
        <v/>
      </c>
      <c r="X501" s="33"/>
      <c r="Y501" s="33"/>
    </row>
    <row r="502" spans="1:25" x14ac:dyDescent="0.2">
      <c r="A502" s="93" t="s">
        <v>262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6"/>
        <v>12 2022</v>
      </c>
      <c r="G502" s="96" t="s">
        <v>5</v>
      </c>
      <c r="H502" s="160" t="s">
        <v>3833</v>
      </c>
      <c r="I502" s="96" t="str">
        <f t="shared" si="40"/>
        <v>OstroVit</v>
      </c>
      <c r="J502" s="97" t="s">
        <v>263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3221</v>
      </c>
      <c r="T502" s="95" t="str">
        <f t="shared" si="37"/>
        <v>12 2022</v>
      </c>
      <c r="U502" s="32">
        <f t="shared" si="38"/>
        <v>621.65</v>
      </c>
      <c r="V502" s="22">
        <f t="shared" si="39"/>
        <v>1.6430553720100434</v>
      </c>
      <c r="X502" s="33"/>
      <c r="Y502" s="33"/>
    </row>
    <row r="503" spans="1:25" x14ac:dyDescent="0.2">
      <c r="A503" s="93" t="s">
        <v>262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6"/>
        <v>12 2022</v>
      </c>
      <c r="G503" s="96" t="s">
        <v>5</v>
      </c>
      <c r="H503" s="160" t="s">
        <v>3833</v>
      </c>
      <c r="I503" s="96" t="str">
        <f t="shared" si="40"/>
        <v>OstroVit</v>
      </c>
      <c r="J503" s="97" t="s">
        <v>263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3221</v>
      </c>
      <c r="T503" s="95" t="str">
        <f t="shared" si="37"/>
        <v>1 2023</v>
      </c>
      <c r="U503" s="32">
        <f t="shared" si="38"/>
        <v>521.65</v>
      </c>
      <c r="V503" s="22">
        <f t="shared" si="39"/>
        <v>1.378749834809039</v>
      </c>
      <c r="X503" s="33"/>
      <c r="Y503" s="33"/>
    </row>
    <row r="504" spans="1:25" x14ac:dyDescent="0.2">
      <c r="A504" s="93" t="s">
        <v>264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6"/>
        <v>12 2022</v>
      </c>
      <c r="G504" s="96" t="s">
        <v>6</v>
      </c>
      <c r="H504" s="160" t="str">
        <f>RIGHT(Journal!$J504,9)</f>
        <v>750910268</v>
      </c>
      <c r="I504" s="96" t="str">
        <f t="shared" si="40"/>
        <v>Nutrex Research</v>
      </c>
      <c r="J504" s="97" t="s">
        <v>3711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3221</v>
      </c>
      <c r="T504" s="95" t="str">
        <f t="shared" si="37"/>
        <v>1 2023</v>
      </c>
      <c r="U504" s="32">
        <f t="shared" si="38"/>
        <v>508.45000000000005</v>
      </c>
      <c r="V504" s="22">
        <f t="shared" si="39"/>
        <v>0.34088699674834905</v>
      </c>
      <c r="X504" s="33"/>
      <c r="Y504" s="33"/>
    </row>
    <row r="505" spans="1:25" x14ac:dyDescent="0.2">
      <c r="A505" s="93" t="s">
        <v>265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6"/>
        <v>12 2022</v>
      </c>
      <c r="G505" s="96" t="s">
        <v>5</v>
      </c>
      <c r="H505" s="160" t="str">
        <f>RIGHT(Journal!$J505,9)</f>
        <v>000091881</v>
      </c>
      <c r="I505" s="96" t="str">
        <f t="shared" si="40"/>
        <v>CoralClub</v>
      </c>
      <c r="J505" s="97" t="s">
        <v>266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3221</v>
      </c>
      <c r="T505" s="95" t="str">
        <f t="shared" si="37"/>
        <v>1 2023</v>
      </c>
      <c r="U505" s="32">
        <f t="shared" si="38"/>
        <v>345</v>
      </c>
      <c r="V505" s="22">
        <f t="shared" si="39"/>
        <v>0.29870129870129869</v>
      </c>
      <c r="X505" s="33"/>
      <c r="Y505" s="33"/>
    </row>
    <row r="506" spans="1:25" x14ac:dyDescent="0.2">
      <c r="A506" s="93" t="s">
        <v>265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6"/>
        <v>12 2022</v>
      </c>
      <c r="G506" s="96" t="s">
        <v>5</v>
      </c>
      <c r="H506" s="160" t="str">
        <f>RIGHT(Journal!$J506,9)</f>
        <v>000002125</v>
      </c>
      <c r="I506" s="96" t="str">
        <f t="shared" si="40"/>
        <v>CoralClub</v>
      </c>
      <c r="J506" s="97" t="s">
        <v>267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3221</v>
      </c>
      <c r="T506" s="95" t="str">
        <f t="shared" si="37"/>
        <v>12 2022</v>
      </c>
      <c r="U506" s="32">
        <f t="shared" si="38"/>
        <v>326</v>
      </c>
      <c r="V506" s="22">
        <f t="shared" si="39"/>
        <v>0.3528138528138528</v>
      </c>
      <c r="X506" s="33"/>
      <c r="Y506" s="33"/>
    </row>
    <row r="507" spans="1:25" x14ac:dyDescent="0.2">
      <c r="A507" s="93" t="s">
        <v>268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6"/>
        <v>12 2022</v>
      </c>
      <c r="G507" s="96" t="s">
        <v>5</v>
      </c>
      <c r="H507" s="160" t="str">
        <f>RIGHT(Journal!$J507,9)</f>
        <v>000001405</v>
      </c>
      <c r="I507" s="96" t="str">
        <f t="shared" si="40"/>
        <v>CoralClub</v>
      </c>
      <c r="J507" s="97" t="s">
        <v>269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3221</v>
      </c>
      <c r="T507" s="95" t="str">
        <f t="shared" si="37"/>
        <v>12 2022</v>
      </c>
      <c r="U507" s="32">
        <f t="shared" si="38"/>
        <v>336.71285299551334</v>
      </c>
      <c r="V507" s="22">
        <f t="shared" si="39"/>
        <v>0.39003575364682613</v>
      </c>
      <c r="X507" s="33"/>
      <c r="Y507" s="33"/>
    </row>
    <row r="508" spans="1:25" x14ac:dyDescent="0.2">
      <c r="A508" s="93" t="s">
        <v>268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6"/>
        <v>12 2022</v>
      </c>
      <c r="G508" s="96" t="s">
        <v>5</v>
      </c>
      <c r="H508" s="160" t="str">
        <f>RIGHT(Journal!$J508,9)</f>
        <v>000091865</v>
      </c>
      <c r="I508" s="96" t="str">
        <f t="shared" si="40"/>
        <v>CoralClub</v>
      </c>
      <c r="J508" s="97" t="s">
        <v>270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3221</v>
      </c>
      <c r="T508" s="95" t="str">
        <f t="shared" si="37"/>
        <v>12 2022</v>
      </c>
      <c r="U508" s="32">
        <f t="shared" si="38"/>
        <v>303.8390076537346</v>
      </c>
      <c r="V508" s="22">
        <f t="shared" si="39"/>
        <v>0.29043236163136155</v>
      </c>
      <c r="X508" s="33"/>
      <c r="Y508" s="33"/>
    </row>
    <row r="509" spans="1:25" x14ac:dyDescent="0.2">
      <c r="A509" s="93" t="s">
        <v>268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6"/>
        <v>12 2022</v>
      </c>
      <c r="G509" s="96" t="s">
        <v>5</v>
      </c>
      <c r="H509" s="160" t="str">
        <f>RIGHT(Journal!$J509,9)</f>
        <v>000091800</v>
      </c>
      <c r="I509" s="96" t="str">
        <f t="shared" si="40"/>
        <v>CoralClub</v>
      </c>
      <c r="J509" s="97" t="s">
        <v>271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3221</v>
      </c>
      <c r="T509" s="95" t="str">
        <f t="shared" si="37"/>
        <v>2 2023</v>
      </c>
      <c r="U509" s="32">
        <f t="shared" si="38"/>
        <v>338.44813935075217</v>
      </c>
      <c r="V509" s="22">
        <f t="shared" si="39"/>
        <v>0.17254101007491604</v>
      </c>
      <c r="X509" s="33"/>
      <c r="Y509" s="33"/>
    </row>
    <row r="510" spans="1:25" x14ac:dyDescent="0.2">
      <c r="A510" s="93" t="s">
        <v>272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6"/>
        <v>12 2022</v>
      </c>
      <c r="G510" s="96" t="s">
        <v>6</v>
      </c>
      <c r="H510" s="160" t="str">
        <f>RIGHT(Journal!$J510,9)</f>
        <v>227237379</v>
      </c>
      <c r="I510" s="96" t="str">
        <f t="shared" si="40"/>
        <v>Ultimate Nutrition</v>
      </c>
      <c r="J510" s="97" t="s">
        <v>273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3221</v>
      </c>
      <c r="T510" s="95" t="str">
        <f t="shared" si="37"/>
        <v>12 2022</v>
      </c>
      <c r="U510" s="32">
        <f t="shared" si="38"/>
        <v>542.09999999999991</v>
      </c>
      <c r="V510" s="22">
        <f t="shared" si="39"/>
        <v>0.17166471389214347</v>
      </c>
      <c r="X510" s="33"/>
      <c r="Y510" s="33"/>
    </row>
    <row r="511" spans="1:25" x14ac:dyDescent="0.2">
      <c r="A511" s="93" t="s">
        <v>274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6"/>
        <v>12 2022</v>
      </c>
      <c r="G511" s="96" t="s">
        <v>5</v>
      </c>
      <c r="H511" s="160" t="str">
        <f>RIGHT(Journal!$J511,9)</f>
        <v>355578901</v>
      </c>
      <c r="I511" s="96" t="str">
        <f t="shared" si="40"/>
        <v>Patanjali</v>
      </c>
      <c r="J511" s="97" t="s">
        <v>275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3221</v>
      </c>
      <c r="T511" s="95" t="str">
        <f t="shared" si="37"/>
        <v>1 2023</v>
      </c>
      <c r="U511" s="32">
        <f t="shared" si="38"/>
        <v>449.75</v>
      </c>
      <c r="V511" s="22">
        <f t="shared" si="39"/>
        <v>0.89905047476261868</v>
      </c>
      <c r="X511" s="33"/>
      <c r="Y511" s="33"/>
    </row>
    <row r="512" spans="1:25" x14ac:dyDescent="0.2">
      <c r="A512" s="93" t="s">
        <v>276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6"/>
        <v>12 2022</v>
      </c>
      <c r="G512" s="96" t="s">
        <v>5</v>
      </c>
      <c r="H512" s="160" t="str">
        <f>RIGHT(Journal!$J512,9)</f>
        <v>355578901</v>
      </c>
      <c r="I512" s="96" t="str">
        <f t="shared" si="40"/>
        <v>Patanjali</v>
      </c>
      <c r="J512" s="97" t="s">
        <v>275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3221</v>
      </c>
      <c r="T512" s="95" t="str">
        <f t="shared" si="37"/>
        <v>1 2023</v>
      </c>
      <c r="U512" s="32">
        <f t="shared" si="38"/>
        <v>399.75</v>
      </c>
      <c r="V512" s="22">
        <f t="shared" si="39"/>
        <v>0.79910044977511241</v>
      </c>
      <c r="X512" s="33"/>
      <c r="Y512" s="33"/>
    </row>
    <row r="513" spans="1:25" x14ac:dyDescent="0.2">
      <c r="A513" s="93" t="s">
        <v>276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6"/>
        <v>12 2022</v>
      </c>
      <c r="G513" s="96" t="s">
        <v>5</v>
      </c>
      <c r="H513" s="160" t="str">
        <f>RIGHT(Journal!$J513,9)</f>
        <v>355578901</v>
      </c>
      <c r="I513" s="96" t="str">
        <f t="shared" si="40"/>
        <v>Patanjali</v>
      </c>
      <c r="J513" s="97" t="s">
        <v>275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3221</v>
      </c>
      <c r="T513" s="95" t="str">
        <f t="shared" si="37"/>
        <v>1 2023</v>
      </c>
      <c r="U513" s="32">
        <f t="shared" si="38"/>
        <v>399.75</v>
      </c>
      <c r="V513" s="22">
        <f t="shared" si="39"/>
        <v>0.79910044977511241</v>
      </c>
      <c r="X513" s="33"/>
      <c r="Y513" s="33"/>
    </row>
    <row r="514" spans="1:25" x14ac:dyDescent="0.2">
      <c r="A514" s="93" t="s">
        <v>277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6"/>
        <v>12 2022</v>
      </c>
      <c r="G514" s="96" t="s">
        <v>5</v>
      </c>
      <c r="H514" s="160" t="str">
        <f>RIGHT(Journal!$J514,9)</f>
        <v>355578901</v>
      </c>
      <c r="I514" s="96" t="str">
        <f t="shared" si="40"/>
        <v>Patanjali</v>
      </c>
      <c r="J514" s="97" t="s">
        <v>275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3221</v>
      </c>
      <c r="T514" s="95" t="str">
        <f t="shared" si="37"/>
        <v>7 2023</v>
      </c>
      <c r="U514" s="32">
        <f t="shared" si="38"/>
        <v>399.75</v>
      </c>
      <c r="V514" s="22">
        <f t="shared" si="39"/>
        <v>0.79910044977511241</v>
      </c>
      <c r="X514" s="33"/>
      <c r="Y514" s="33"/>
    </row>
    <row r="515" spans="1:25" x14ac:dyDescent="0.2">
      <c r="A515" s="93" t="s">
        <v>277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ref="F515:F578" si="41">IFERROR(MONTH(E515)&amp;" "&amp;YEAR(E515),"")</f>
        <v>12 2022</v>
      </c>
      <c r="G515" s="96" t="s">
        <v>5</v>
      </c>
      <c r="H515" s="160" t="str">
        <f>RIGHT(Journal!$J515,9)</f>
        <v>355578901</v>
      </c>
      <c r="I515" s="96" t="str">
        <f t="shared" ref="I515:I577" si="42">IFERROR(LEFT(J515,FIND(",",J515)-1),"")</f>
        <v>Patanjali</v>
      </c>
      <c r="J515" s="97" t="s">
        <v>275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3221</v>
      </c>
      <c r="T515" s="95" t="str">
        <f t="shared" ref="T515:T578" si="43">IF(R515="","",MONTH(R515)&amp;" "&amp;YEAR(R515))</f>
        <v>12 2022</v>
      </c>
      <c r="U515" s="32">
        <f t="shared" ref="U515:U578" si="44">Q515-P515</f>
        <v>0</v>
      </c>
      <c r="V515" s="22">
        <f t="shared" ref="V515:V578" si="45">IF(Q515&lt;&gt;0,IFERROR(U515/P515,""),"")</f>
        <v>0</v>
      </c>
      <c r="X515" s="33"/>
      <c r="Y515" s="33"/>
    </row>
    <row r="516" spans="1:25" x14ac:dyDescent="0.2">
      <c r="A516" s="93" t="s">
        <v>278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si="41"/>
        <v>12 2022</v>
      </c>
      <c r="G516" s="96" t="s">
        <v>7</v>
      </c>
      <c r="H516" s="160" t="str">
        <f>RIGHT(Journal!$J516,9)</f>
        <v>155827100</v>
      </c>
      <c r="I516" s="96" t="str">
        <f t="shared" si="42"/>
        <v>LADOR</v>
      </c>
      <c r="J516" s="97" t="s">
        <v>279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3221</v>
      </c>
      <c r="T516" s="95" t="str">
        <f t="shared" si="43"/>
        <v>2 2024</v>
      </c>
      <c r="U516" s="32">
        <f t="shared" si="44"/>
        <v>160.5</v>
      </c>
      <c r="V516" s="22">
        <f t="shared" si="45"/>
        <v>0.19118522930315665</v>
      </c>
      <c r="X516" s="33"/>
      <c r="Y516" s="33"/>
    </row>
    <row r="517" spans="1:25" x14ac:dyDescent="0.2">
      <c r="A517" s="93" t="s">
        <v>280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1"/>
        <v>12 2022</v>
      </c>
      <c r="G517" s="96" t="s">
        <v>5</v>
      </c>
      <c r="H517" s="160" t="str">
        <f>RIGHT(Journal!$J517,9)</f>
        <v>026995436</v>
      </c>
      <c r="I517" s="96" t="str">
        <f t="shared" si="42"/>
        <v>Patanjali</v>
      </c>
      <c r="J517" s="97" t="s">
        <v>241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3221</v>
      </c>
      <c r="T517" s="95" t="str">
        <f t="shared" si="43"/>
        <v>12 2022</v>
      </c>
      <c r="U517" s="32">
        <f t="shared" si="44"/>
        <v>896.15</v>
      </c>
      <c r="V517" s="22">
        <f t="shared" si="45"/>
        <v>1.1148224171176213</v>
      </c>
      <c r="X517" s="33"/>
      <c r="Y517" s="33"/>
    </row>
    <row r="518" spans="1:25" x14ac:dyDescent="0.2">
      <c r="A518" s="93" t="s">
        <v>280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1"/>
        <v>12 2022</v>
      </c>
      <c r="G518" s="96" t="s">
        <v>5</v>
      </c>
      <c r="H518" s="160" t="str">
        <f>RIGHT(Journal!$J518,9)</f>
        <v>026995436</v>
      </c>
      <c r="I518" s="96" t="str">
        <f t="shared" si="42"/>
        <v>Patanjali</v>
      </c>
      <c r="J518" s="97" t="s">
        <v>241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3221</v>
      </c>
      <c r="T518" s="95" t="str">
        <f t="shared" si="43"/>
        <v>12 2022</v>
      </c>
      <c r="U518" s="32">
        <f t="shared" si="44"/>
        <v>896.15</v>
      </c>
      <c r="V518" s="22">
        <f t="shared" si="45"/>
        <v>1.1148224171176213</v>
      </c>
      <c r="X518" s="33"/>
      <c r="Y518" s="33"/>
    </row>
    <row r="519" spans="1:25" x14ac:dyDescent="0.2">
      <c r="A519" s="93" t="s">
        <v>280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1"/>
        <v>12 2022</v>
      </c>
      <c r="G519" s="96" t="s">
        <v>5</v>
      </c>
      <c r="H519" s="160" t="str">
        <f>RIGHT(Journal!$J519,9)</f>
        <v>026995436</v>
      </c>
      <c r="I519" s="96" t="str">
        <f t="shared" si="42"/>
        <v>Patanjali</v>
      </c>
      <c r="J519" s="97" t="s">
        <v>241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3221</v>
      </c>
      <c r="T519" s="95" t="str">
        <f t="shared" si="43"/>
        <v>1 2023</v>
      </c>
      <c r="U519" s="32">
        <f t="shared" si="44"/>
        <v>396.15</v>
      </c>
      <c r="V519" s="22">
        <f t="shared" si="45"/>
        <v>0.49281582384773276</v>
      </c>
      <c r="X519" s="33"/>
      <c r="Y519" s="33"/>
    </row>
    <row r="520" spans="1:25" x14ac:dyDescent="0.2">
      <c r="A520" s="93" t="s">
        <v>281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1"/>
        <v>12 2022</v>
      </c>
      <c r="G520" s="96" t="s">
        <v>5</v>
      </c>
      <c r="H520" s="160" t="str">
        <f>RIGHT(Journal!$J520,9)</f>
        <v>000091865</v>
      </c>
      <c r="I520" s="96" t="str">
        <f t="shared" si="42"/>
        <v>CoralClub</v>
      </c>
      <c r="J520" s="97" t="s">
        <v>270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3221</v>
      </c>
      <c r="T520" s="95" t="str">
        <f t="shared" si="43"/>
        <v>12 2022</v>
      </c>
      <c r="U520" s="32">
        <f t="shared" si="44"/>
        <v>371.42857142857133</v>
      </c>
      <c r="V520" s="22">
        <f t="shared" si="45"/>
        <v>0.36111111111111099</v>
      </c>
      <c r="X520" s="33"/>
      <c r="Y520" s="33"/>
    </row>
    <row r="521" spans="1:25" x14ac:dyDescent="0.2">
      <c r="A521" s="93" t="s">
        <v>281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1"/>
        <v>12 2022</v>
      </c>
      <c r="G521" s="96" t="s">
        <v>5</v>
      </c>
      <c r="H521" s="160" t="str">
        <f>RIGHT(Journal!$J521,9)</f>
        <v>000002153</v>
      </c>
      <c r="I521" s="96" t="str">
        <f t="shared" si="42"/>
        <v>CoralClub</v>
      </c>
      <c r="J521" s="97" t="s">
        <v>282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3221</v>
      </c>
      <c r="T521" s="95" t="str">
        <f t="shared" si="43"/>
        <v>12 2022</v>
      </c>
      <c r="U521" s="32">
        <f t="shared" si="44"/>
        <v>335.71428571428567</v>
      </c>
      <c r="V521" s="22">
        <f t="shared" si="45"/>
        <v>0.3481481481481481</v>
      </c>
      <c r="X521" s="33"/>
      <c r="Y521" s="33"/>
    </row>
    <row r="522" spans="1:25" x14ac:dyDescent="0.2">
      <c r="A522" s="93" t="s">
        <v>281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1"/>
        <v>12 2022</v>
      </c>
      <c r="G522" s="96" t="s">
        <v>5</v>
      </c>
      <c r="H522" s="160" t="str">
        <f>RIGHT(Journal!$J522,9)</f>
        <v>000091619</v>
      </c>
      <c r="I522" s="96" t="str">
        <f t="shared" si="42"/>
        <v>CoralClub</v>
      </c>
      <c r="J522" s="97" t="s">
        <v>283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3221</v>
      </c>
      <c r="T522" s="95" t="str">
        <f t="shared" si="43"/>
        <v>1 2023</v>
      </c>
      <c r="U522" s="32">
        <f t="shared" si="44"/>
        <v>342.85714285714289</v>
      </c>
      <c r="V522" s="22">
        <f t="shared" si="45"/>
        <v>0.29629629629629634</v>
      </c>
      <c r="X522" s="33"/>
      <c r="Y522" s="33"/>
    </row>
    <row r="523" spans="1:25" x14ac:dyDescent="0.2">
      <c r="A523" s="93" t="s">
        <v>284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1"/>
        <v>12 2022</v>
      </c>
      <c r="G523" s="96" t="s">
        <v>5</v>
      </c>
      <c r="H523" s="160" t="str">
        <f>RIGHT(Journal!$J523,9)</f>
        <v>NWY-15686</v>
      </c>
      <c r="I523" s="96" t="str">
        <f t="shared" si="42"/>
        <v>Nature's Way</v>
      </c>
      <c r="J523" s="97" t="s">
        <v>285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3221</v>
      </c>
      <c r="T523" s="95" t="str">
        <f t="shared" si="43"/>
        <v>9 2023</v>
      </c>
      <c r="U523" s="32">
        <f t="shared" si="44"/>
        <v>1704.6999112061067</v>
      </c>
      <c r="V523" s="22">
        <f t="shared" si="45"/>
        <v>1.5563770410018531</v>
      </c>
      <c r="X523" s="33"/>
      <c r="Y523" s="33"/>
    </row>
    <row r="524" spans="1:25" x14ac:dyDescent="0.2">
      <c r="A524" s="93" t="s">
        <v>284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1"/>
        <v>12 2022</v>
      </c>
      <c r="G524" s="96" t="s">
        <v>5</v>
      </c>
      <c r="H524" s="161" t="s">
        <v>3199</v>
      </c>
      <c r="I524" s="97" t="s">
        <v>2067</v>
      </c>
      <c r="J524" s="97" t="s">
        <v>3200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3221</v>
      </c>
      <c r="T524" s="95" t="str">
        <f t="shared" si="43"/>
        <v>6 2023</v>
      </c>
      <c r="U524" s="32">
        <f t="shared" si="44"/>
        <v>922.73139392366397</v>
      </c>
      <c r="V524" s="22">
        <f t="shared" si="45"/>
        <v>0.66997199373650795</v>
      </c>
      <c r="X524" s="33"/>
      <c r="Y524" s="33"/>
    </row>
    <row r="525" spans="1:25" x14ac:dyDescent="0.2">
      <c r="A525" s="93" t="s">
        <v>284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1"/>
        <v>12 2022</v>
      </c>
      <c r="G525" s="96" t="s">
        <v>5</v>
      </c>
      <c r="H525" s="161" t="s">
        <v>2994</v>
      </c>
      <c r="I525" s="97" t="s">
        <v>2105</v>
      </c>
      <c r="J525" s="97" t="s">
        <v>2995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3221</v>
      </c>
      <c r="T525" s="95" t="str">
        <f t="shared" si="43"/>
        <v>4 2023</v>
      </c>
      <c r="U525" s="32">
        <f t="shared" si="44"/>
        <v>637.08090232061056</v>
      </c>
      <c r="V525" s="22">
        <f t="shared" si="45"/>
        <v>1.1317450499493622</v>
      </c>
      <c r="X525" s="33"/>
      <c r="Y525" s="33"/>
    </row>
    <row r="526" spans="1:25" x14ac:dyDescent="0.2">
      <c r="A526" s="93" t="s">
        <v>284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1"/>
        <v>12 2022</v>
      </c>
      <c r="G526" s="96" t="s">
        <v>5</v>
      </c>
      <c r="H526" s="160" t="str">
        <f>RIGHT(Journal!$J526,9)</f>
        <v>CEN-27308</v>
      </c>
      <c r="I526" s="96" t="str">
        <f t="shared" si="42"/>
        <v>21st Century</v>
      </c>
      <c r="J526" s="97" t="s">
        <v>118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3221</v>
      </c>
      <c r="T526" s="95" t="str">
        <f t="shared" si="43"/>
        <v>3 2023</v>
      </c>
      <c r="U526" s="32">
        <f t="shared" si="44"/>
        <v>1195.1033047938929</v>
      </c>
      <c r="V526" s="22">
        <f t="shared" si="45"/>
        <v>2.3670254056743869</v>
      </c>
      <c r="X526" s="33"/>
      <c r="Y526" s="33"/>
    </row>
    <row r="527" spans="1:25" x14ac:dyDescent="0.2">
      <c r="A527" s="93" t="s">
        <v>284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1"/>
        <v>12 2022</v>
      </c>
      <c r="G527" s="96" t="s">
        <v>5</v>
      </c>
      <c r="H527" s="160" t="str">
        <f>RIGHT(Journal!$J527,9)</f>
        <v>NWY-11536</v>
      </c>
      <c r="I527" s="96" t="str">
        <f t="shared" si="42"/>
        <v>Nature's Way</v>
      </c>
      <c r="J527" s="97" t="s">
        <v>286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3221</v>
      </c>
      <c r="T527" s="95" t="str">
        <f t="shared" si="43"/>
        <v>11 2023</v>
      </c>
      <c r="U527" s="32">
        <f t="shared" si="44"/>
        <v>605.91083731297681</v>
      </c>
      <c r="V527" s="22">
        <f t="shared" si="45"/>
        <v>0.38009846092400718</v>
      </c>
      <c r="X527" s="33"/>
      <c r="Y527" s="33"/>
    </row>
    <row r="528" spans="1:25" x14ac:dyDescent="0.2">
      <c r="A528" s="93" t="s">
        <v>284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1"/>
        <v>12 2022</v>
      </c>
      <c r="G528" s="96" t="s">
        <v>5</v>
      </c>
      <c r="H528" s="160" t="str">
        <f>RIGHT(Journal!$J528,9)</f>
        <v>NOW-02906</v>
      </c>
      <c r="I528" s="96" t="str">
        <f t="shared" si="42"/>
        <v>NOW Foods</v>
      </c>
      <c r="J528" s="97" t="s">
        <v>287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3221</v>
      </c>
      <c r="T528" s="95" t="str">
        <f t="shared" si="43"/>
        <v>6 2023</v>
      </c>
      <c r="U528" s="32">
        <f t="shared" si="44"/>
        <v>949.92430861068647</v>
      </c>
      <c r="V528" s="22">
        <f t="shared" si="45"/>
        <v>0.5756852934491018</v>
      </c>
      <c r="X528" s="33"/>
      <c r="Y528" s="33"/>
    </row>
    <row r="529" spans="1:25" x14ac:dyDescent="0.2">
      <c r="A529" s="93" t="s">
        <v>284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1"/>
        <v>12 2022</v>
      </c>
      <c r="G529" s="96" t="s">
        <v>5</v>
      </c>
      <c r="H529" s="160" t="str">
        <f>RIGHT(Journal!$J529,9)</f>
        <v>CEN-27542</v>
      </c>
      <c r="I529" s="96" t="str">
        <f t="shared" si="42"/>
        <v>21st Century</v>
      </c>
      <c r="J529" s="97" t="s">
        <v>288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3221</v>
      </c>
      <c r="T529" s="95" t="str">
        <f t="shared" si="43"/>
        <v>2 2023</v>
      </c>
      <c r="U529" s="32">
        <f t="shared" si="44"/>
        <v>1036.3051506564884</v>
      </c>
      <c r="V529" s="22">
        <f t="shared" si="45"/>
        <v>1.5614181000222336</v>
      </c>
      <c r="X529" s="33"/>
      <c r="Y529" s="33"/>
    </row>
    <row r="530" spans="1:25" x14ac:dyDescent="0.2">
      <c r="A530" s="93" t="s">
        <v>284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1"/>
        <v>12 2022</v>
      </c>
      <c r="G530" s="96" t="s">
        <v>5</v>
      </c>
      <c r="H530" s="161" t="s">
        <v>2089</v>
      </c>
      <c r="I530" s="97" t="s">
        <v>2067</v>
      </c>
      <c r="J530" s="97" t="s">
        <v>4398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3221</v>
      </c>
      <c r="T530" s="95" t="str">
        <f t="shared" si="43"/>
        <v>2 2023</v>
      </c>
      <c r="U530" s="32">
        <f t="shared" si="44"/>
        <v>485.94187282442726</v>
      </c>
      <c r="V530" s="22">
        <f t="shared" si="45"/>
        <v>0.94530530135643087</v>
      </c>
      <c r="X530" s="33"/>
      <c r="Y530" s="33"/>
    </row>
    <row r="531" spans="1:25" x14ac:dyDescent="0.2">
      <c r="A531" s="93" t="s">
        <v>284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1"/>
        <v>12 2022</v>
      </c>
      <c r="G531" s="96" t="s">
        <v>5</v>
      </c>
      <c r="H531" s="161" t="s">
        <v>2866</v>
      </c>
      <c r="I531" s="97" t="s">
        <v>2067</v>
      </c>
      <c r="J531" s="97" t="s">
        <v>2867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3221</v>
      </c>
      <c r="T531" s="95" t="str">
        <f t="shared" si="43"/>
        <v>4 2023</v>
      </c>
      <c r="U531" s="32">
        <f t="shared" si="44"/>
        <v>792.00029813740434</v>
      </c>
      <c r="V531" s="22">
        <f t="shared" si="45"/>
        <v>0.8722473107785832</v>
      </c>
      <c r="X531" s="33"/>
      <c r="Y531" s="33"/>
    </row>
    <row r="532" spans="1:25" x14ac:dyDescent="0.2">
      <c r="A532" s="93" t="s">
        <v>284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1"/>
        <v>12 2022</v>
      </c>
      <c r="G532" s="96" t="s">
        <v>5</v>
      </c>
      <c r="H532" s="161" t="s">
        <v>2078</v>
      </c>
      <c r="I532" s="97" t="s">
        <v>2067</v>
      </c>
      <c r="J532" s="97" t="s">
        <v>2079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3221</v>
      </c>
      <c r="T532" s="95" t="str">
        <f t="shared" si="43"/>
        <v>2 2023</v>
      </c>
      <c r="U532" s="32">
        <f t="shared" si="44"/>
        <v>1353.7046749312974</v>
      </c>
      <c r="V532" s="22">
        <f t="shared" si="45"/>
        <v>0.69552891459753818</v>
      </c>
      <c r="X532" s="33"/>
      <c r="Y532" s="33"/>
    </row>
    <row r="533" spans="1:25" x14ac:dyDescent="0.2">
      <c r="A533" s="93" t="s">
        <v>284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1"/>
        <v>12 2022</v>
      </c>
      <c r="G533" s="96" t="s">
        <v>5</v>
      </c>
      <c r="H533" s="161" t="s">
        <v>2700</v>
      </c>
      <c r="I533" s="97" t="s">
        <v>2067</v>
      </c>
      <c r="J533" s="97" t="s">
        <v>2701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3221</v>
      </c>
      <c r="T533" s="95" t="str">
        <f t="shared" si="43"/>
        <v>2 2023</v>
      </c>
      <c r="U533" s="32">
        <f t="shared" si="44"/>
        <v>1013.08559151145</v>
      </c>
      <c r="V533" s="22">
        <f t="shared" si="45"/>
        <v>0.85354561733018441</v>
      </c>
      <c r="X533" s="33"/>
      <c r="Y533" s="33"/>
    </row>
    <row r="534" spans="1:25" x14ac:dyDescent="0.2">
      <c r="A534" s="93" t="s">
        <v>284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1"/>
        <v>12 2022</v>
      </c>
      <c r="G534" s="96" t="s">
        <v>5</v>
      </c>
      <c r="H534" s="161" t="s">
        <v>2926</v>
      </c>
      <c r="I534" s="97" t="s">
        <v>2067</v>
      </c>
      <c r="J534" s="97" t="s">
        <v>2927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3221</v>
      </c>
      <c r="T534" s="95" t="str">
        <f t="shared" si="43"/>
        <v>3 2023</v>
      </c>
      <c r="U534" s="32">
        <f t="shared" si="44"/>
        <v>1036.0137694351142</v>
      </c>
      <c r="V534" s="22">
        <f t="shared" si="45"/>
        <v>1.0747184312249161</v>
      </c>
      <c r="X534" s="33"/>
      <c r="Y534" s="33"/>
    </row>
    <row r="535" spans="1:25" x14ac:dyDescent="0.2">
      <c r="A535" s="93" t="s">
        <v>284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1"/>
        <v>12 2022</v>
      </c>
      <c r="G535" s="96" t="s">
        <v>5</v>
      </c>
      <c r="H535" s="160" t="str">
        <f>RIGHT(Journal!$J535,9)</f>
        <v>NOW-03255</v>
      </c>
      <c r="I535" s="96" t="str">
        <f t="shared" si="42"/>
        <v>NOW Foods</v>
      </c>
      <c r="J535" s="97" t="s">
        <v>289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3221</v>
      </c>
      <c r="T535" s="95" t="str">
        <f t="shared" si="43"/>
        <v>2 2023</v>
      </c>
      <c r="U535" s="32">
        <f t="shared" si="44"/>
        <v>398.69068189312975</v>
      </c>
      <c r="V535" s="22">
        <f t="shared" si="45"/>
        <v>1.3231940000996574</v>
      </c>
      <c r="X535" s="33"/>
      <c r="Y535" s="33"/>
    </row>
    <row r="536" spans="1:25" x14ac:dyDescent="0.2">
      <c r="A536" s="93" t="s">
        <v>284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1"/>
        <v>12 2022</v>
      </c>
      <c r="G536" s="96" t="s">
        <v>5</v>
      </c>
      <c r="H536" s="175" t="s">
        <v>3756</v>
      </c>
      <c r="I536" s="176" t="s">
        <v>2067</v>
      </c>
      <c r="J536" s="97" t="s">
        <v>3807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3221</v>
      </c>
      <c r="T536" s="95" t="str">
        <f t="shared" si="43"/>
        <v>2 2023</v>
      </c>
      <c r="U536" s="32">
        <f t="shared" si="44"/>
        <v>778.28274818320597</v>
      </c>
      <c r="V536" s="22">
        <f t="shared" si="45"/>
        <v>1.07837625638575</v>
      </c>
      <c r="X536" s="33"/>
      <c r="Y536" s="33"/>
    </row>
    <row r="537" spans="1:25" x14ac:dyDescent="0.2">
      <c r="A537" s="93" t="s">
        <v>284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1"/>
        <v>12 2022</v>
      </c>
      <c r="G537" s="96" t="s">
        <v>5</v>
      </c>
      <c r="H537" s="160" t="str">
        <f>RIGHT(Journal!$J537,9)</f>
        <v>NOW-04603</v>
      </c>
      <c r="I537" s="96" t="str">
        <f t="shared" si="42"/>
        <v>NOW Foods</v>
      </c>
      <c r="J537" s="97" t="s">
        <v>173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3221</v>
      </c>
      <c r="T537" s="95" t="str">
        <f t="shared" si="43"/>
        <v>2 2023</v>
      </c>
      <c r="U537" s="32">
        <f t="shared" si="44"/>
        <v>720.01816048854948</v>
      </c>
      <c r="V537" s="22">
        <f t="shared" si="45"/>
        <v>1.0588785150583786</v>
      </c>
      <c r="X537" s="33"/>
      <c r="Y537" s="33"/>
    </row>
    <row r="538" spans="1:25" x14ac:dyDescent="0.2">
      <c r="A538" s="93" t="s">
        <v>284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1"/>
        <v>12 2022</v>
      </c>
      <c r="G538" s="96" t="s">
        <v>5</v>
      </c>
      <c r="H538" s="160" t="str">
        <f>RIGHT(Journal!$J538,9)</f>
        <v>HBI-02026</v>
      </c>
      <c r="I538" s="96" t="str">
        <f t="shared" si="42"/>
        <v>HealthyBiom</v>
      </c>
      <c r="J538" s="97" t="s">
        <v>290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3221</v>
      </c>
      <c r="T538" s="95" t="str">
        <f t="shared" si="43"/>
        <v>3 2023</v>
      </c>
      <c r="U538" s="32">
        <f t="shared" si="44"/>
        <v>978.47573740457983</v>
      </c>
      <c r="V538" s="22">
        <f t="shared" si="45"/>
        <v>0.80102849150582922</v>
      </c>
      <c r="X538" s="33"/>
      <c r="Y538" s="33"/>
    </row>
    <row r="539" spans="1:25" x14ac:dyDescent="0.2">
      <c r="A539" s="93" t="s">
        <v>284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1"/>
        <v>12 2022</v>
      </c>
      <c r="G539" s="96" t="s">
        <v>5</v>
      </c>
      <c r="H539" s="160" t="str">
        <f>RIGHT(Journal!$J539,9)</f>
        <v>SBL-00110</v>
      </c>
      <c r="I539" s="96" t="str">
        <f t="shared" si="42"/>
        <v>Sambucol</v>
      </c>
      <c r="J539" s="97" t="s">
        <v>291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3221</v>
      </c>
      <c r="T539" s="95" t="str">
        <f t="shared" si="43"/>
        <v>4 2023</v>
      </c>
      <c r="U539" s="32">
        <f t="shared" si="44"/>
        <v>823.31415636641202</v>
      </c>
      <c r="V539" s="22">
        <f t="shared" si="45"/>
        <v>1.0600349718165092</v>
      </c>
      <c r="X539" s="33"/>
      <c r="Y539" s="33"/>
    </row>
    <row r="540" spans="1:25" x14ac:dyDescent="0.2">
      <c r="A540" s="93" t="s">
        <v>292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1"/>
        <v>12 2022</v>
      </c>
      <c r="G540" s="96" t="s">
        <v>5</v>
      </c>
      <c r="H540" s="160" t="str">
        <f>RIGHT(Journal!$J540,9)</f>
        <v>NWY-11536</v>
      </c>
      <c r="I540" s="96" t="str">
        <f t="shared" si="42"/>
        <v>Nature's Way</v>
      </c>
      <c r="J540" s="97" t="s">
        <v>286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3221</v>
      </c>
      <c r="T540" s="95" t="str">
        <f t="shared" si="43"/>
        <v>12 2023</v>
      </c>
      <c r="U540" s="32">
        <f t="shared" si="44"/>
        <v>740.70752159540893</v>
      </c>
      <c r="V540" s="22">
        <f t="shared" si="45"/>
        <v>0.50757989406291359</v>
      </c>
      <c r="X540" s="33"/>
      <c r="Y540" s="33"/>
    </row>
    <row r="541" spans="1:25" x14ac:dyDescent="0.2">
      <c r="A541" s="93" t="s">
        <v>292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1"/>
        <v>12 2022</v>
      </c>
      <c r="G541" s="96" t="s">
        <v>5</v>
      </c>
      <c r="H541" s="161" t="s">
        <v>2538</v>
      </c>
      <c r="I541" s="97" t="s">
        <v>2102</v>
      </c>
      <c r="J541" s="97" t="s">
        <v>2539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3221</v>
      </c>
      <c r="T541" s="95" t="str">
        <f t="shared" si="43"/>
        <v>2 2023</v>
      </c>
      <c r="U541" s="32">
        <f t="shared" si="44"/>
        <v>1463.7130178593973</v>
      </c>
      <c r="V541" s="22">
        <f t="shared" si="45"/>
        <v>1.0953582856241482</v>
      </c>
      <c r="X541" s="33"/>
      <c r="Y541" s="33"/>
    </row>
    <row r="542" spans="1:25" x14ac:dyDescent="0.2">
      <c r="A542" s="93" t="s">
        <v>292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1"/>
        <v>12 2022</v>
      </c>
      <c r="G542" s="96" t="s">
        <v>5</v>
      </c>
      <c r="H542" s="160" t="str">
        <f>RIGHT(Journal!$J542,9)</f>
        <v>OSL-01393</v>
      </c>
      <c r="I542" s="96" t="str">
        <f t="shared" si="42"/>
        <v>Oslomega</v>
      </c>
      <c r="J542" s="97" t="s">
        <v>293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3221</v>
      </c>
      <c r="T542" s="95" t="str">
        <f t="shared" si="43"/>
        <v>3 2023</v>
      </c>
      <c r="U542" s="32">
        <f t="shared" si="44"/>
        <v>1783.5730733237688</v>
      </c>
      <c r="V542" s="22">
        <f t="shared" si="45"/>
        <v>1.2592058508158115</v>
      </c>
      <c r="X542" s="33"/>
      <c r="Y542" s="33"/>
    </row>
    <row r="543" spans="1:25" x14ac:dyDescent="0.2">
      <c r="A543" s="93" t="s">
        <v>292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1"/>
        <v>12 2022</v>
      </c>
      <c r="G543" s="96" t="s">
        <v>5</v>
      </c>
      <c r="H543" s="160" t="str">
        <f>RIGHT(Journal!$J543,9)</f>
        <v>NWY-14924</v>
      </c>
      <c r="I543" s="96" t="str">
        <f t="shared" si="42"/>
        <v>Nature's Way</v>
      </c>
      <c r="J543" s="97" t="s">
        <v>294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3221</v>
      </c>
      <c r="T543" s="95" t="str">
        <f t="shared" si="43"/>
        <v>3 2023</v>
      </c>
      <c r="U543" s="32">
        <f t="shared" si="44"/>
        <v>317.06116475179351</v>
      </c>
      <c r="V543" s="22">
        <f t="shared" si="45"/>
        <v>0.18839731908915874</v>
      </c>
      <c r="X543" s="33"/>
      <c r="Y543" s="33"/>
    </row>
    <row r="544" spans="1:25" x14ac:dyDescent="0.2">
      <c r="A544" s="93" t="s">
        <v>292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1"/>
        <v>12 2022</v>
      </c>
      <c r="G544" s="96" t="s">
        <v>6</v>
      </c>
      <c r="H544" s="160" t="str">
        <f>RIGHT(Journal!$J544,9)</f>
        <v>VPB-54130</v>
      </c>
      <c r="I544" s="96" t="str">
        <f t="shared" si="42"/>
        <v>Vplab</v>
      </c>
      <c r="J544" s="97" t="s">
        <v>295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3221</v>
      </c>
      <c r="T544" s="95" t="str">
        <f t="shared" si="43"/>
        <v>4 2023</v>
      </c>
      <c r="U544" s="32">
        <f t="shared" si="44"/>
        <v>1137.0389444131993</v>
      </c>
      <c r="V544" s="22">
        <f t="shared" si="45"/>
        <v>0.97771025001303946</v>
      </c>
      <c r="X544" s="33"/>
      <c r="Y544" s="33"/>
    </row>
    <row r="545" spans="1:25" x14ac:dyDescent="0.2">
      <c r="A545" s="93" t="s">
        <v>292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1"/>
        <v>12 2022</v>
      </c>
      <c r="G545" s="96" t="s">
        <v>6</v>
      </c>
      <c r="H545" s="160" t="str">
        <f>RIGHT(Journal!$J545,9)</f>
        <v>NRX-00654</v>
      </c>
      <c r="I545" s="96" t="str">
        <f t="shared" si="42"/>
        <v>Nutrex Research</v>
      </c>
      <c r="J545" s="97" t="s">
        <v>296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3221</v>
      </c>
      <c r="T545" s="95" t="str">
        <f t="shared" si="43"/>
        <v>8 2023</v>
      </c>
      <c r="U545" s="32">
        <f t="shared" si="44"/>
        <v>1557.4221362601625</v>
      </c>
      <c r="V545" s="22">
        <f t="shared" si="45"/>
        <v>0.89374608083090035</v>
      </c>
      <c r="X545" s="33"/>
      <c r="Y545" s="33"/>
    </row>
    <row r="546" spans="1:25" x14ac:dyDescent="0.2">
      <c r="A546" s="93" t="s">
        <v>292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1"/>
        <v>12 2022</v>
      </c>
      <c r="G546" s="96" t="s">
        <v>5</v>
      </c>
      <c r="H546" s="175" t="s">
        <v>3764</v>
      </c>
      <c r="I546" s="176" t="s">
        <v>3090</v>
      </c>
      <c r="J546" s="97" t="s">
        <v>3840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3221</v>
      </c>
      <c r="T546" s="95" t="str">
        <f t="shared" si="43"/>
        <v>2 2023</v>
      </c>
      <c r="U546" s="32">
        <f t="shared" si="44"/>
        <v>1037.503218697274</v>
      </c>
      <c r="V546" s="22">
        <f t="shared" si="45"/>
        <v>0.52866492754631089</v>
      </c>
      <c r="X546" s="33"/>
      <c r="Y546" s="33"/>
    </row>
    <row r="547" spans="1:25" x14ac:dyDescent="0.2">
      <c r="A547" s="93" t="s">
        <v>292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1"/>
        <v>12 2022</v>
      </c>
      <c r="G547" s="96" t="s">
        <v>5</v>
      </c>
      <c r="H547" s="160" t="str">
        <f>RIGHT(Journal!$J547,9)</f>
        <v>NOW-04620</v>
      </c>
      <c r="I547" s="96" t="str">
        <f t="shared" si="42"/>
        <v>NOW Foods</v>
      </c>
      <c r="J547" s="97" t="s">
        <v>297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3221</v>
      </c>
      <c r="T547" s="95" t="str">
        <f t="shared" si="43"/>
        <v>3 2023</v>
      </c>
      <c r="U547" s="32">
        <f t="shared" si="44"/>
        <v>734.07008990913437</v>
      </c>
      <c r="V547" s="22">
        <f t="shared" si="45"/>
        <v>1.5754946699300243</v>
      </c>
      <c r="X547" s="33"/>
      <c r="Y547" s="33"/>
    </row>
    <row r="548" spans="1:25" x14ac:dyDescent="0.2">
      <c r="A548" s="93" t="s">
        <v>292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1"/>
        <v>12 2022</v>
      </c>
      <c r="G548" s="96" t="s">
        <v>5</v>
      </c>
      <c r="H548" s="161" t="s">
        <v>2089</v>
      </c>
      <c r="I548" s="97" t="s">
        <v>2067</v>
      </c>
      <c r="J548" s="97" t="s">
        <v>4398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3221</v>
      </c>
      <c r="T548" s="95" t="str">
        <f t="shared" si="43"/>
        <v>3 2023</v>
      </c>
      <c r="U548" s="32">
        <f t="shared" si="44"/>
        <v>529.41079080822567</v>
      </c>
      <c r="V548" s="22">
        <f t="shared" si="45"/>
        <v>1.1249956022524954</v>
      </c>
      <c r="X548" s="33"/>
      <c r="Y548" s="33"/>
    </row>
    <row r="549" spans="1:25" x14ac:dyDescent="0.2">
      <c r="A549" s="93" t="s">
        <v>292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1"/>
        <v>12 2022</v>
      </c>
      <c r="G549" s="96" t="s">
        <v>5</v>
      </c>
      <c r="H549" s="161" t="s">
        <v>3109</v>
      </c>
      <c r="I549" s="97" t="s">
        <v>2115</v>
      </c>
      <c r="J549" s="97" t="s">
        <v>3110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3221</v>
      </c>
      <c r="T549" s="95" t="str">
        <f t="shared" si="43"/>
        <v>3 2023</v>
      </c>
      <c r="U549" s="32">
        <f t="shared" si="44"/>
        <v>520.44205394548067</v>
      </c>
      <c r="V549" s="22">
        <f t="shared" si="45"/>
        <v>1.8616607443666939</v>
      </c>
      <c r="X549" s="33"/>
      <c r="Y549" s="33"/>
    </row>
    <row r="550" spans="1:25" x14ac:dyDescent="0.2">
      <c r="A550" s="93" t="s">
        <v>292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1"/>
        <v>12 2022</v>
      </c>
      <c r="G550" s="96" t="s">
        <v>5</v>
      </c>
      <c r="H550" s="160" t="str">
        <f>RIGHT(Journal!$J550,9)</f>
        <v>CGN-02030</v>
      </c>
      <c r="I550" s="96" t="str">
        <f t="shared" si="42"/>
        <v>California Gold Nutrition</v>
      </c>
      <c r="J550" s="97" t="s">
        <v>157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3221</v>
      </c>
      <c r="T550" s="95" t="str">
        <f t="shared" si="43"/>
        <v>3 2023</v>
      </c>
      <c r="U550" s="32">
        <f t="shared" si="44"/>
        <v>-1.1244763271065494E-3</v>
      </c>
      <c r="V550" s="22">
        <f t="shared" si="45"/>
        <v>-2.8730980029021915E-6</v>
      </c>
      <c r="X550" s="33"/>
      <c r="Y550" s="33"/>
    </row>
    <row r="551" spans="1:25" x14ac:dyDescent="0.2">
      <c r="A551" s="93" t="s">
        <v>292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1"/>
        <v>12 2022</v>
      </c>
      <c r="G551" s="96" t="s">
        <v>5</v>
      </c>
      <c r="H551" s="160" t="str">
        <f>RIGHT(Journal!$J551,9)</f>
        <v>CEN-27116</v>
      </c>
      <c r="I551" s="96" t="str">
        <f t="shared" si="42"/>
        <v>21st Century</v>
      </c>
      <c r="J551" s="97" t="s">
        <v>52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3221</v>
      </c>
      <c r="T551" s="95" t="str">
        <f t="shared" si="43"/>
        <v>1 2025</v>
      </c>
      <c r="U551" s="32">
        <f t="shared" si="44"/>
        <v>48.338986452415156</v>
      </c>
      <c r="V551" s="22">
        <f t="shared" si="45"/>
        <v>8.7624438315044281E-2</v>
      </c>
      <c r="X551" s="33"/>
      <c r="Y551" s="33"/>
    </row>
    <row r="552" spans="1:25" x14ac:dyDescent="0.2">
      <c r="A552" s="93" t="s">
        <v>292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1"/>
        <v>12 2022</v>
      </c>
      <c r="G552" s="96" t="s">
        <v>5</v>
      </c>
      <c r="H552" s="160" t="str">
        <f>RIGHT(Journal!$J552,9)</f>
        <v>CEN-27452</v>
      </c>
      <c r="I552" s="96" t="str">
        <f t="shared" si="42"/>
        <v>21st Century</v>
      </c>
      <c r="J552" s="97" t="s">
        <v>91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3221</v>
      </c>
      <c r="T552" s="95" t="str">
        <f t="shared" si="43"/>
        <v>7 2023</v>
      </c>
      <c r="U552" s="32">
        <f t="shared" si="44"/>
        <v>450.23213714203729</v>
      </c>
      <c r="V552" s="22">
        <f t="shared" si="45"/>
        <v>1.1262339446780505</v>
      </c>
      <c r="X552" s="33"/>
      <c r="Y552" s="33"/>
    </row>
    <row r="553" spans="1:25" x14ac:dyDescent="0.2">
      <c r="A553" s="93" t="s">
        <v>292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1"/>
        <v>12 2022</v>
      </c>
      <c r="G553" s="96" t="s">
        <v>5</v>
      </c>
      <c r="H553" s="161" t="s">
        <v>2887</v>
      </c>
      <c r="I553" s="97" t="s">
        <v>2283</v>
      </c>
      <c r="J553" s="97" t="s">
        <v>2888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3221</v>
      </c>
      <c r="T553" s="95" t="str">
        <f t="shared" si="43"/>
        <v>2 2023</v>
      </c>
      <c r="U553" s="32">
        <f t="shared" si="44"/>
        <v>1164.1806033955045</v>
      </c>
      <c r="V553" s="22">
        <f t="shared" si="45"/>
        <v>2.1727108252761171</v>
      </c>
      <c r="X553" s="33"/>
      <c r="Y553" s="33"/>
    </row>
    <row r="554" spans="1:25" x14ac:dyDescent="0.2">
      <c r="A554" s="93" t="s">
        <v>292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1"/>
        <v>12 2022</v>
      </c>
      <c r="G554" s="96" t="s">
        <v>5</v>
      </c>
      <c r="H554" s="160" t="str">
        <f>RIGHT(Journal!$J554,9)</f>
        <v>NWY-15692</v>
      </c>
      <c r="I554" s="96" t="str">
        <f t="shared" si="42"/>
        <v>Nature's Way</v>
      </c>
      <c r="J554" s="97" t="s">
        <v>298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3221</v>
      </c>
      <c r="T554" s="95" t="str">
        <f t="shared" si="43"/>
        <v>5 2023</v>
      </c>
      <c r="U554" s="32">
        <f t="shared" si="44"/>
        <v>1350.6669803768532</v>
      </c>
      <c r="V554" s="22">
        <f t="shared" si="45"/>
        <v>1.0009886075077885</v>
      </c>
      <c r="X554" s="33"/>
      <c r="Y554" s="33"/>
    </row>
    <row r="555" spans="1:25" x14ac:dyDescent="0.2">
      <c r="A555" s="93" t="s">
        <v>292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1"/>
        <v>12 2022</v>
      </c>
      <c r="G555" s="96" t="s">
        <v>5</v>
      </c>
      <c r="H555" s="160" t="str">
        <f>RIGHT(Journal!$J555,9)</f>
        <v>OAD-58701</v>
      </c>
      <c r="I555" s="96" t="str">
        <f t="shared" si="42"/>
        <v>One-A-Day</v>
      </c>
      <c r="J555" s="97" t="s">
        <v>75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3221</v>
      </c>
      <c r="T555" s="95" t="str">
        <f t="shared" si="43"/>
        <v>2 2023</v>
      </c>
      <c r="U555" s="32">
        <f t="shared" si="44"/>
        <v>869.36303887900522</v>
      </c>
      <c r="V555" s="22">
        <f t="shared" si="45"/>
        <v>0.84352014499210615</v>
      </c>
      <c r="X555" s="33"/>
      <c r="Y555" s="33"/>
    </row>
    <row r="556" spans="1:25" x14ac:dyDescent="0.2">
      <c r="A556" s="93" t="s">
        <v>299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1"/>
        <v>12 2022</v>
      </c>
      <c r="G556" s="96" t="s">
        <v>5</v>
      </c>
      <c r="H556" s="161" t="s">
        <v>2089</v>
      </c>
      <c r="I556" s="97" t="s">
        <v>2067</v>
      </c>
      <c r="J556" s="97" t="s">
        <v>4398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3221</v>
      </c>
      <c r="T556" s="95" t="str">
        <f t="shared" si="43"/>
        <v>2 2023</v>
      </c>
      <c r="U556" s="32">
        <f t="shared" si="44"/>
        <v>524.83727327032329</v>
      </c>
      <c r="V556" s="22">
        <f t="shared" si="45"/>
        <v>1.1045421783870406</v>
      </c>
      <c r="X556" s="33"/>
      <c r="Y556" s="33"/>
    </row>
    <row r="557" spans="1:25" x14ac:dyDescent="0.2">
      <c r="A557" s="93" t="s">
        <v>299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1"/>
        <v>12 2022</v>
      </c>
      <c r="G557" s="96" t="s">
        <v>5</v>
      </c>
      <c r="H557" s="161" t="s">
        <v>2700</v>
      </c>
      <c r="I557" s="97" t="s">
        <v>2067</v>
      </c>
      <c r="J557" s="97" t="s">
        <v>2701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3221</v>
      </c>
      <c r="T557" s="95" t="str">
        <f t="shared" si="43"/>
        <v>2 2023</v>
      </c>
      <c r="U557" s="32">
        <f t="shared" si="44"/>
        <v>1102.8916052142513</v>
      </c>
      <c r="V557" s="22">
        <f t="shared" si="45"/>
        <v>1.0052713209159538</v>
      </c>
      <c r="X557" s="33"/>
      <c r="Y557" s="33"/>
    </row>
    <row r="558" spans="1:25" x14ac:dyDescent="0.2">
      <c r="A558" s="93" t="s">
        <v>299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1"/>
        <v>12 2022</v>
      </c>
      <c r="G558" s="96" t="s">
        <v>5</v>
      </c>
      <c r="H558" s="161" t="s">
        <v>3183</v>
      </c>
      <c r="I558" s="97" t="s">
        <v>2165</v>
      </c>
      <c r="J558" s="97" t="s">
        <v>3184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3"/>
        <v/>
      </c>
      <c r="U558" s="32">
        <f t="shared" si="44"/>
        <v>-384.83476283651044</v>
      </c>
      <c r="V558" s="22" t="str">
        <f t="shared" si="45"/>
        <v/>
      </c>
      <c r="X558" s="33"/>
      <c r="Y558" s="33"/>
    </row>
    <row r="559" spans="1:25" x14ac:dyDescent="0.2">
      <c r="A559" s="93" t="s">
        <v>299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1"/>
        <v>12 2022</v>
      </c>
      <c r="G559" s="96" t="s">
        <v>5</v>
      </c>
      <c r="H559" s="160" t="str">
        <f>RIGHT(Journal!$J559,9)</f>
        <v>NFS-20721</v>
      </c>
      <c r="I559" s="96" t="str">
        <f t="shared" si="42"/>
        <v>Natural Factors</v>
      </c>
      <c r="J559" s="97" t="s">
        <v>300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3221</v>
      </c>
      <c r="T559" s="95" t="str">
        <f t="shared" si="43"/>
        <v>4 2025</v>
      </c>
      <c r="U559" s="32">
        <f t="shared" si="44"/>
        <v>674.40124329634114</v>
      </c>
      <c r="V559" s="22">
        <f t="shared" si="45"/>
        <v>0.65756831205988453</v>
      </c>
      <c r="X559" s="33"/>
      <c r="Y559" s="33"/>
    </row>
    <row r="560" spans="1:25" x14ac:dyDescent="0.2">
      <c r="A560" s="93" t="s">
        <v>299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1"/>
        <v>12 2022</v>
      </c>
      <c r="G560" s="96" t="s">
        <v>5</v>
      </c>
      <c r="H560" s="175" t="s">
        <v>3745</v>
      </c>
      <c r="I560" s="176" t="s">
        <v>2165</v>
      </c>
      <c r="J560" s="97" t="s">
        <v>3797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3221</v>
      </c>
      <c r="T560" s="95" t="str">
        <f t="shared" si="43"/>
        <v>3 2023</v>
      </c>
      <c r="U560" s="32">
        <f t="shared" si="44"/>
        <v>1071.8413676259756</v>
      </c>
      <c r="V560" s="22">
        <f t="shared" si="45"/>
        <v>0.95008036712927657</v>
      </c>
      <c r="X560" s="33"/>
      <c r="Y560" s="33"/>
    </row>
    <row r="561" spans="1:25" x14ac:dyDescent="0.2">
      <c r="A561" s="93" t="s">
        <v>299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1"/>
        <v>12 2022</v>
      </c>
      <c r="G561" s="96" t="s">
        <v>5</v>
      </c>
      <c r="H561" s="175" t="s">
        <v>3756</v>
      </c>
      <c r="I561" s="176" t="s">
        <v>2067</v>
      </c>
      <c r="J561" s="97" t="s">
        <v>3807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3221</v>
      </c>
      <c r="T561" s="95" t="str">
        <f t="shared" si="43"/>
        <v>3 2023</v>
      </c>
      <c r="U561" s="32">
        <f t="shared" si="44"/>
        <v>832.89034999734497</v>
      </c>
      <c r="V561" s="22">
        <f t="shared" si="45"/>
        <v>1.2485059240171839</v>
      </c>
      <c r="X561" s="33"/>
      <c r="Y561" s="33"/>
    </row>
    <row r="562" spans="1:25" x14ac:dyDescent="0.2">
      <c r="A562" s="93" t="s">
        <v>299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1"/>
        <v>12 2022</v>
      </c>
      <c r="G562" s="96" t="s">
        <v>5</v>
      </c>
      <c r="H562" s="160" t="str">
        <f>RIGHT(Journal!$J562,9)</f>
        <v>NOW-01841</v>
      </c>
      <c r="I562" s="96" t="str">
        <f t="shared" si="42"/>
        <v>NOW Foods</v>
      </c>
      <c r="J562" s="97" t="s">
        <v>301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3221</v>
      </c>
      <c r="T562" s="95" t="str">
        <f t="shared" si="43"/>
        <v>2 2023</v>
      </c>
      <c r="U562" s="32">
        <f t="shared" si="44"/>
        <v>1700.7051792598097</v>
      </c>
      <c r="V562" s="22">
        <f t="shared" si="45"/>
        <v>1.0008299669382885</v>
      </c>
      <c r="X562" s="33"/>
      <c r="Y562" s="33"/>
    </row>
    <row r="563" spans="1:25" x14ac:dyDescent="0.2">
      <c r="A563" s="93" t="s">
        <v>299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1"/>
        <v>12 2022</v>
      </c>
      <c r="G563" s="96" t="s">
        <v>5</v>
      </c>
      <c r="H563" s="160" t="str">
        <f>RIGHT(Journal!$J563,9)</f>
        <v>CEN-22874</v>
      </c>
      <c r="I563" s="96" t="str">
        <f t="shared" si="42"/>
        <v>21st Century</v>
      </c>
      <c r="J563" s="97" t="s">
        <v>302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3221</v>
      </c>
      <c r="T563" s="95" t="str">
        <f t="shared" si="43"/>
        <v>3 2023</v>
      </c>
      <c r="U563" s="32">
        <f t="shared" si="44"/>
        <v>747.26696755694786</v>
      </c>
      <c r="V563" s="22">
        <f t="shared" si="45"/>
        <v>0.99273837516022945</v>
      </c>
      <c r="X563" s="33"/>
      <c r="Y563" s="33"/>
    </row>
    <row r="564" spans="1:25" x14ac:dyDescent="0.2">
      <c r="A564" s="93" t="s">
        <v>299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1"/>
        <v>12 2022</v>
      </c>
      <c r="G564" s="96" t="s">
        <v>5</v>
      </c>
      <c r="H564" s="161" t="s">
        <v>2994</v>
      </c>
      <c r="I564" s="97" t="s">
        <v>2105</v>
      </c>
      <c r="J564" s="97" t="s">
        <v>2995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3221</v>
      </c>
      <c r="T564" s="95" t="str">
        <f t="shared" si="43"/>
        <v>3 2024</v>
      </c>
      <c r="U564" s="32">
        <f t="shared" si="44"/>
        <v>832.89034999734497</v>
      </c>
      <c r="V564" s="22">
        <f t="shared" si="45"/>
        <v>1.2485059240171839</v>
      </c>
      <c r="X564" s="33"/>
      <c r="Y564" s="33"/>
    </row>
    <row r="565" spans="1:25" x14ac:dyDescent="0.2">
      <c r="A565" s="93" t="s">
        <v>299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1"/>
        <v>12 2022</v>
      </c>
      <c r="G565" s="96" t="s">
        <v>5</v>
      </c>
      <c r="H565" s="161" t="s">
        <v>2139</v>
      </c>
      <c r="I565" s="97" t="s">
        <v>2067</v>
      </c>
      <c r="J565" s="97" t="s">
        <v>2140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3221</v>
      </c>
      <c r="T565" s="95" t="str">
        <f t="shared" si="43"/>
        <v>3 2023</v>
      </c>
      <c r="U565" s="32">
        <f t="shared" si="44"/>
        <v>1050.6154628312006</v>
      </c>
      <c r="V565" s="22">
        <f t="shared" si="45"/>
        <v>1.1066279486332127</v>
      </c>
      <c r="X565" s="33"/>
      <c r="Y565" s="33"/>
    </row>
    <row r="566" spans="1:25" x14ac:dyDescent="0.2">
      <c r="A566" s="93" t="s">
        <v>299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1"/>
        <v>12 2022</v>
      </c>
      <c r="G566" s="96" t="s">
        <v>5</v>
      </c>
      <c r="H566" s="161" t="s">
        <v>2237</v>
      </c>
      <c r="I566" s="97" t="s">
        <v>2067</v>
      </c>
      <c r="J566" s="97" t="s">
        <v>2238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3221</v>
      </c>
      <c r="T566" s="95" t="str">
        <f t="shared" si="43"/>
        <v>2 2023</v>
      </c>
      <c r="U566" s="32">
        <f t="shared" si="44"/>
        <v>421.62021459671848</v>
      </c>
      <c r="V566" s="22">
        <f t="shared" si="45"/>
        <v>1.2839408311292027</v>
      </c>
      <c r="X566" s="33"/>
      <c r="Y566" s="33"/>
    </row>
    <row r="567" spans="1:25" x14ac:dyDescent="0.2">
      <c r="A567" s="93" t="s">
        <v>299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1"/>
        <v>12 2022</v>
      </c>
      <c r="G567" s="96" t="s">
        <v>5</v>
      </c>
      <c r="H567" s="161" t="s">
        <v>2862</v>
      </c>
      <c r="I567" s="97" t="s">
        <v>2115</v>
      </c>
      <c r="J567" s="97" t="s">
        <v>3966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3221</v>
      </c>
      <c r="T567" s="95" t="str">
        <f t="shared" si="43"/>
        <v>4 2023</v>
      </c>
      <c r="U567" s="32">
        <f t="shared" si="44"/>
        <v>723.63348377847387</v>
      </c>
      <c r="V567" s="22">
        <f t="shared" si="45"/>
        <v>1.9226829502350031</v>
      </c>
      <c r="X567" s="33"/>
      <c r="Y567" s="33"/>
    </row>
    <row r="568" spans="1:25" x14ac:dyDescent="0.2">
      <c r="A568" s="93" t="s">
        <v>299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1"/>
        <v>12 2022</v>
      </c>
      <c r="G568" s="96" t="s">
        <v>5</v>
      </c>
      <c r="H568" s="160" t="str">
        <f>RIGHT(Journal!$J568,9)</f>
        <v>CEN-27540</v>
      </c>
      <c r="I568" s="96" t="str">
        <f t="shared" si="42"/>
        <v>21st Century</v>
      </c>
      <c r="J568" s="97" t="s">
        <v>303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3221</v>
      </c>
      <c r="T568" s="95" t="str">
        <f t="shared" si="43"/>
        <v>2 2023</v>
      </c>
      <c r="U568" s="32">
        <f t="shared" si="44"/>
        <v>1094.9908251738968</v>
      </c>
      <c r="V568" s="22">
        <f t="shared" si="45"/>
        <v>1.8098747436162903</v>
      </c>
      <c r="X568" s="33"/>
      <c r="Y568" s="33"/>
    </row>
    <row r="569" spans="1:25" x14ac:dyDescent="0.2">
      <c r="A569" s="93" t="s">
        <v>299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1"/>
        <v>12 2022</v>
      </c>
      <c r="G569" s="96" t="s">
        <v>5</v>
      </c>
      <c r="H569" s="160" t="str">
        <f>RIGHT(Journal!$J569,9)</f>
        <v>CEN-27305</v>
      </c>
      <c r="I569" s="96" t="str">
        <f t="shared" si="42"/>
        <v>21st Century</v>
      </c>
      <c r="J569" s="97" t="s">
        <v>119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3221</v>
      </c>
      <c r="T569" s="95" t="str">
        <f t="shared" si="43"/>
        <v>3 2023</v>
      </c>
      <c r="U569" s="32">
        <f t="shared" si="44"/>
        <v>1237.0691850475228</v>
      </c>
      <c r="V569" s="22">
        <f t="shared" si="45"/>
        <v>2.672255000295273</v>
      </c>
      <c r="X569" s="33"/>
      <c r="Y569" s="33"/>
    </row>
    <row r="570" spans="1:25" x14ac:dyDescent="0.2">
      <c r="A570" s="93" t="s">
        <v>299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1"/>
        <v>12 2022</v>
      </c>
      <c r="G570" s="96" t="s">
        <v>5</v>
      </c>
      <c r="H570" s="160" t="str">
        <f>RIGHT(Journal!$J570,9)</f>
        <v>ULM-01270</v>
      </c>
      <c r="I570" s="96" t="str">
        <f t="shared" si="42"/>
        <v>Ultamins</v>
      </c>
      <c r="J570" s="97" t="s">
        <v>304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3221</v>
      </c>
      <c r="T570" s="95" t="str">
        <f t="shared" si="43"/>
        <v>2 2023</v>
      </c>
      <c r="U570" s="32">
        <f t="shared" si="44"/>
        <v>824.07578983698772</v>
      </c>
      <c r="V570" s="22">
        <f t="shared" si="45"/>
        <v>0.41705840011394063</v>
      </c>
      <c r="X570" s="33"/>
      <c r="Y570" s="33"/>
    </row>
    <row r="571" spans="1:25" x14ac:dyDescent="0.2">
      <c r="A571" s="93" t="s">
        <v>299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1"/>
        <v>12 2022</v>
      </c>
      <c r="G571" s="96" t="s">
        <v>5</v>
      </c>
      <c r="H571" s="160" t="str">
        <f>RIGHT(Journal!$J571,9)</f>
        <v>NWY-13660</v>
      </c>
      <c r="I571" s="96" t="str">
        <f t="shared" si="42"/>
        <v>Nature's Way</v>
      </c>
      <c r="J571" s="97" t="s">
        <v>305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3221</v>
      </c>
      <c r="T571" s="95" t="str">
        <f t="shared" si="43"/>
        <v>9 2023</v>
      </c>
      <c r="U571" s="32">
        <f t="shared" si="44"/>
        <v>1262.5845014071042</v>
      </c>
      <c r="V571" s="22">
        <f t="shared" si="45"/>
        <v>1.5077157080668049</v>
      </c>
      <c r="X571" s="33"/>
      <c r="Y571" s="33"/>
    </row>
    <row r="572" spans="1:25" x14ac:dyDescent="0.2">
      <c r="A572" s="93" t="s">
        <v>299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1"/>
        <v>12 2022</v>
      </c>
      <c r="G572" s="96" t="s">
        <v>5</v>
      </c>
      <c r="H572" s="160" t="str">
        <f>RIGHT(Journal!$J572,9)</f>
        <v>CGN-01408</v>
      </c>
      <c r="I572" s="96" t="str">
        <f t="shared" si="42"/>
        <v>California Gold Nutrition</v>
      </c>
      <c r="J572" s="97" t="s">
        <v>306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3221</v>
      </c>
      <c r="T572" s="95" t="str">
        <f t="shared" si="43"/>
        <v>2 2023</v>
      </c>
      <c r="U572" s="32">
        <f t="shared" si="44"/>
        <v>573.08687728986354</v>
      </c>
      <c r="V572" s="22">
        <f t="shared" si="45"/>
        <v>1.0876306787392882</v>
      </c>
      <c r="X572" s="33"/>
      <c r="Y572" s="33"/>
    </row>
    <row r="573" spans="1:25" x14ac:dyDescent="0.2">
      <c r="A573" s="93" t="s">
        <v>299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1"/>
        <v>12 2022</v>
      </c>
      <c r="G573" s="96" t="s">
        <v>5</v>
      </c>
      <c r="H573" s="175" t="s">
        <v>3754</v>
      </c>
      <c r="I573" s="176" t="s">
        <v>2067</v>
      </c>
      <c r="J573" s="97" t="s">
        <v>3805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3221</v>
      </c>
      <c r="T573" s="95" t="str">
        <f t="shared" si="43"/>
        <v>3 2023</v>
      </c>
      <c r="U573" s="32">
        <f t="shared" si="44"/>
        <v>517.70425274783611</v>
      </c>
      <c r="V573" s="22">
        <f t="shared" si="45"/>
        <v>0.81876915193195521</v>
      </c>
      <c r="X573" s="33"/>
      <c r="Y573" s="33"/>
    </row>
    <row r="574" spans="1:25" x14ac:dyDescent="0.2">
      <c r="A574" s="93" t="s">
        <v>299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1"/>
        <v>12 2022</v>
      </c>
      <c r="G574" s="96" t="s">
        <v>5</v>
      </c>
      <c r="H574" s="160" t="str">
        <f>RIGHT(Journal!$J574,9)</f>
        <v>NFS-01587</v>
      </c>
      <c r="I574" s="96" t="str">
        <f t="shared" si="42"/>
        <v>Natural Factors</v>
      </c>
      <c r="J574" s="97" t="s">
        <v>307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3221</v>
      </c>
      <c r="T574" s="95" t="str">
        <f t="shared" si="43"/>
        <v>2 2023</v>
      </c>
      <c r="U574" s="32">
        <f t="shared" si="44"/>
        <v>1412.4113446344184</v>
      </c>
      <c r="V574" s="22">
        <f t="shared" si="45"/>
        <v>0.94946364342050715</v>
      </c>
      <c r="X574" s="33"/>
      <c r="Y574" s="33"/>
    </row>
    <row r="575" spans="1:25" x14ac:dyDescent="0.2">
      <c r="A575" s="93" t="s">
        <v>299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1"/>
        <v>12 2022</v>
      </c>
      <c r="G575" s="96" t="s">
        <v>5</v>
      </c>
      <c r="H575" s="175" t="s">
        <v>3758</v>
      </c>
      <c r="I575" s="176" t="s">
        <v>2067</v>
      </c>
      <c r="J575" s="97" t="s">
        <v>3809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3221</v>
      </c>
      <c r="T575" s="95" t="str">
        <f t="shared" si="43"/>
        <v>4 2023</v>
      </c>
      <c r="U575" s="32">
        <f t="shared" si="44"/>
        <v>1335.4085054956722</v>
      </c>
      <c r="V575" s="22">
        <f t="shared" si="45"/>
        <v>1.0559999108796014</v>
      </c>
      <c r="X575" s="33"/>
      <c r="Y575" s="33"/>
    </row>
    <row r="576" spans="1:25" x14ac:dyDescent="0.2">
      <c r="A576" s="93" t="s">
        <v>299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1"/>
        <v>12 2022</v>
      </c>
      <c r="G576" s="96" t="s">
        <v>6</v>
      </c>
      <c r="H576" s="160" t="str">
        <f>RIGHT(Journal!$J576,9)</f>
        <v>CGN-01126</v>
      </c>
      <c r="I576" s="96" t="str">
        <f t="shared" si="42"/>
        <v>California Gold Nutrition</v>
      </c>
      <c r="J576" s="97" t="s">
        <v>133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3221</v>
      </c>
      <c r="T576" s="95" t="str">
        <f t="shared" si="43"/>
        <v>2 2023</v>
      </c>
      <c r="U576" s="32">
        <f t="shared" si="44"/>
        <v>623.63348377847387</v>
      </c>
      <c r="V576" s="22">
        <f t="shared" si="45"/>
        <v>1.6569845002136392</v>
      </c>
      <c r="X576" s="33"/>
      <c r="Y576" s="33"/>
    </row>
    <row r="577" spans="1:25" x14ac:dyDescent="0.2">
      <c r="A577" s="93" t="s">
        <v>308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1"/>
        <v>12 2022</v>
      </c>
      <c r="G577" s="96" t="s">
        <v>5</v>
      </c>
      <c r="H577" s="160" t="str">
        <f>RIGHT(Journal!$J577,9)</f>
        <v>HBI-02027</v>
      </c>
      <c r="I577" s="96" t="str">
        <f t="shared" si="42"/>
        <v>HealthyBiom</v>
      </c>
      <c r="J577" s="97" t="s">
        <v>76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3221</v>
      </c>
      <c r="T577" s="95" t="str">
        <f t="shared" si="43"/>
        <v>1 2023</v>
      </c>
      <c r="U577" s="32">
        <f t="shared" si="44"/>
        <v>853.82668830225248</v>
      </c>
      <c r="V577" s="22">
        <f t="shared" si="45"/>
        <v>2.4664717338110385</v>
      </c>
      <c r="X577" s="33"/>
      <c r="Y577" s="33"/>
    </row>
    <row r="578" spans="1:25" x14ac:dyDescent="0.2">
      <c r="A578" s="93" t="s">
        <v>308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1"/>
        <v>12 2022</v>
      </c>
      <c r="G578" s="96" t="s">
        <v>5</v>
      </c>
      <c r="H578" s="175" t="s">
        <v>3754</v>
      </c>
      <c r="I578" s="176" t="s">
        <v>2067</v>
      </c>
      <c r="J578" s="97" t="s">
        <v>3805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3221</v>
      </c>
      <c r="T578" s="95" t="str">
        <f t="shared" si="43"/>
        <v>11 2023</v>
      </c>
      <c r="U578" s="32">
        <f t="shared" si="44"/>
        <v>853.80981816420444</v>
      </c>
      <c r="V578" s="22">
        <f t="shared" si="45"/>
        <v>1.3212980360341771</v>
      </c>
      <c r="X578" s="33"/>
      <c r="Y578" s="33"/>
    </row>
    <row r="579" spans="1:25" x14ac:dyDescent="0.2">
      <c r="A579" s="93" t="s">
        <v>308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ref="F579:F642" si="46">IFERROR(MONTH(E579)&amp;" "&amp;YEAR(E579),"")</f>
        <v>12 2022</v>
      </c>
      <c r="G579" s="96" t="s">
        <v>5</v>
      </c>
      <c r="H579" s="161" t="s">
        <v>2089</v>
      </c>
      <c r="I579" s="97" t="s">
        <v>2067</v>
      </c>
      <c r="J579" s="97" t="s">
        <v>4398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3221</v>
      </c>
      <c r="T579" s="95" t="str">
        <f t="shared" ref="T579:T642" si="47">IF(R579="","",MONTH(R579)&amp;" "&amp;YEAR(R579))</f>
        <v>1 2023</v>
      </c>
      <c r="U579" s="32">
        <f t="shared" ref="U579:U642" si="48">Q579-P579</f>
        <v>514.39577109065954</v>
      </c>
      <c r="V579" s="22">
        <f t="shared" ref="V579:V642" si="49">IF(Q579&lt;&gt;0,IFERROR(U579/P579,""),"")</f>
        <v>1.0592901388976459</v>
      </c>
      <c r="X579" s="33"/>
      <c r="Y579" s="33"/>
    </row>
    <row r="580" spans="1:25" x14ac:dyDescent="0.2">
      <c r="A580" s="93" t="s">
        <v>308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si="46"/>
        <v>12 2022</v>
      </c>
      <c r="G580" s="96" t="s">
        <v>5</v>
      </c>
      <c r="H580" s="161" t="s">
        <v>2078</v>
      </c>
      <c r="I580" s="97" t="s">
        <v>2067</v>
      </c>
      <c r="J580" s="97" t="s">
        <v>2079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3221</v>
      </c>
      <c r="T580" s="95" t="str">
        <f t="shared" si="47"/>
        <v>2 2023</v>
      </c>
      <c r="U580" s="32">
        <f t="shared" si="48"/>
        <v>1461.4350778719624</v>
      </c>
      <c r="V580" s="22">
        <f t="shared" si="49"/>
        <v>0.79487814669086143</v>
      </c>
      <c r="X580" s="33"/>
      <c r="Y580" s="33"/>
    </row>
    <row r="581" spans="1:25" x14ac:dyDescent="0.2">
      <c r="A581" s="93" t="s">
        <v>308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6"/>
        <v>12 2022</v>
      </c>
      <c r="G581" s="96" t="s">
        <v>5</v>
      </c>
      <c r="H581" s="175" t="s">
        <v>3745</v>
      </c>
      <c r="I581" s="176" t="s">
        <v>2165</v>
      </c>
      <c r="J581" s="97" t="s">
        <v>3797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3221</v>
      </c>
      <c r="T581" s="95" t="str">
        <f t="shared" si="47"/>
        <v>1 2023</v>
      </c>
      <c r="U581" s="32">
        <f t="shared" si="48"/>
        <v>1147.0505535400021</v>
      </c>
      <c r="V581" s="22">
        <f t="shared" si="49"/>
        <v>0.99488364998299983</v>
      </c>
      <c r="X581" s="33"/>
      <c r="Y581" s="33"/>
    </row>
    <row r="582" spans="1:25" x14ac:dyDescent="0.2">
      <c r="A582" s="93" t="s">
        <v>308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6"/>
        <v>12 2022</v>
      </c>
      <c r="G582" s="96" t="s">
        <v>5</v>
      </c>
      <c r="H582" s="161" t="s">
        <v>3109</v>
      </c>
      <c r="I582" s="97" t="s">
        <v>2115</v>
      </c>
      <c r="J582" s="97" t="s">
        <v>3110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3221</v>
      </c>
      <c r="T582" s="95" t="str">
        <f t="shared" si="47"/>
        <v>2 2023</v>
      </c>
      <c r="U582" s="32">
        <f t="shared" si="48"/>
        <v>569.21779220150165</v>
      </c>
      <c r="V582" s="22">
        <f t="shared" si="49"/>
        <v>2.466471733811038</v>
      </c>
      <c r="X582" s="33"/>
      <c r="Y582" s="33"/>
    </row>
    <row r="583" spans="1:25" x14ac:dyDescent="0.2">
      <c r="A583" s="93" t="s">
        <v>308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6"/>
        <v>12 2022</v>
      </c>
      <c r="G583" s="96" t="s">
        <v>5</v>
      </c>
      <c r="H583" s="161" t="s">
        <v>2237</v>
      </c>
      <c r="I583" s="97" t="s">
        <v>2067</v>
      </c>
      <c r="J583" s="97" t="s">
        <v>2238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3221</v>
      </c>
      <c r="T583" s="95" t="str">
        <f t="shared" si="47"/>
        <v>2 2023</v>
      </c>
      <c r="U583" s="32">
        <f t="shared" si="48"/>
        <v>414.40420615968361</v>
      </c>
      <c r="V583" s="22">
        <f t="shared" si="49"/>
        <v>1.2348313470128471</v>
      </c>
      <c r="X583" s="33"/>
      <c r="Y583" s="33"/>
    </row>
    <row r="584" spans="1:25" x14ac:dyDescent="0.2">
      <c r="A584" s="93" t="s">
        <v>308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6"/>
        <v>12 2022</v>
      </c>
      <c r="G584" s="96" t="s">
        <v>5</v>
      </c>
      <c r="H584" s="161" t="s">
        <v>2529</v>
      </c>
      <c r="I584" s="97" t="s">
        <v>2067</v>
      </c>
      <c r="J584" s="97" t="s">
        <v>2530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3221</v>
      </c>
      <c r="T584" s="95" t="str">
        <f t="shared" si="47"/>
        <v>1 2023</v>
      </c>
      <c r="U584" s="32">
        <f t="shared" si="48"/>
        <v>415.35736362315339</v>
      </c>
      <c r="V584" s="22">
        <f t="shared" si="49"/>
        <v>0.85703842882734194</v>
      </c>
      <c r="X584" s="33"/>
      <c r="Y584" s="33"/>
    </row>
    <row r="585" spans="1:25" x14ac:dyDescent="0.2">
      <c r="A585" s="93" t="s">
        <v>308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6"/>
        <v>12 2022</v>
      </c>
      <c r="G585" s="96" t="s">
        <v>5</v>
      </c>
      <c r="H585" s="161" t="s">
        <v>2266</v>
      </c>
      <c r="I585" s="97" t="s">
        <v>2067</v>
      </c>
      <c r="J585" s="97" t="s">
        <v>3796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3221</v>
      </c>
      <c r="T585" s="95" t="str">
        <f t="shared" si="47"/>
        <v>1 2023</v>
      </c>
      <c r="U585" s="32">
        <f t="shared" si="48"/>
        <v>470.13439769920069</v>
      </c>
      <c r="V585" s="22">
        <f t="shared" si="49"/>
        <v>0.45650072849203249</v>
      </c>
      <c r="X585" s="33"/>
      <c r="Y585" s="33"/>
    </row>
    <row r="586" spans="1:25" x14ac:dyDescent="0.2">
      <c r="A586" s="93" t="s">
        <v>308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6"/>
        <v>12 2022</v>
      </c>
      <c r="G586" s="96" t="s">
        <v>5</v>
      </c>
      <c r="H586" s="161" t="s">
        <v>2086</v>
      </c>
      <c r="I586" s="97" t="s">
        <v>2067</v>
      </c>
      <c r="J586" s="97" t="s">
        <v>4428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3221</v>
      </c>
      <c r="T586" s="95" t="str">
        <f t="shared" si="47"/>
        <v>6 2023</v>
      </c>
      <c r="U586" s="32">
        <f t="shared" si="48"/>
        <v>953.78170126745795</v>
      </c>
      <c r="V586" s="22">
        <f t="shared" si="49"/>
        <v>0.83211173850751163</v>
      </c>
      <c r="X586" s="33"/>
      <c r="Y586" s="33"/>
    </row>
    <row r="587" spans="1:25" x14ac:dyDescent="0.2">
      <c r="A587" s="93" t="s">
        <v>308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6"/>
        <v>12 2022</v>
      </c>
      <c r="G587" s="96" t="s">
        <v>5</v>
      </c>
      <c r="H587" s="161" t="s">
        <v>2152</v>
      </c>
      <c r="I587" s="97" t="s">
        <v>2067</v>
      </c>
      <c r="J587" s="97" t="s">
        <v>3886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3221</v>
      </c>
      <c r="T587" s="95" t="str">
        <f t="shared" si="47"/>
        <v>1 2023</v>
      </c>
      <c r="U587" s="32">
        <f t="shared" si="48"/>
        <v>1503.7732661984339</v>
      </c>
      <c r="V587" s="22">
        <f t="shared" si="49"/>
        <v>1.160115917211626</v>
      </c>
      <c r="X587" s="33"/>
      <c r="Y587" s="33"/>
    </row>
    <row r="588" spans="1:25" x14ac:dyDescent="0.2">
      <c r="A588" s="93" t="s">
        <v>308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6"/>
        <v>12 2022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115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3221</v>
      </c>
      <c r="T588" s="95" t="str">
        <f t="shared" si="47"/>
        <v>3 2023</v>
      </c>
      <c r="U588" s="32">
        <f t="shared" si="48"/>
        <v>442.2763311536288</v>
      </c>
      <c r="V588" s="22">
        <f t="shared" si="49"/>
        <v>0.79300262093674356</v>
      </c>
      <c r="X588" s="33"/>
      <c r="Y588" s="33"/>
    </row>
    <row r="589" spans="1:25" x14ac:dyDescent="0.2">
      <c r="A589" s="93" t="s">
        <v>308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6"/>
        <v>12 2022</v>
      </c>
      <c r="G589" s="96" t="s">
        <v>5</v>
      </c>
      <c r="H589" s="161" t="s">
        <v>2139</v>
      </c>
      <c r="I589" s="97" t="s">
        <v>2067</v>
      </c>
      <c r="J589" s="97" t="s">
        <v>2140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3221</v>
      </c>
      <c r="T589" s="95" t="str">
        <f t="shared" si="47"/>
        <v>12 2023</v>
      </c>
      <c r="U589" s="32">
        <f t="shared" si="48"/>
        <v>1429.7531347138129</v>
      </c>
      <c r="V589" s="22">
        <f t="shared" si="49"/>
        <v>1.4735972728879556</v>
      </c>
      <c r="X589" s="33"/>
      <c r="Y589" s="33"/>
    </row>
    <row r="590" spans="1:25" x14ac:dyDescent="0.2">
      <c r="A590" s="93" t="s">
        <v>308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6"/>
        <v>12 2022</v>
      </c>
      <c r="G590" s="96" t="s">
        <v>5</v>
      </c>
      <c r="H590" s="161" t="s">
        <v>2492</v>
      </c>
      <c r="I590" s="97" t="s">
        <v>2188</v>
      </c>
      <c r="J590" s="97" t="s">
        <v>2493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3221</v>
      </c>
      <c r="T590" s="95" t="str">
        <f t="shared" si="47"/>
        <v>1 2023</v>
      </c>
      <c r="U590" s="32">
        <f t="shared" si="48"/>
        <v>694.17421101154468</v>
      </c>
      <c r="V590" s="22">
        <f t="shared" si="49"/>
        <v>0.69015352222144333</v>
      </c>
      <c r="X590" s="33"/>
      <c r="Y590" s="33"/>
    </row>
    <row r="591" spans="1:25" x14ac:dyDescent="0.2">
      <c r="A591" s="93" t="s">
        <v>308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6"/>
        <v>12 2022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309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3221</v>
      </c>
      <c r="T591" s="95" t="str">
        <f t="shared" si="47"/>
        <v>2 2023</v>
      </c>
      <c r="U591" s="32">
        <f t="shared" si="48"/>
        <v>715.36298700250268</v>
      </c>
      <c r="V591" s="22">
        <f t="shared" si="49"/>
        <v>1.8598391803941063</v>
      </c>
      <c r="X591" s="33"/>
      <c r="Y591" s="33"/>
    </row>
    <row r="592" spans="1:25" x14ac:dyDescent="0.2">
      <c r="A592" s="93" t="s">
        <v>310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6"/>
        <v>12 2022</v>
      </c>
      <c r="G592" s="96" t="s">
        <v>5</v>
      </c>
      <c r="H592" s="161" t="s">
        <v>2114</v>
      </c>
      <c r="I592" s="97" t="s">
        <v>2115</v>
      </c>
      <c r="J592" s="97" t="s">
        <v>3197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3221</v>
      </c>
      <c r="T592" s="95" t="str">
        <f t="shared" si="47"/>
        <v>3 2023</v>
      </c>
      <c r="U592" s="32">
        <f t="shared" si="48"/>
        <v>1286.0405156537754</v>
      </c>
      <c r="V592" s="22">
        <f t="shared" si="49"/>
        <v>1.4071088901426614</v>
      </c>
      <c r="X592" s="33"/>
      <c r="Y592" s="33"/>
    </row>
    <row r="593" spans="1:25" x14ac:dyDescent="0.2">
      <c r="A593" s="93" t="s">
        <v>310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6"/>
        <v>12 2022</v>
      </c>
      <c r="G593" s="96" t="s">
        <v>5</v>
      </c>
      <c r="H593" s="161" t="s">
        <v>2114</v>
      </c>
      <c r="I593" s="97" t="s">
        <v>2115</v>
      </c>
      <c r="J593" s="97" t="s">
        <v>3197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3221</v>
      </c>
      <c r="T593" s="95" t="str">
        <f t="shared" si="47"/>
        <v>3 2023</v>
      </c>
      <c r="U593" s="32">
        <f t="shared" si="48"/>
        <v>1386.0405156537754</v>
      </c>
      <c r="V593" s="22">
        <f t="shared" si="49"/>
        <v>1.5165229306036916</v>
      </c>
      <c r="X593" s="33"/>
      <c r="Y593" s="33"/>
    </row>
    <row r="594" spans="1:25" x14ac:dyDescent="0.2">
      <c r="A594" s="93" t="s">
        <v>310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6"/>
        <v>12 2022</v>
      </c>
      <c r="G594" s="96" t="s">
        <v>5</v>
      </c>
      <c r="H594" s="161" t="s">
        <v>2114</v>
      </c>
      <c r="I594" s="97" t="s">
        <v>2115</v>
      </c>
      <c r="J594" s="97" t="s">
        <v>3197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3221</v>
      </c>
      <c r="T594" s="95" t="str">
        <f t="shared" si="47"/>
        <v>3 2023</v>
      </c>
      <c r="U594" s="32">
        <f t="shared" si="48"/>
        <v>1386.0405156537754</v>
      </c>
      <c r="V594" s="22">
        <f t="shared" si="49"/>
        <v>1.5165229306036916</v>
      </c>
      <c r="X594" s="33"/>
      <c r="Y594" s="33"/>
    </row>
    <row r="595" spans="1:25" x14ac:dyDescent="0.2">
      <c r="A595" s="93" t="s">
        <v>310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6"/>
        <v>12 2022</v>
      </c>
      <c r="G595" s="96" t="s">
        <v>5</v>
      </c>
      <c r="H595" s="161" t="s">
        <v>2114</v>
      </c>
      <c r="I595" s="97" t="s">
        <v>2115</v>
      </c>
      <c r="J595" s="97" t="s">
        <v>3197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3221</v>
      </c>
      <c r="T595" s="95" t="str">
        <f t="shared" si="47"/>
        <v>3 2023</v>
      </c>
      <c r="U595" s="32">
        <f t="shared" si="48"/>
        <v>1086.0405156537754</v>
      </c>
      <c r="V595" s="22">
        <f t="shared" si="49"/>
        <v>1.1882808092206014</v>
      </c>
      <c r="X595" s="33"/>
      <c r="Y595" s="33"/>
    </row>
    <row r="596" spans="1:25" x14ac:dyDescent="0.2">
      <c r="A596" s="93" t="s">
        <v>310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6"/>
        <v>12 2022</v>
      </c>
      <c r="G596" s="96" t="s">
        <v>5</v>
      </c>
      <c r="H596" s="161" t="s">
        <v>2114</v>
      </c>
      <c r="I596" s="97" t="s">
        <v>2115</v>
      </c>
      <c r="J596" s="97" t="s">
        <v>3197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3221</v>
      </c>
      <c r="T596" s="95" t="str">
        <f t="shared" si="47"/>
        <v>3 2023</v>
      </c>
      <c r="U596" s="32">
        <f t="shared" si="48"/>
        <v>1386.0405156537754</v>
      </c>
      <c r="V596" s="22">
        <f t="shared" si="49"/>
        <v>1.5165229306036916</v>
      </c>
      <c r="X596" s="33"/>
      <c r="Y596" s="33"/>
    </row>
    <row r="597" spans="1:25" x14ac:dyDescent="0.2">
      <c r="A597" s="93" t="s">
        <v>310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6"/>
        <v>12 2022</v>
      </c>
      <c r="G597" s="96" t="s">
        <v>5</v>
      </c>
      <c r="H597" s="175" t="s">
        <v>3741</v>
      </c>
      <c r="I597" s="176" t="s">
        <v>2102</v>
      </c>
      <c r="J597" s="97" t="s">
        <v>3787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3221</v>
      </c>
      <c r="T597" s="95" t="str">
        <f t="shared" si="47"/>
        <v>1 2023</v>
      </c>
      <c r="U597" s="32">
        <f t="shared" si="48"/>
        <v>1068.1399631675874</v>
      </c>
      <c r="V597" s="22">
        <f t="shared" si="49"/>
        <v>2.0083102493074789</v>
      </c>
      <c r="X597" s="33"/>
      <c r="Y597" s="33"/>
    </row>
    <row r="598" spans="1:25" x14ac:dyDescent="0.2">
      <c r="A598" s="93" t="s">
        <v>310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6"/>
        <v>12 2022</v>
      </c>
      <c r="G598" s="96" t="s">
        <v>5</v>
      </c>
      <c r="H598" s="161" t="s">
        <v>3109</v>
      </c>
      <c r="I598" s="97" t="s">
        <v>2115</v>
      </c>
      <c r="J598" s="97" t="s">
        <v>3110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3221</v>
      </c>
      <c r="T598" s="95" t="str">
        <f t="shared" si="47"/>
        <v>12 2022</v>
      </c>
      <c r="U598" s="32">
        <f t="shared" si="48"/>
        <v>420.07366482504602</v>
      </c>
      <c r="V598" s="22">
        <f t="shared" si="49"/>
        <v>1.5006578947368419</v>
      </c>
      <c r="X598" s="33"/>
      <c r="Y598" s="33"/>
    </row>
    <row r="599" spans="1:25" x14ac:dyDescent="0.2">
      <c r="A599" s="93" t="s">
        <v>310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6"/>
        <v>12 2022</v>
      </c>
      <c r="G599" s="96" t="s">
        <v>5</v>
      </c>
      <c r="H599" s="161" t="s">
        <v>3109</v>
      </c>
      <c r="I599" s="97" t="s">
        <v>2115</v>
      </c>
      <c r="J599" s="97" t="s">
        <v>3110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3221</v>
      </c>
      <c r="T599" s="95" t="str">
        <f t="shared" si="47"/>
        <v>1 2023</v>
      </c>
      <c r="U599" s="32">
        <f t="shared" si="48"/>
        <v>520.07366482504608</v>
      </c>
      <c r="V599" s="22">
        <f t="shared" si="49"/>
        <v>1.8578947368421053</v>
      </c>
      <c r="X599" s="33"/>
      <c r="Y599" s="33"/>
    </row>
    <row r="600" spans="1:25" x14ac:dyDescent="0.2">
      <c r="A600" s="93" t="s">
        <v>310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6"/>
        <v>12 2022</v>
      </c>
      <c r="G600" s="96" t="s">
        <v>5</v>
      </c>
      <c r="H600" s="161" t="s">
        <v>3109</v>
      </c>
      <c r="I600" s="97" t="s">
        <v>2115</v>
      </c>
      <c r="J600" s="97" t="s">
        <v>3110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3221</v>
      </c>
      <c r="T600" s="95" t="str">
        <f t="shared" si="47"/>
        <v>1 2023</v>
      </c>
      <c r="U600" s="32">
        <f t="shared" si="48"/>
        <v>420.07366482504602</v>
      </c>
      <c r="V600" s="22">
        <f t="shared" si="49"/>
        <v>1.5006578947368419</v>
      </c>
      <c r="X600" s="33"/>
      <c r="Y600" s="33"/>
    </row>
    <row r="601" spans="1:25" x14ac:dyDescent="0.2">
      <c r="A601" s="93" t="s">
        <v>310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6"/>
        <v>12 2022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311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3221</v>
      </c>
      <c r="T601" s="95" t="str">
        <f t="shared" si="47"/>
        <v>2 2023</v>
      </c>
      <c r="U601" s="32">
        <f t="shared" si="48"/>
        <v>976.53775322283605</v>
      </c>
      <c r="V601" s="22">
        <f t="shared" si="49"/>
        <v>1.8655361666197576</v>
      </c>
      <c r="X601" s="33"/>
      <c r="Y601" s="33"/>
    </row>
    <row r="602" spans="1:25" x14ac:dyDescent="0.2">
      <c r="A602" s="93" t="s">
        <v>310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6"/>
        <v>12 2022</v>
      </c>
      <c r="G602" s="96" t="s">
        <v>5</v>
      </c>
      <c r="H602" s="161" t="s">
        <v>2190</v>
      </c>
      <c r="I602" s="97" t="s">
        <v>2188</v>
      </c>
      <c r="J602" s="97" t="s">
        <v>2191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3221</v>
      </c>
      <c r="T602" s="95" t="str">
        <f t="shared" si="47"/>
        <v>1 2023</v>
      </c>
      <c r="U602" s="32">
        <f t="shared" si="48"/>
        <v>536.72191528545125</v>
      </c>
      <c r="V602" s="22">
        <f t="shared" si="49"/>
        <v>1.1585307680076327</v>
      </c>
      <c r="X602" s="33"/>
      <c r="Y602" s="33"/>
    </row>
    <row r="603" spans="1:25" x14ac:dyDescent="0.2">
      <c r="A603" s="93" t="s">
        <v>310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6"/>
        <v>12 2022</v>
      </c>
      <c r="G603" s="96" t="s">
        <v>7</v>
      </c>
      <c r="H603" s="160" t="s">
        <v>3834</v>
      </c>
      <c r="I603" s="96" t="str">
        <f t="shared" si="50"/>
        <v>EYENLIP</v>
      </c>
      <c r="J603" s="97" t="s">
        <v>312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3221</v>
      </c>
      <c r="T603" s="95" t="str">
        <f t="shared" si="47"/>
        <v>12 2022</v>
      </c>
      <c r="U603" s="32">
        <f t="shared" si="48"/>
        <v>42.007366482504608</v>
      </c>
      <c r="V603" s="22">
        <f t="shared" si="49"/>
        <v>1.5006578947368423</v>
      </c>
      <c r="X603" s="33"/>
      <c r="Y603" s="33"/>
    </row>
    <row r="604" spans="1:25" x14ac:dyDescent="0.2">
      <c r="A604" s="93" t="s">
        <v>310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6"/>
        <v>12 2022</v>
      </c>
      <c r="G604" s="96" t="s">
        <v>7</v>
      </c>
      <c r="H604" s="160" t="s">
        <v>3834</v>
      </c>
      <c r="I604" s="96" t="str">
        <f t="shared" si="50"/>
        <v>EYENLIP</v>
      </c>
      <c r="J604" s="97" t="s">
        <v>312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3221</v>
      </c>
      <c r="T604" s="95" t="str">
        <f t="shared" si="47"/>
        <v>12 2022</v>
      </c>
      <c r="U604" s="32">
        <f t="shared" si="48"/>
        <v>42.007366482504608</v>
      </c>
      <c r="V604" s="22">
        <f t="shared" si="49"/>
        <v>1.5006578947368423</v>
      </c>
      <c r="X604" s="33"/>
      <c r="Y604" s="33"/>
    </row>
    <row r="605" spans="1:25" x14ac:dyDescent="0.2">
      <c r="A605" s="93" t="s">
        <v>310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6"/>
        <v>12 2022</v>
      </c>
      <c r="G605" s="96" t="s">
        <v>7</v>
      </c>
      <c r="H605" s="160" t="s">
        <v>3834</v>
      </c>
      <c r="I605" s="96" t="str">
        <f t="shared" si="50"/>
        <v>EYENLIP</v>
      </c>
      <c r="J605" s="97" t="s">
        <v>312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3221</v>
      </c>
      <c r="T605" s="95" t="str">
        <f t="shared" si="47"/>
        <v>12 2022</v>
      </c>
      <c r="U605" s="32">
        <f t="shared" si="48"/>
        <v>42.007366482504608</v>
      </c>
      <c r="V605" s="22">
        <f t="shared" si="49"/>
        <v>1.5006578947368423</v>
      </c>
      <c r="X605" s="33"/>
      <c r="Y605" s="33"/>
    </row>
    <row r="606" spans="1:25" x14ac:dyDescent="0.2">
      <c r="A606" s="93" t="s">
        <v>310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6"/>
        <v>12 2022</v>
      </c>
      <c r="G606" s="96" t="s">
        <v>7</v>
      </c>
      <c r="H606" s="160" t="s">
        <v>3834</v>
      </c>
      <c r="I606" s="96" t="str">
        <f t="shared" si="50"/>
        <v>EYENLIP</v>
      </c>
      <c r="J606" s="97" t="s">
        <v>312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3221</v>
      </c>
      <c r="T606" s="95" t="str">
        <f t="shared" si="47"/>
        <v>12 2022</v>
      </c>
      <c r="U606" s="32">
        <f t="shared" si="48"/>
        <v>42.007366482504608</v>
      </c>
      <c r="V606" s="22">
        <f t="shared" si="49"/>
        <v>1.5006578947368423</v>
      </c>
      <c r="X606" s="33"/>
      <c r="Y606" s="33"/>
    </row>
    <row r="607" spans="1:25" x14ac:dyDescent="0.2">
      <c r="A607" s="93" t="s">
        <v>310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6"/>
        <v>12 2022</v>
      </c>
      <c r="G607" s="96" t="s">
        <v>7</v>
      </c>
      <c r="H607" s="160" t="s">
        <v>3834</v>
      </c>
      <c r="I607" s="96" t="str">
        <f t="shared" si="50"/>
        <v>EYENLIP</v>
      </c>
      <c r="J607" s="97" t="s">
        <v>312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3221</v>
      </c>
      <c r="T607" s="95" t="str">
        <f t="shared" si="47"/>
        <v>12 2022</v>
      </c>
      <c r="U607" s="32">
        <f t="shared" si="48"/>
        <v>42.007366482504608</v>
      </c>
      <c r="V607" s="22">
        <f t="shared" si="49"/>
        <v>1.5006578947368423</v>
      </c>
      <c r="X607" s="33"/>
      <c r="Y607" s="33"/>
    </row>
    <row r="608" spans="1:25" x14ac:dyDescent="0.2">
      <c r="A608" s="93" t="s">
        <v>310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6"/>
        <v>12 2022</v>
      </c>
      <c r="G608" s="96" t="s">
        <v>7</v>
      </c>
      <c r="H608" s="160" t="s">
        <v>3834</v>
      </c>
      <c r="I608" s="96" t="str">
        <f t="shared" si="50"/>
        <v>EYENLIP</v>
      </c>
      <c r="J608" s="97" t="s">
        <v>312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3221</v>
      </c>
      <c r="T608" s="95" t="str">
        <f t="shared" si="47"/>
        <v>12 2022</v>
      </c>
      <c r="U608" s="32">
        <f t="shared" si="48"/>
        <v>42.007366482504608</v>
      </c>
      <c r="V608" s="22">
        <f t="shared" si="49"/>
        <v>1.5006578947368423</v>
      </c>
      <c r="X608" s="33"/>
      <c r="Y608" s="33"/>
    </row>
    <row r="609" spans="1:25" x14ac:dyDescent="0.2">
      <c r="A609" s="93" t="s">
        <v>310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6"/>
        <v>12 2022</v>
      </c>
      <c r="G609" s="96" t="s">
        <v>7</v>
      </c>
      <c r="H609" s="160" t="s">
        <v>3834</v>
      </c>
      <c r="I609" s="96" t="str">
        <f t="shared" si="50"/>
        <v>EYENLIP</v>
      </c>
      <c r="J609" s="97" t="s">
        <v>312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3221</v>
      </c>
      <c r="T609" s="95" t="str">
        <f t="shared" si="47"/>
        <v>12 2022</v>
      </c>
      <c r="U609" s="32">
        <f t="shared" si="48"/>
        <v>42.007366482504608</v>
      </c>
      <c r="V609" s="22">
        <f t="shared" si="49"/>
        <v>1.5006578947368423</v>
      </c>
      <c r="X609" s="33"/>
      <c r="Y609" s="33"/>
    </row>
    <row r="610" spans="1:25" x14ac:dyDescent="0.2">
      <c r="A610" s="93" t="s">
        <v>310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6"/>
        <v>12 2022</v>
      </c>
      <c r="G610" s="96" t="s">
        <v>7</v>
      </c>
      <c r="H610" s="160" t="s">
        <v>3834</v>
      </c>
      <c r="I610" s="96" t="str">
        <f t="shared" si="50"/>
        <v>EYENLIP</v>
      </c>
      <c r="J610" s="97" t="s">
        <v>312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3221</v>
      </c>
      <c r="T610" s="95" t="str">
        <f t="shared" si="47"/>
        <v>12 2022</v>
      </c>
      <c r="U610" s="32">
        <f t="shared" si="48"/>
        <v>42.007366482504608</v>
      </c>
      <c r="V610" s="22">
        <f t="shared" si="49"/>
        <v>1.5006578947368423</v>
      </c>
      <c r="X610" s="33"/>
      <c r="Y610" s="33"/>
    </row>
    <row r="611" spans="1:25" x14ac:dyDescent="0.2">
      <c r="A611" s="93" t="s">
        <v>310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6"/>
        <v>12 2022</v>
      </c>
      <c r="G611" s="96" t="s">
        <v>7</v>
      </c>
      <c r="H611" s="160" t="s">
        <v>3834</v>
      </c>
      <c r="I611" s="96" t="str">
        <f t="shared" si="50"/>
        <v>EYENLIP</v>
      </c>
      <c r="J611" s="97" t="s">
        <v>312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3221</v>
      </c>
      <c r="T611" s="95" t="str">
        <f t="shared" si="47"/>
        <v>3 2023</v>
      </c>
      <c r="U611" s="32">
        <f t="shared" si="48"/>
        <v>47.007366482504608</v>
      </c>
      <c r="V611" s="22">
        <f t="shared" si="49"/>
        <v>1.6792763157894739</v>
      </c>
      <c r="X611" s="33"/>
      <c r="Y611" s="33"/>
    </row>
    <row r="612" spans="1:25" x14ac:dyDescent="0.2">
      <c r="A612" s="93" t="s">
        <v>310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6"/>
        <v>12 2022</v>
      </c>
      <c r="G612" s="96" t="s">
        <v>7</v>
      </c>
      <c r="H612" s="160" t="s">
        <v>3834</v>
      </c>
      <c r="I612" s="96" t="str">
        <f t="shared" si="50"/>
        <v>EYENLIP</v>
      </c>
      <c r="J612" s="97" t="s">
        <v>312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3221</v>
      </c>
      <c r="T612" s="95" t="str">
        <f t="shared" si="47"/>
        <v>3 2023</v>
      </c>
      <c r="U612" s="32">
        <f t="shared" si="48"/>
        <v>47.007366482504608</v>
      </c>
      <c r="V612" s="22">
        <f t="shared" si="49"/>
        <v>1.6792763157894739</v>
      </c>
      <c r="X612" s="33"/>
      <c r="Y612" s="33"/>
    </row>
    <row r="613" spans="1:25" x14ac:dyDescent="0.2">
      <c r="A613" s="93" t="s">
        <v>310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6"/>
        <v>12 2022</v>
      </c>
      <c r="G613" s="96" t="s">
        <v>7</v>
      </c>
      <c r="H613" s="160" t="s">
        <v>3834</v>
      </c>
      <c r="I613" s="96" t="str">
        <f t="shared" si="50"/>
        <v>EYENLIP</v>
      </c>
      <c r="J613" s="97" t="s">
        <v>312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3221</v>
      </c>
      <c r="T613" s="95" t="str">
        <f t="shared" si="47"/>
        <v>3 2023</v>
      </c>
      <c r="U613" s="32">
        <f t="shared" si="48"/>
        <v>47.007366482504608</v>
      </c>
      <c r="V613" s="22">
        <f t="shared" si="49"/>
        <v>1.6792763157894739</v>
      </c>
      <c r="X613" s="33"/>
      <c r="Y613" s="33"/>
    </row>
    <row r="614" spans="1:25" x14ac:dyDescent="0.2">
      <c r="A614" s="93" t="s">
        <v>310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6"/>
        <v>12 2022</v>
      </c>
      <c r="G614" s="96" t="s">
        <v>7</v>
      </c>
      <c r="H614" s="160" t="s">
        <v>3834</v>
      </c>
      <c r="I614" s="96" t="str">
        <f t="shared" si="50"/>
        <v>EYENLIP</v>
      </c>
      <c r="J614" s="97" t="s">
        <v>312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3221</v>
      </c>
      <c r="T614" s="95" t="str">
        <f t="shared" si="47"/>
        <v>3 2023</v>
      </c>
      <c r="U614" s="32">
        <f t="shared" si="48"/>
        <v>47.007366482504608</v>
      </c>
      <c r="V614" s="22">
        <f t="shared" si="49"/>
        <v>1.6792763157894739</v>
      </c>
      <c r="X614" s="33"/>
      <c r="Y614" s="33"/>
    </row>
    <row r="615" spans="1:25" x14ac:dyDescent="0.2">
      <c r="A615" s="93" t="s">
        <v>310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6"/>
        <v>12 2022</v>
      </c>
      <c r="G615" s="96" t="s">
        <v>7</v>
      </c>
      <c r="H615" s="160" t="s">
        <v>3835</v>
      </c>
      <c r="I615" s="96" t="str">
        <f t="shared" si="50"/>
        <v>EYENLIP</v>
      </c>
      <c r="J615" s="97" t="s">
        <v>313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3221</v>
      </c>
      <c r="T615" s="95" t="str">
        <f t="shared" si="47"/>
        <v>12 2022</v>
      </c>
      <c r="U615" s="32">
        <f t="shared" si="48"/>
        <v>42.007366482504608</v>
      </c>
      <c r="V615" s="22">
        <f t="shared" si="49"/>
        <v>1.5006578947368423</v>
      </c>
      <c r="X615" s="33"/>
      <c r="Y615" s="33"/>
    </row>
    <row r="616" spans="1:25" x14ac:dyDescent="0.2">
      <c r="A616" s="93" t="s">
        <v>310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6"/>
        <v>12 2022</v>
      </c>
      <c r="G616" s="96" t="s">
        <v>7</v>
      </c>
      <c r="H616" s="160" t="s">
        <v>3835</v>
      </c>
      <c r="I616" s="96" t="str">
        <f t="shared" si="50"/>
        <v>EYENLIP</v>
      </c>
      <c r="J616" s="97" t="s">
        <v>313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3221</v>
      </c>
      <c r="T616" s="95" t="str">
        <f t="shared" si="47"/>
        <v>12 2022</v>
      </c>
      <c r="U616" s="32">
        <f t="shared" si="48"/>
        <v>42.007366482504608</v>
      </c>
      <c r="V616" s="22">
        <f t="shared" si="49"/>
        <v>1.5006578947368423</v>
      </c>
      <c r="X616" s="33"/>
      <c r="Y616" s="33"/>
    </row>
    <row r="617" spans="1:25" x14ac:dyDescent="0.2">
      <c r="A617" s="93" t="s">
        <v>310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6"/>
        <v>12 2022</v>
      </c>
      <c r="G617" s="96" t="s">
        <v>7</v>
      </c>
      <c r="H617" s="160" t="s">
        <v>3835</v>
      </c>
      <c r="I617" s="96" t="str">
        <f t="shared" si="50"/>
        <v>EYENLIP</v>
      </c>
      <c r="J617" s="97" t="s">
        <v>313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3221</v>
      </c>
      <c r="T617" s="95" t="str">
        <f t="shared" si="47"/>
        <v>12 2022</v>
      </c>
      <c r="U617" s="32">
        <f t="shared" si="48"/>
        <v>42.007366482504608</v>
      </c>
      <c r="V617" s="22">
        <f t="shared" si="49"/>
        <v>1.5006578947368423</v>
      </c>
      <c r="X617" s="33"/>
      <c r="Y617" s="33"/>
    </row>
    <row r="618" spans="1:25" x14ac:dyDescent="0.2">
      <c r="A618" s="93" t="s">
        <v>310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6"/>
        <v>12 2022</v>
      </c>
      <c r="G618" s="96" t="s">
        <v>7</v>
      </c>
      <c r="H618" s="160" t="s">
        <v>3835</v>
      </c>
      <c r="I618" s="96" t="str">
        <f t="shared" si="50"/>
        <v>EYENLIP</v>
      </c>
      <c r="J618" s="97" t="s">
        <v>313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3221</v>
      </c>
      <c r="T618" s="95" t="str">
        <f t="shared" si="47"/>
        <v>12 2022</v>
      </c>
      <c r="U618" s="32">
        <f t="shared" si="48"/>
        <v>42.007366482504608</v>
      </c>
      <c r="V618" s="22">
        <f t="shared" si="49"/>
        <v>1.5006578947368423</v>
      </c>
      <c r="X618" s="33"/>
      <c r="Y618" s="33"/>
    </row>
    <row r="619" spans="1:25" x14ac:dyDescent="0.2">
      <c r="A619" s="93" t="s">
        <v>310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6"/>
        <v>12 2022</v>
      </c>
      <c r="G619" s="96" t="s">
        <v>7</v>
      </c>
      <c r="H619" s="160" t="s">
        <v>3835</v>
      </c>
      <c r="I619" s="96" t="str">
        <f t="shared" si="50"/>
        <v>EYENLIP</v>
      </c>
      <c r="J619" s="97" t="s">
        <v>313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3221</v>
      </c>
      <c r="T619" s="95" t="str">
        <f t="shared" si="47"/>
        <v>12 2022</v>
      </c>
      <c r="U619" s="32">
        <f t="shared" si="48"/>
        <v>42.007366482504608</v>
      </c>
      <c r="V619" s="22">
        <f t="shared" si="49"/>
        <v>1.5006578947368423</v>
      </c>
      <c r="X619" s="33"/>
      <c r="Y619" s="33"/>
    </row>
    <row r="620" spans="1:25" x14ac:dyDescent="0.2">
      <c r="A620" s="93" t="s">
        <v>310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6"/>
        <v>12 2022</v>
      </c>
      <c r="G620" s="96" t="s">
        <v>7</v>
      </c>
      <c r="H620" s="160" t="s">
        <v>3835</v>
      </c>
      <c r="I620" s="96" t="str">
        <f t="shared" si="50"/>
        <v>EYENLIP</v>
      </c>
      <c r="J620" s="97" t="s">
        <v>313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3221</v>
      </c>
      <c r="T620" s="95" t="str">
        <f t="shared" si="47"/>
        <v>12 2022</v>
      </c>
      <c r="U620" s="32">
        <f t="shared" si="48"/>
        <v>42.007366482504608</v>
      </c>
      <c r="V620" s="22">
        <f t="shared" si="49"/>
        <v>1.5006578947368423</v>
      </c>
      <c r="X620" s="33"/>
      <c r="Y620" s="33"/>
    </row>
    <row r="621" spans="1:25" x14ac:dyDescent="0.2">
      <c r="A621" s="93" t="s">
        <v>310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6"/>
        <v>12 2022</v>
      </c>
      <c r="G621" s="96" t="s">
        <v>7</v>
      </c>
      <c r="H621" s="160" t="s">
        <v>3835</v>
      </c>
      <c r="I621" s="96" t="str">
        <f t="shared" si="50"/>
        <v>EYENLIP</v>
      </c>
      <c r="J621" s="97" t="s">
        <v>313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3221</v>
      </c>
      <c r="T621" s="95" t="str">
        <f t="shared" si="47"/>
        <v>12 2022</v>
      </c>
      <c r="U621" s="32">
        <f t="shared" si="48"/>
        <v>42.007366482504608</v>
      </c>
      <c r="V621" s="22">
        <f t="shared" si="49"/>
        <v>1.5006578947368423</v>
      </c>
      <c r="X621" s="33"/>
      <c r="Y621" s="33"/>
    </row>
    <row r="622" spans="1:25" x14ac:dyDescent="0.2">
      <c r="A622" s="93" t="s">
        <v>310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6"/>
        <v>12 2022</v>
      </c>
      <c r="G622" s="96" t="s">
        <v>7</v>
      </c>
      <c r="H622" s="160" t="s">
        <v>3835</v>
      </c>
      <c r="I622" s="96" t="str">
        <f t="shared" si="50"/>
        <v>EYENLIP</v>
      </c>
      <c r="J622" s="97" t="s">
        <v>313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3221</v>
      </c>
      <c r="T622" s="95" t="str">
        <f t="shared" si="47"/>
        <v>12 2022</v>
      </c>
      <c r="U622" s="32">
        <f t="shared" si="48"/>
        <v>42.007366482504608</v>
      </c>
      <c r="V622" s="22">
        <f t="shared" si="49"/>
        <v>1.5006578947368423</v>
      </c>
      <c r="X622" s="33"/>
      <c r="Y622" s="33"/>
    </row>
    <row r="623" spans="1:25" x14ac:dyDescent="0.2">
      <c r="A623" s="93" t="s">
        <v>310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6"/>
        <v>12 2022</v>
      </c>
      <c r="G623" s="96" t="s">
        <v>7</v>
      </c>
      <c r="H623" s="160" t="s">
        <v>3835</v>
      </c>
      <c r="I623" s="96" t="str">
        <f t="shared" si="50"/>
        <v>EYENLIP</v>
      </c>
      <c r="J623" s="97" t="s">
        <v>313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3221</v>
      </c>
      <c r="T623" s="95" t="str">
        <f t="shared" si="47"/>
        <v>12 2022</v>
      </c>
      <c r="U623" s="32">
        <f t="shared" si="48"/>
        <v>42.007366482504608</v>
      </c>
      <c r="V623" s="22">
        <f t="shared" si="49"/>
        <v>1.5006578947368423</v>
      </c>
      <c r="X623" s="33"/>
      <c r="Y623" s="33"/>
    </row>
    <row r="624" spans="1:25" x14ac:dyDescent="0.2">
      <c r="A624" s="93" t="s">
        <v>310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6"/>
        <v>12 2022</v>
      </c>
      <c r="G624" s="96" t="s">
        <v>7</v>
      </c>
      <c r="H624" s="160" t="s">
        <v>3835</v>
      </c>
      <c r="I624" s="96" t="str">
        <f t="shared" si="50"/>
        <v>EYENLIP</v>
      </c>
      <c r="J624" s="97" t="s">
        <v>313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3221</v>
      </c>
      <c r="T624" s="95" t="str">
        <f t="shared" si="47"/>
        <v>12 2022</v>
      </c>
      <c r="U624" s="32">
        <f t="shared" si="48"/>
        <v>42.007366482504608</v>
      </c>
      <c r="V624" s="22">
        <f t="shared" si="49"/>
        <v>1.5006578947368423</v>
      </c>
      <c r="X624" s="33"/>
      <c r="Y624" s="33"/>
    </row>
    <row r="625" spans="1:25" x14ac:dyDescent="0.2">
      <c r="A625" s="93" t="s">
        <v>310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6"/>
        <v>12 2022</v>
      </c>
      <c r="G625" s="96" t="s">
        <v>7</v>
      </c>
      <c r="H625" s="160" t="s">
        <v>3835</v>
      </c>
      <c r="I625" s="96" t="str">
        <f t="shared" si="50"/>
        <v>EYENLIP</v>
      </c>
      <c r="J625" s="97" t="s">
        <v>313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3221</v>
      </c>
      <c r="T625" s="95" t="str">
        <f t="shared" si="47"/>
        <v>1 2023</v>
      </c>
      <c r="U625" s="32">
        <f t="shared" si="48"/>
        <v>52.007366482504608</v>
      </c>
      <c r="V625" s="22">
        <f t="shared" si="49"/>
        <v>1.8578947368421055</v>
      </c>
      <c r="X625" s="33"/>
      <c r="Y625" s="33"/>
    </row>
    <row r="626" spans="1:25" x14ac:dyDescent="0.2">
      <c r="A626" s="93" t="s">
        <v>310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6"/>
        <v>12 2022</v>
      </c>
      <c r="G626" s="96" t="s">
        <v>7</v>
      </c>
      <c r="H626" s="160" t="s">
        <v>3835</v>
      </c>
      <c r="I626" s="96" t="str">
        <f t="shared" si="50"/>
        <v>EYENLIP</v>
      </c>
      <c r="J626" s="97" t="s">
        <v>313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3221</v>
      </c>
      <c r="T626" s="95" t="str">
        <f t="shared" si="47"/>
        <v>1 2023</v>
      </c>
      <c r="U626" s="32">
        <f t="shared" si="48"/>
        <v>52.007366482504608</v>
      </c>
      <c r="V626" s="22">
        <f t="shared" si="49"/>
        <v>1.8578947368421055</v>
      </c>
      <c r="X626" s="33"/>
      <c r="Y626" s="33"/>
    </row>
    <row r="627" spans="1:25" x14ac:dyDescent="0.2">
      <c r="A627" s="93" t="s">
        <v>314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6"/>
        <v>12 2022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315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3221</v>
      </c>
      <c r="T627" s="95" t="str">
        <f t="shared" si="47"/>
        <v>1 2023</v>
      </c>
      <c r="U627" s="32">
        <f t="shared" si="48"/>
        <v>0.4854408440583029</v>
      </c>
      <c r="V627" s="22">
        <f t="shared" si="49"/>
        <v>2.2583743012604803E-4</v>
      </c>
      <c r="X627" s="33"/>
      <c r="Y627" s="33"/>
    </row>
    <row r="628" spans="1:25" x14ac:dyDescent="0.2">
      <c r="A628" s="93" t="s">
        <v>314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6"/>
        <v>12 2022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315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3221</v>
      </c>
      <c r="T628" s="95" t="str">
        <f t="shared" si="47"/>
        <v>1 2023</v>
      </c>
      <c r="U628" s="32">
        <f t="shared" si="48"/>
        <v>50.485440844058303</v>
      </c>
      <c r="V628" s="22">
        <f t="shared" si="49"/>
        <v>2.3486903416873164E-2</v>
      </c>
      <c r="X628" s="33"/>
      <c r="Y628" s="33"/>
    </row>
    <row r="629" spans="1:25" x14ac:dyDescent="0.2">
      <c r="A629" s="93" t="s">
        <v>314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6"/>
        <v>12 2022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316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3221</v>
      </c>
      <c r="T629" s="95" t="str">
        <f t="shared" si="47"/>
        <v>12 2022</v>
      </c>
      <c r="U629" s="32">
        <f t="shared" si="48"/>
        <v>7.7027604709201114E-4</v>
      </c>
      <c r="V629" s="22">
        <f t="shared" si="49"/>
        <v>1.2161372065006335E-6</v>
      </c>
      <c r="X629" s="33"/>
      <c r="Y629" s="33"/>
    </row>
    <row r="630" spans="1:25" x14ac:dyDescent="0.2">
      <c r="A630" s="93" t="s">
        <v>314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6"/>
        <v>12 2022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317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3221</v>
      </c>
      <c r="T630" s="95" t="str">
        <f t="shared" si="47"/>
        <v>5 2023</v>
      </c>
      <c r="U630" s="32">
        <f t="shared" si="48"/>
        <v>100.10959487743867</v>
      </c>
      <c r="V630" s="22">
        <f t="shared" si="49"/>
        <v>6.674460649627155E-2</v>
      </c>
      <c r="X630" s="33"/>
      <c r="Y630" s="33"/>
    </row>
    <row r="631" spans="1:25" x14ac:dyDescent="0.2">
      <c r="A631" s="93" t="s">
        <v>314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6"/>
        <v>12 2022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318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3221</v>
      </c>
      <c r="T631" s="95" t="str">
        <f t="shared" si="47"/>
        <v>1 2023</v>
      </c>
      <c r="U631" s="32">
        <f t="shared" si="48"/>
        <v>10.897395439537831</v>
      </c>
      <c r="V631" s="22">
        <f t="shared" si="49"/>
        <v>4.3780418772500322E-3</v>
      </c>
      <c r="X631" s="33"/>
      <c r="Y631" s="33"/>
    </row>
    <row r="632" spans="1:25" x14ac:dyDescent="0.2">
      <c r="A632" s="93" t="s">
        <v>314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6"/>
        <v>12 2022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318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3221</v>
      </c>
      <c r="T632" s="95" t="str">
        <f t="shared" si="47"/>
        <v>1 2023</v>
      </c>
      <c r="U632" s="32">
        <f t="shared" si="48"/>
        <v>10.897395439537831</v>
      </c>
      <c r="V632" s="22">
        <f t="shared" si="49"/>
        <v>4.3780418772500322E-3</v>
      </c>
      <c r="X632" s="33"/>
      <c r="Y632" s="33"/>
    </row>
    <row r="633" spans="1:25" x14ac:dyDescent="0.2">
      <c r="A633" s="93" t="s">
        <v>314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6"/>
        <v>12 2022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319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3221</v>
      </c>
      <c r="T633" s="95" t="str">
        <f t="shared" si="47"/>
        <v>1 2023</v>
      </c>
      <c r="U633" s="32">
        <f t="shared" si="48"/>
        <v>-2.6179416981904069E-3</v>
      </c>
      <c r="V633" s="22">
        <f t="shared" si="49"/>
        <v>-1.6060769153597378E-6</v>
      </c>
      <c r="X633" s="33"/>
      <c r="Y633" s="33"/>
    </row>
    <row r="634" spans="1:25" x14ac:dyDescent="0.2">
      <c r="A634" s="93" t="s">
        <v>314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6"/>
        <v>12 2022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320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3221</v>
      </c>
      <c r="T634" s="95" t="str">
        <f t="shared" si="47"/>
        <v>12 2022</v>
      </c>
      <c r="U634" s="32">
        <f t="shared" si="48"/>
        <v>-2.6179416981904069E-3</v>
      </c>
      <c r="V634" s="22">
        <f t="shared" si="49"/>
        <v>-1.6060769153597378E-6</v>
      </c>
      <c r="X634" s="33"/>
      <c r="Y634" s="33"/>
    </row>
    <row r="635" spans="1:25" x14ac:dyDescent="0.2">
      <c r="A635" s="93" t="s">
        <v>314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6"/>
        <v>12 2022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321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3221</v>
      </c>
      <c r="T635" s="95" t="str">
        <f t="shared" si="47"/>
        <v>12 2022</v>
      </c>
      <c r="U635" s="32">
        <f t="shared" si="48"/>
        <v>4.1229196415315528E-3</v>
      </c>
      <c r="V635" s="22">
        <f t="shared" si="49"/>
        <v>3.3591884135016969E-6</v>
      </c>
      <c r="X635" s="33"/>
      <c r="Y635" s="33"/>
    </row>
    <row r="636" spans="1:25" x14ac:dyDescent="0.2">
      <c r="A636" s="93" t="s">
        <v>314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6"/>
        <v>12 2022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322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7"/>
        <v/>
      </c>
      <c r="U636" s="32">
        <f t="shared" si="48"/>
        <v>-1518.5547862440312</v>
      </c>
      <c r="V636" s="22" t="str">
        <f t="shared" si="49"/>
        <v/>
      </c>
      <c r="X636" s="33"/>
      <c r="Y636" s="33"/>
    </row>
    <row r="637" spans="1:25" x14ac:dyDescent="0.2">
      <c r="A637" s="93" t="s">
        <v>314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6"/>
        <v>12 2022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323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3221</v>
      </c>
      <c r="T637" s="95" t="str">
        <f t="shared" si="47"/>
        <v>1 2023</v>
      </c>
      <c r="U637" s="32">
        <f t="shared" si="48"/>
        <v>-3.0988257764192895E-3</v>
      </c>
      <c r="V637" s="22">
        <f t="shared" si="49"/>
        <v>-5.2460842738460382E-6</v>
      </c>
      <c r="X637" s="33"/>
      <c r="Y637" s="33"/>
    </row>
    <row r="638" spans="1:25" x14ac:dyDescent="0.2">
      <c r="A638" s="93" t="s">
        <v>314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6"/>
        <v>12 2022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324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3221</v>
      </c>
      <c r="T638" s="95" t="str">
        <f t="shared" si="47"/>
        <v>1 2025</v>
      </c>
      <c r="U638" s="32">
        <f t="shared" si="48"/>
        <v>706.64016031288384</v>
      </c>
      <c r="V638" s="22">
        <f t="shared" si="49"/>
        <v>0.71136372951765203</v>
      </c>
      <c r="X638" s="33"/>
      <c r="Y638" s="33"/>
    </row>
    <row r="639" spans="1:25" x14ac:dyDescent="0.2">
      <c r="A639" s="93" t="s">
        <v>325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6"/>
        <v>12 2022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282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3221</v>
      </c>
      <c r="T639" s="95" t="str">
        <f t="shared" si="47"/>
        <v>12 2022</v>
      </c>
      <c r="U639" s="32">
        <f t="shared" si="48"/>
        <v>340</v>
      </c>
      <c r="V639" s="22">
        <f t="shared" si="49"/>
        <v>0.35416666666666669</v>
      </c>
      <c r="X639" s="33"/>
      <c r="Y639" s="33"/>
    </row>
    <row r="640" spans="1:25" x14ac:dyDescent="0.2">
      <c r="A640" s="93" t="s">
        <v>326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6"/>
        <v>12 2022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327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3221</v>
      </c>
      <c r="T640" s="95" t="str">
        <f t="shared" si="47"/>
        <v>1 2023</v>
      </c>
      <c r="U640" s="32">
        <f t="shared" si="48"/>
        <v>320</v>
      </c>
      <c r="V640" s="22">
        <f t="shared" si="49"/>
        <v>0.25</v>
      </c>
      <c r="X640" s="33"/>
      <c r="Y640" s="33"/>
    </row>
    <row r="641" spans="1:25" x14ac:dyDescent="0.2">
      <c r="A641" s="93" t="s">
        <v>326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6"/>
        <v>12 2022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282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3221</v>
      </c>
      <c r="T641" s="95" t="str">
        <f t="shared" si="47"/>
        <v>1 2023</v>
      </c>
      <c r="U641" s="32">
        <f t="shared" si="48"/>
        <v>340</v>
      </c>
      <c r="V641" s="22">
        <f t="shared" si="49"/>
        <v>0.35416666666666669</v>
      </c>
      <c r="X641" s="33"/>
      <c r="Y641" s="33"/>
    </row>
    <row r="642" spans="1:25" x14ac:dyDescent="0.2">
      <c r="A642" s="93" t="s">
        <v>326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6"/>
        <v>12 2022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282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3221</v>
      </c>
      <c r="T642" s="95" t="str">
        <f t="shared" si="47"/>
        <v>2 2023</v>
      </c>
      <c r="U642" s="32">
        <f t="shared" si="48"/>
        <v>340</v>
      </c>
      <c r="V642" s="22">
        <f t="shared" si="49"/>
        <v>0.35416666666666669</v>
      </c>
      <c r="X642" s="33"/>
      <c r="Y642" s="33"/>
    </row>
    <row r="643" spans="1:25" x14ac:dyDescent="0.2">
      <c r="A643" s="93" t="s">
        <v>328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ref="F643:F706" si="51">IFERROR(MONTH(E643)&amp;" "&amp;YEAR(E643),"")</f>
        <v>12 2022</v>
      </c>
      <c r="G643" s="96" t="s">
        <v>5</v>
      </c>
      <c r="H643" s="160" t="str">
        <f>RIGHT(Journal!$J643,9)</f>
        <v>HBI-02026</v>
      </c>
      <c r="I643" s="96" t="str">
        <f t="shared" ref="I643:I699" si="52">IFERROR(LEFT(J643,FIND(",",J643)-1),"")</f>
        <v>HealthyBiom</v>
      </c>
      <c r="J643" s="97" t="s">
        <v>290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ref="T643:T706" si="53">IF(R643="","",MONTH(R643)&amp;" "&amp;YEAR(R643))</f>
        <v/>
      </c>
      <c r="U643" s="32">
        <f t="shared" ref="U643:U706" si="54">Q643-P643</f>
        <v>-1251.0749263169175</v>
      </c>
      <c r="V643" s="22" t="str">
        <f t="shared" ref="V643:V706" si="55">IF(Q643&lt;&gt;0,IFERROR(U643/P643,""),"")</f>
        <v/>
      </c>
      <c r="X643" s="33"/>
      <c r="Y643" s="33"/>
    </row>
    <row r="644" spans="1:25" x14ac:dyDescent="0.2">
      <c r="A644" s="93" t="s">
        <v>328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si="51"/>
        <v>12 2022</v>
      </c>
      <c r="G644" s="96" t="s">
        <v>5</v>
      </c>
      <c r="H644" s="161" t="s">
        <v>2699</v>
      </c>
      <c r="I644" s="97" t="s">
        <v>2115</v>
      </c>
      <c r="J644" s="97" t="s">
        <v>4023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3221</v>
      </c>
      <c r="T644" s="95" t="str">
        <f t="shared" si="53"/>
        <v>9 2023</v>
      </c>
      <c r="U644" s="32">
        <f t="shared" si="54"/>
        <v>286.27470008752658</v>
      </c>
      <c r="V644" s="22">
        <f t="shared" si="55"/>
        <v>1.3394516241397916</v>
      </c>
      <c r="X644" s="33"/>
      <c r="Y644" s="33"/>
    </row>
    <row r="645" spans="1:25" x14ac:dyDescent="0.2">
      <c r="A645" s="93" t="s">
        <v>328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1"/>
        <v>12 2022</v>
      </c>
      <c r="G645" s="96" t="s">
        <v>5</v>
      </c>
      <c r="H645" s="175" t="s">
        <v>3732</v>
      </c>
      <c r="I645" s="176" t="s">
        <v>2115</v>
      </c>
      <c r="J645" s="97" t="s">
        <v>3776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3221</v>
      </c>
      <c r="T645" s="95" t="str">
        <f t="shared" si="53"/>
        <v>3 2023</v>
      </c>
      <c r="U645" s="32">
        <f t="shared" si="54"/>
        <v>1048.9250736830825</v>
      </c>
      <c r="V645" s="22">
        <f t="shared" si="55"/>
        <v>0.83841906796985299</v>
      </c>
      <c r="X645" s="33"/>
      <c r="Y645" s="33"/>
    </row>
    <row r="646" spans="1:25" x14ac:dyDescent="0.2">
      <c r="A646" s="93" t="s">
        <v>328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1"/>
        <v>12 2022</v>
      </c>
      <c r="G646" s="96" t="s">
        <v>5</v>
      </c>
      <c r="H646" s="160" t="str">
        <f>RIGHT(Journal!$J646,9)</f>
        <v>CGN-01856</v>
      </c>
      <c r="I646" s="96" t="str">
        <f t="shared" si="52"/>
        <v>California Gold Nutrition</v>
      </c>
      <c r="J646" s="97" t="s">
        <v>329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3221</v>
      </c>
      <c r="T646" s="95" t="str">
        <f t="shared" si="53"/>
        <v>10 2023</v>
      </c>
      <c r="U646" s="32">
        <f t="shared" si="54"/>
        <v>905.30943947269748</v>
      </c>
      <c r="V646" s="22">
        <f t="shared" si="55"/>
        <v>0.82700031599488544</v>
      </c>
      <c r="X646" s="33"/>
      <c r="Y646" s="33"/>
    </row>
    <row r="647" spans="1:25" x14ac:dyDescent="0.2">
      <c r="A647" s="93" t="s">
        <v>328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1"/>
        <v>12 2022</v>
      </c>
      <c r="G647" s="96" t="s">
        <v>5</v>
      </c>
      <c r="H647" s="160" t="str">
        <f>RIGHT(Journal!$J647,9)</f>
        <v>SIE-01754</v>
      </c>
      <c r="I647" s="96" t="str">
        <f t="shared" si="52"/>
        <v>Sierra Fit</v>
      </c>
      <c r="J647" s="97" t="s">
        <v>330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3221</v>
      </c>
      <c r="T647" s="95" t="str">
        <f t="shared" si="53"/>
        <v>3 2023</v>
      </c>
      <c r="U647" s="32">
        <f t="shared" si="54"/>
        <v>870.20629298179813</v>
      </c>
      <c r="V647" s="22">
        <f t="shared" si="55"/>
        <v>1.192400379193862</v>
      </c>
      <c r="X647" s="33"/>
      <c r="Y647" s="33"/>
    </row>
    <row r="648" spans="1:25" x14ac:dyDescent="0.2">
      <c r="A648" s="93" t="s">
        <v>328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1"/>
        <v>12 2022</v>
      </c>
      <c r="G648" s="96" t="s">
        <v>5</v>
      </c>
      <c r="H648" s="160" t="str">
        <f>RIGHT(Journal!$J648,9)</f>
        <v>FBS-02510</v>
      </c>
      <c r="I648" s="96" t="str">
        <f t="shared" si="52"/>
        <v>FutureBiotics</v>
      </c>
      <c r="J648" s="97" t="s">
        <v>331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3221</v>
      </c>
      <c r="T648" s="95" t="str">
        <f t="shared" si="53"/>
        <v>7 2024</v>
      </c>
      <c r="U648" s="32">
        <f t="shared" si="54"/>
        <v>-234.04995087794487</v>
      </c>
      <c r="V648" s="22">
        <f t="shared" si="55"/>
        <v>-0.28061862557701395</v>
      </c>
      <c r="X648" s="33"/>
      <c r="Y648" s="33"/>
    </row>
    <row r="649" spans="1:25" x14ac:dyDescent="0.2">
      <c r="A649" s="93" t="s">
        <v>328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1"/>
        <v>12 2022</v>
      </c>
      <c r="G649" s="96" t="s">
        <v>5</v>
      </c>
      <c r="H649" s="160" t="str">
        <f>RIGHT(Journal!$J649,9)</f>
        <v>SPN-02123</v>
      </c>
      <c r="I649" s="96" t="str">
        <f t="shared" si="52"/>
        <v>Super Nutrition</v>
      </c>
      <c r="J649" s="97" t="s">
        <v>170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3"/>
        <v/>
      </c>
      <c r="U649" s="32">
        <f t="shared" si="54"/>
        <v>-260.64060964935783</v>
      </c>
      <c r="V649" s="22" t="str">
        <f t="shared" si="55"/>
        <v/>
      </c>
      <c r="X649" s="33"/>
      <c r="Y649" s="33"/>
    </row>
    <row r="650" spans="1:25" x14ac:dyDescent="0.2">
      <c r="A650" s="93" t="s">
        <v>328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1"/>
        <v>12 2022</v>
      </c>
      <c r="G650" s="96" t="s">
        <v>5</v>
      </c>
      <c r="H650" s="160" t="str">
        <f>RIGHT(Journal!$J650,9)</f>
        <v>OAD-59581</v>
      </c>
      <c r="I650" s="96" t="str">
        <f t="shared" si="52"/>
        <v>One-A-Day</v>
      </c>
      <c r="J650" s="97" t="s">
        <v>332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3221</v>
      </c>
      <c r="T650" s="95" t="str">
        <f t="shared" si="53"/>
        <v>4 2023</v>
      </c>
      <c r="U650" s="32">
        <f t="shared" si="54"/>
        <v>1652.6653529107055</v>
      </c>
      <c r="V650" s="22">
        <f t="shared" si="55"/>
        <v>0.94582074227378887</v>
      </c>
      <c r="X650" s="33"/>
      <c r="Y650" s="33"/>
    </row>
    <row r="651" spans="1:25" x14ac:dyDescent="0.2">
      <c r="A651" s="93" t="s">
        <v>328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1"/>
        <v>12 2022</v>
      </c>
      <c r="G651" s="96" t="s">
        <v>5</v>
      </c>
      <c r="H651" s="160" t="str">
        <f>RIGHT(Journal!$J651,9)</f>
        <v>CEN-22702</v>
      </c>
      <c r="I651" s="96" t="str">
        <f t="shared" si="52"/>
        <v>21st Century</v>
      </c>
      <c r="J651" s="97" t="s">
        <v>333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3221</v>
      </c>
      <c r="T651" s="95" t="str">
        <f t="shared" si="53"/>
        <v>3 2023</v>
      </c>
      <c r="U651" s="32">
        <f t="shared" si="54"/>
        <v>2400.2686154904168</v>
      </c>
      <c r="V651" s="22">
        <f t="shared" si="55"/>
        <v>2.667761352793903</v>
      </c>
      <c r="X651" s="33"/>
      <c r="Y651" s="33"/>
    </row>
    <row r="652" spans="1:25" x14ac:dyDescent="0.2">
      <c r="A652" s="93" t="s">
        <v>328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1"/>
        <v>12 2022</v>
      </c>
      <c r="G652" s="96" t="s">
        <v>5</v>
      </c>
      <c r="H652" s="161" t="s">
        <v>2887</v>
      </c>
      <c r="I652" s="97" t="s">
        <v>2283</v>
      </c>
      <c r="J652" s="97" t="s">
        <v>2888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3221</v>
      </c>
      <c r="T652" s="95" t="str">
        <f t="shared" si="53"/>
        <v>2 2023</v>
      </c>
      <c r="U652" s="32">
        <f t="shared" si="54"/>
        <v>1245.4427767715199</v>
      </c>
      <c r="V652" s="22">
        <f t="shared" si="55"/>
        <v>2.7399031697831071</v>
      </c>
      <c r="X652" s="33"/>
      <c r="Y652" s="33"/>
    </row>
    <row r="653" spans="1:25" x14ac:dyDescent="0.2">
      <c r="A653" s="93" t="s">
        <v>328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1"/>
        <v>12 2022</v>
      </c>
      <c r="G653" s="96" t="s">
        <v>5</v>
      </c>
      <c r="H653" s="161" t="s">
        <v>2183</v>
      </c>
      <c r="I653" s="97" t="s">
        <v>2067</v>
      </c>
      <c r="J653" s="97" t="s">
        <v>2184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3221</v>
      </c>
      <c r="T653" s="95" t="str">
        <f t="shared" si="53"/>
        <v>3 2023</v>
      </c>
      <c r="U653" s="32">
        <f t="shared" si="54"/>
        <v>1080.4599291570655</v>
      </c>
      <c r="V653" s="22">
        <f t="shared" si="55"/>
        <v>1.1750003761843866</v>
      </c>
      <c r="X653" s="33"/>
      <c r="Y653" s="33"/>
    </row>
    <row r="654" spans="1:25" x14ac:dyDescent="0.2">
      <c r="A654" s="93" t="s">
        <v>328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1"/>
        <v>12 2022</v>
      </c>
      <c r="G654" s="96" t="s">
        <v>5</v>
      </c>
      <c r="H654" s="160" t="str">
        <f>RIGHT(Journal!$J654,9)</f>
        <v>NOW-03788</v>
      </c>
      <c r="I654" s="96" t="str">
        <f t="shared" si="52"/>
        <v>NOW Foods</v>
      </c>
      <c r="J654" s="97" t="s">
        <v>334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3221</v>
      </c>
      <c r="T654" s="95" t="str">
        <f t="shared" si="53"/>
        <v>4 2023</v>
      </c>
      <c r="U654" s="32">
        <f t="shared" si="54"/>
        <v>1664.1335397352773</v>
      </c>
      <c r="V654" s="22">
        <f t="shared" si="55"/>
        <v>0.95867601444496708</v>
      </c>
      <c r="X654" s="33"/>
      <c r="Y654" s="33"/>
    </row>
    <row r="655" spans="1:25" x14ac:dyDescent="0.2">
      <c r="A655" s="93" t="s">
        <v>328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1"/>
        <v>12 2022</v>
      </c>
      <c r="G655" s="96" t="s">
        <v>5</v>
      </c>
      <c r="H655" s="160" t="str">
        <f>RIGHT(Journal!$J655,9)</f>
        <v>NOW-03212</v>
      </c>
      <c r="I655" s="96" t="str">
        <f t="shared" si="52"/>
        <v>NOW Foods</v>
      </c>
      <c r="J655" s="97" t="s">
        <v>120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3221</v>
      </c>
      <c r="T655" s="95" t="str">
        <f t="shared" si="53"/>
        <v>3 2023</v>
      </c>
      <c r="U655" s="32">
        <f t="shared" si="54"/>
        <v>605.40606675240724</v>
      </c>
      <c r="V655" s="22">
        <f t="shared" si="55"/>
        <v>0.27586245345010973</v>
      </c>
      <c r="X655" s="33"/>
      <c r="Y655" s="33"/>
    </row>
    <row r="656" spans="1:25" x14ac:dyDescent="0.2">
      <c r="A656" s="93" t="s">
        <v>328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1"/>
        <v>12 2022</v>
      </c>
      <c r="G656" s="96" t="s">
        <v>5</v>
      </c>
      <c r="H656" s="160" t="str">
        <f>RIGHT(Journal!$J656,9)</f>
        <v>NWY-15686</v>
      </c>
      <c r="I656" s="96" t="str">
        <f t="shared" si="52"/>
        <v>Nature's Way</v>
      </c>
      <c r="J656" s="97" t="s">
        <v>285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3221</v>
      </c>
      <c r="T656" s="95" t="str">
        <f t="shared" si="53"/>
        <v>11 2023</v>
      </c>
      <c r="U656" s="32">
        <f t="shared" si="54"/>
        <v>1042.2397285247309</v>
      </c>
      <c r="V656" s="22">
        <f t="shared" si="55"/>
        <v>0.59293621857205281</v>
      </c>
      <c r="X656" s="33"/>
      <c r="Y656" s="33"/>
    </row>
    <row r="657" spans="1:25" x14ac:dyDescent="0.2">
      <c r="A657" s="93" t="s">
        <v>328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1"/>
        <v>12 2022</v>
      </c>
      <c r="G657" s="96" t="s">
        <v>5</v>
      </c>
      <c r="H657" s="160" t="str">
        <f>RIGHT(Journal!$J657,9)</f>
        <v>RSP-00788</v>
      </c>
      <c r="I657" s="96" t="str">
        <f t="shared" si="52"/>
        <v>RSP Nutrition</v>
      </c>
      <c r="J657" s="97" t="s">
        <v>335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3221</v>
      </c>
      <c r="T657" s="95" t="str">
        <f t="shared" si="53"/>
        <v>6 2023</v>
      </c>
      <c r="U657" s="32">
        <f t="shared" si="54"/>
        <v>866.13267050711897</v>
      </c>
      <c r="V657" s="22">
        <f t="shared" si="55"/>
        <v>0.47229843543078465</v>
      </c>
      <c r="X657" s="33"/>
      <c r="Y657" s="33"/>
    </row>
    <row r="658" spans="1:25" x14ac:dyDescent="0.2">
      <c r="A658" s="93" t="s">
        <v>328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1"/>
        <v>12 2022</v>
      </c>
      <c r="G658" s="96" t="s">
        <v>5</v>
      </c>
      <c r="H658" s="160" t="str">
        <f>RIGHT(Journal!$J658,9)</f>
        <v>NWY-15786</v>
      </c>
      <c r="I658" s="96" t="str">
        <f t="shared" si="52"/>
        <v>Nature's Way</v>
      </c>
      <c r="J658" s="97" t="s">
        <v>336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3221</v>
      </c>
      <c r="T658" s="95" t="str">
        <f t="shared" si="53"/>
        <v>2 2023</v>
      </c>
      <c r="U658" s="32">
        <f t="shared" si="54"/>
        <v>1201.0531956129541</v>
      </c>
      <c r="V658" s="22">
        <f t="shared" si="55"/>
        <v>1.0017568679596132</v>
      </c>
      <c r="X658" s="33"/>
      <c r="Y658" s="33"/>
    </row>
    <row r="659" spans="1:25" x14ac:dyDescent="0.2">
      <c r="A659" s="93" t="s">
        <v>328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1"/>
        <v>12 2022</v>
      </c>
      <c r="G659" s="96" t="s">
        <v>5</v>
      </c>
      <c r="H659" s="160" t="str">
        <f>RIGHT(Journal!$J659,9)</f>
        <v>NWY-13663</v>
      </c>
      <c r="I659" s="96" t="str">
        <f t="shared" si="52"/>
        <v>Nature's Way</v>
      </c>
      <c r="J659" s="97" t="s">
        <v>337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3221</v>
      </c>
      <c r="T659" s="95" t="str">
        <f t="shared" si="53"/>
        <v>11 2023</v>
      </c>
      <c r="U659" s="32">
        <f t="shared" si="54"/>
        <v>1021.9904384902561</v>
      </c>
      <c r="V659" s="22">
        <f t="shared" si="55"/>
        <v>0.94803466961737015</v>
      </c>
      <c r="X659" s="33"/>
      <c r="Y659" s="33"/>
    </row>
    <row r="660" spans="1:25" x14ac:dyDescent="0.2">
      <c r="A660" s="93" t="s">
        <v>338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1"/>
        <v>1 2023</v>
      </c>
      <c r="G660" s="96" t="s">
        <v>5</v>
      </c>
      <c r="H660" s="161" t="s">
        <v>2237</v>
      </c>
      <c r="I660" s="97" t="s">
        <v>2067</v>
      </c>
      <c r="J660" s="97" t="s">
        <v>2238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3221</v>
      </c>
      <c r="T660" s="95" t="str">
        <f t="shared" si="53"/>
        <v>3 2023</v>
      </c>
      <c r="U660" s="32">
        <f t="shared" si="54"/>
        <v>352.07268434405944</v>
      </c>
      <c r="V660" s="22">
        <f t="shared" si="55"/>
        <v>0.78600405029661458</v>
      </c>
      <c r="X660" s="33"/>
      <c r="Y660" s="33"/>
    </row>
    <row r="661" spans="1:25" x14ac:dyDescent="0.2">
      <c r="A661" s="93" t="s">
        <v>338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1"/>
        <v>1 2023</v>
      </c>
      <c r="G661" s="96" t="s">
        <v>5</v>
      </c>
      <c r="H661" s="161" t="s">
        <v>2237</v>
      </c>
      <c r="I661" s="97" t="s">
        <v>2067</v>
      </c>
      <c r="J661" s="97" t="s">
        <v>2238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3221</v>
      </c>
      <c r="T661" s="95" t="str">
        <f t="shared" si="53"/>
        <v>3 2023</v>
      </c>
      <c r="U661" s="32">
        <f t="shared" si="54"/>
        <v>402.07268434405944</v>
      </c>
      <c r="V661" s="22">
        <f t="shared" si="55"/>
        <v>0.8976293034401529</v>
      </c>
      <c r="X661" s="33"/>
      <c r="Y661" s="33"/>
    </row>
    <row r="662" spans="1:25" x14ac:dyDescent="0.2">
      <c r="A662" s="93" t="s">
        <v>338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1"/>
        <v>1 2023</v>
      </c>
      <c r="G662" s="96" t="s">
        <v>5</v>
      </c>
      <c r="H662" s="160" t="str">
        <f>RIGHT(Journal!$J662,9)</f>
        <v>CGN-01352</v>
      </c>
      <c r="I662" s="96" t="str">
        <f t="shared" si="52"/>
        <v>California Gold Nutrition</v>
      </c>
      <c r="J662" s="97" t="s">
        <v>339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3221</v>
      </c>
      <c r="T662" s="95" t="str">
        <f t="shared" si="53"/>
        <v>3 2023</v>
      </c>
      <c r="U662" s="32">
        <f t="shared" si="54"/>
        <v>865.19516732673253</v>
      </c>
      <c r="V662" s="22">
        <f t="shared" si="55"/>
        <v>0.92553561672603712</v>
      </c>
      <c r="X662" s="33"/>
      <c r="Y662" s="33"/>
    </row>
    <row r="663" spans="1:25" x14ac:dyDescent="0.2">
      <c r="A663" s="93" t="s">
        <v>338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1"/>
        <v>1 2023</v>
      </c>
      <c r="G663" s="96" t="s">
        <v>5</v>
      </c>
      <c r="H663" s="161" t="s">
        <v>2282</v>
      </c>
      <c r="I663" s="97" t="s">
        <v>2283</v>
      </c>
      <c r="J663" s="97" t="s">
        <v>2284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3221</v>
      </c>
      <c r="T663" s="95" t="str">
        <f t="shared" si="53"/>
        <v>3 2023</v>
      </c>
      <c r="U663" s="32">
        <f t="shared" si="54"/>
        <v>1447.2409387376235</v>
      </c>
      <c r="V663" s="22">
        <f t="shared" si="55"/>
        <v>0.82569302919209453</v>
      </c>
      <c r="X663" s="33"/>
      <c r="Y663" s="33"/>
    </row>
    <row r="664" spans="1:25" x14ac:dyDescent="0.2">
      <c r="A664" s="93" t="s">
        <v>338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1"/>
        <v>1 2023</v>
      </c>
      <c r="G664" s="96" t="s">
        <v>5</v>
      </c>
      <c r="H664" s="161" t="s">
        <v>2994</v>
      </c>
      <c r="I664" s="97" t="s">
        <v>2105</v>
      </c>
      <c r="J664" s="97" t="s">
        <v>2995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3221</v>
      </c>
      <c r="T664" s="95" t="str">
        <f t="shared" si="53"/>
        <v>2 2023</v>
      </c>
      <c r="U664" s="32">
        <f t="shared" si="54"/>
        <v>-1.2851485149667496E-3</v>
      </c>
      <c r="V664" s="22">
        <f t="shared" si="55"/>
        <v>-1.6039069137460516E-6</v>
      </c>
      <c r="X664" s="33"/>
      <c r="Y664" s="33"/>
    </row>
    <row r="665" spans="1:25" x14ac:dyDescent="0.2">
      <c r="A665" s="93" t="s">
        <v>338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1"/>
        <v>1 2023</v>
      </c>
      <c r="G665" s="96" t="s">
        <v>5</v>
      </c>
      <c r="H665" s="161" t="s">
        <v>2134</v>
      </c>
      <c r="I665" s="97" t="s">
        <v>2067</v>
      </c>
      <c r="J665" s="97" t="s">
        <v>2135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3221</v>
      </c>
      <c r="T665" s="95" t="str">
        <f t="shared" si="53"/>
        <v>3 2023</v>
      </c>
      <c r="U665" s="32">
        <f t="shared" si="54"/>
        <v>628.16460886138566</v>
      </c>
      <c r="V665" s="22">
        <f t="shared" si="55"/>
        <v>0.33558752646475015</v>
      </c>
      <c r="X665" s="33"/>
      <c r="Y665" s="33"/>
    </row>
    <row r="666" spans="1:25" x14ac:dyDescent="0.2">
      <c r="A666" s="93" t="s">
        <v>338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1"/>
        <v>1 2023</v>
      </c>
      <c r="G666" s="96" t="s">
        <v>5</v>
      </c>
      <c r="H666" s="161" t="s">
        <v>2926</v>
      </c>
      <c r="I666" s="97" t="s">
        <v>2067</v>
      </c>
      <c r="J666" s="97" t="s">
        <v>2927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3221</v>
      </c>
      <c r="T666" s="95" t="str">
        <f t="shared" si="53"/>
        <v>3 2023</v>
      </c>
      <c r="U666" s="32">
        <f t="shared" si="54"/>
        <v>919.41012794554422</v>
      </c>
      <c r="V666" s="22">
        <f t="shared" si="55"/>
        <v>0.85084096355403471</v>
      </c>
      <c r="X666" s="33"/>
      <c r="Y666" s="33"/>
    </row>
    <row r="667" spans="1:25" x14ac:dyDescent="0.2">
      <c r="A667" s="93" t="s">
        <v>338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1"/>
        <v>1 2023</v>
      </c>
      <c r="G667" s="96" t="s">
        <v>5</v>
      </c>
      <c r="H667" s="175" t="s">
        <v>3732</v>
      </c>
      <c r="I667" s="176" t="s">
        <v>2115</v>
      </c>
      <c r="J667" s="97" t="s">
        <v>3776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3221</v>
      </c>
      <c r="T667" s="95" t="str">
        <f t="shared" si="53"/>
        <v>3 2023</v>
      </c>
      <c r="U667" s="32">
        <f t="shared" si="54"/>
        <v>1131.4939591584157</v>
      </c>
      <c r="V667" s="22">
        <f t="shared" si="55"/>
        <v>0.96832529709772686</v>
      </c>
      <c r="X667" s="33"/>
      <c r="Y667" s="33"/>
    </row>
    <row r="668" spans="1:25" x14ac:dyDescent="0.2">
      <c r="A668" s="93" t="s">
        <v>338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1"/>
        <v>1 2023</v>
      </c>
      <c r="G668" s="96" t="s">
        <v>5</v>
      </c>
      <c r="H668" s="161" t="s">
        <v>2078</v>
      </c>
      <c r="I668" s="97" t="s">
        <v>2067</v>
      </c>
      <c r="J668" s="97" t="s">
        <v>2079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3221</v>
      </c>
      <c r="T668" s="95" t="str">
        <f t="shared" si="53"/>
        <v>3 2023</v>
      </c>
      <c r="U668" s="32">
        <f t="shared" si="54"/>
        <v>845.02445133663286</v>
      </c>
      <c r="V668" s="22">
        <f t="shared" si="55"/>
        <v>0.34420890741527499</v>
      </c>
      <c r="X668" s="33"/>
      <c r="Y668" s="33"/>
    </row>
    <row r="669" spans="1:25" x14ac:dyDescent="0.2">
      <c r="A669" s="93" t="s">
        <v>338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1"/>
        <v>1 2023</v>
      </c>
      <c r="G669" s="96" t="s">
        <v>5</v>
      </c>
      <c r="H669" s="161" t="s">
        <v>3183</v>
      </c>
      <c r="I669" s="97" t="s">
        <v>2165</v>
      </c>
      <c r="J669" s="97" t="s">
        <v>3184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3221</v>
      </c>
      <c r="T669" s="95" t="str">
        <f t="shared" si="53"/>
        <v>3 2023</v>
      </c>
      <c r="U669" s="32">
        <f t="shared" si="54"/>
        <v>374.72871306930676</v>
      </c>
      <c r="V669" s="22">
        <f t="shared" si="55"/>
        <v>0.71340033691723614</v>
      </c>
      <c r="X669" s="33"/>
      <c r="Y669" s="33"/>
    </row>
    <row r="670" spans="1:25" x14ac:dyDescent="0.2">
      <c r="A670" s="93" t="s">
        <v>338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1"/>
        <v>1 2023</v>
      </c>
      <c r="G670" s="96" t="s">
        <v>5</v>
      </c>
      <c r="H670" s="161" t="s">
        <v>2700</v>
      </c>
      <c r="I670" s="97" t="s">
        <v>2067</v>
      </c>
      <c r="J670" s="97" t="s">
        <v>2701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3221</v>
      </c>
      <c r="T670" s="95" t="str">
        <f t="shared" si="53"/>
        <v>3 2023</v>
      </c>
      <c r="U670" s="32">
        <f t="shared" si="54"/>
        <v>903.19940482673269</v>
      </c>
      <c r="V670" s="22">
        <f t="shared" si="55"/>
        <v>0.60341999311015759</v>
      </c>
      <c r="X670" s="33"/>
      <c r="Y670" s="33"/>
    </row>
    <row r="671" spans="1:25" x14ac:dyDescent="0.2">
      <c r="A671" s="93" t="s">
        <v>338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1"/>
        <v>1 2023</v>
      </c>
      <c r="G671" s="96" t="s">
        <v>5</v>
      </c>
      <c r="H671" s="161" t="s">
        <v>2089</v>
      </c>
      <c r="I671" s="97" t="s">
        <v>2067</v>
      </c>
      <c r="J671" s="97" t="s">
        <v>4398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3221</v>
      </c>
      <c r="T671" s="95" t="str">
        <f t="shared" si="53"/>
        <v>2 2023</v>
      </c>
      <c r="U671" s="32">
        <f t="shared" si="54"/>
        <v>494.76024519801962</v>
      </c>
      <c r="V671" s="22">
        <f t="shared" si="55"/>
        <v>0.97925834318388505</v>
      </c>
      <c r="X671" s="33"/>
      <c r="Y671" s="33"/>
    </row>
    <row r="672" spans="1:25" x14ac:dyDescent="0.2">
      <c r="A672" s="93" t="s">
        <v>340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1"/>
        <v>12 2022</v>
      </c>
      <c r="G672" s="96" t="s">
        <v>7</v>
      </c>
      <c r="H672" s="160" t="s">
        <v>3836</v>
      </c>
      <c r="I672" s="96" t="str">
        <f t="shared" si="52"/>
        <v>CeraVe</v>
      </c>
      <c r="J672" s="97" t="s">
        <v>341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3221</v>
      </c>
      <c r="T672" s="95" t="str">
        <f t="shared" si="53"/>
        <v>1 2023</v>
      </c>
      <c r="U672" s="32">
        <f t="shared" si="54"/>
        <v>137.25</v>
      </c>
      <c r="V672" s="22">
        <f t="shared" si="55"/>
        <v>0.10071546505228399</v>
      </c>
      <c r="X672" s="33"/>
      <c r="Y672" s="33"/>
    </row>
    <row r="673" spans="1:25" x14ac:dyDescent="0.2">
      <c r="A673" s="93" t="s">
        <v>342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1"/>
        <v>1 2023</v>
      </c>
      <c r="G673" s="96" t="s">
        <v>6</v>
      </c>
      <c r="H673" s="160" t="str">
        <f>RIGHT(Journal!$J673,9)</f>
        <v>626525244</v>
      </c>
      <c r="I673" s="96" t="str">
        <f t="shared" si="52"/>
        <v>ТОП100</v>
      </c>
      <c r="J673" s="97" t="s">
        <v>343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3221</v>
      </c>
      <c r="T673" s="95" t="str">
        <f t="shared" si="53"/>
        <v>1 2023</v>
      </c>
      <c r="U673" s="32">
        <f t="shared" si="54"/>
        <v>615.79999999999995</v>
      </c>
      <c r="V673" s="22">
        <f t="shared" si="55"/>
        <v>1.0540910647038684</v>
      </c>
      <c r="X673" s="33"/>
      <c r="Y673" s="33"/>
    </row>
    <row r="674" spans="1:25" x14ac:dyDescent="0.2">
      <c r="A674" s="93" t="s">
        <v>342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1"/>
        <v>1 2023</v>
      </c>
      <c r="G674" s="96" t="s">
        <v>6</v>
      </c>
      <c r="H674" s="160" t="str">
        <f>RIGHT(Journal!$J674,9)</f>
        <v>626525244</v>
      </c>
      <c r="I674" s="96" t="str">
        <f t="shared" si="52"/>
        <v>ТОП100</v>
      </c>
      <c r="J674" s="97" t="s">
        <v>343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3221</v>
      </c>
      <c r="T674" s="95" t="str">
        <f t="shared" si="53"/>
        <v>1 2023</v>
      </c>
      <c r="U674" s="32">
        <f t="shared" si="54"/>
        <v>615.79999999999995</v>
      </c>
      <c r="V674" s="22">
        <f t="shared" si="55"/>
        <v>1.0540910647038684</v>
      </c>
      <c r="X674" s="33"/>
      <c r="Y674" s="33"/>
    </row>
    <row r="675" spans="1:25" x14ac:dyDescent="0.2">
      <c r="A675" s="93" t="s">
        <v>342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1"/>
        <v>1 2023</v>
      </c>
      <c r="G675" s="96" t="s">
        <v>6</v>
      </c>
      <c r="H675" s="160" t="str">
        <f>RIGHT(Journal!$J675,9)</f>
        <v>626525244</v>
      </c>
      <c r="I675" s="96" t="str">
        <f t="shared" si="52"/>
        <v>ТОП100</v>
      </c>
      <c r="J675" s="97" t="s">
        <v>343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3221</v>
      </c>
      <c r="T675" s="95" t="str">
        <f t="shared" si="53"/>
        <v>1 2023</v>
      </c>
      <c r="U675" s="32">
        <f t="shared" si="54"/>
        <v>615.79999999999995</v>
      </c>
      <c r="V675" s="22">
        <f t="shared" si="55"/>
        <v>1.0540910647038684</v>
      </c>
      <c r="X675" s="33"/>
      <c r="Y675" s="33"/>
    </row>
    <row r="676" spans="1:25" x14ac:dyDescent="0.2">
      <c r="A676" s="93" t="s">
        <v>342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1"/>
        <v>1 2023</v>
      </c>
      <c r="G676" s="96" t="s">
        <v>6</v>
      </c>
      <c r="H676" s="160" t="str">
        <f>RIGHT(Journal!$J676,9)</f>
        <v>626772971</v>
      </c>
      <c r="I676" s="96" t="str">
        <f t="shared" si="52"/>
        <v>ТОП100</v>
      </c>
      <c r="J676" s="97" t="s">
        <v>344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3221</v>
      </c>
      <c r="T676" s="95" t="str">
        <f t="shared" si="53"/>
        <v>1 2023</v>
      </c>
      <c r="U676" s="32">
        <f t="shared" si="54"/>
        <v>615.79999999999995</v>
      </c>
      <c r="V676" s="22">
        <f t="shared" si="55"/>
        <v>1.0540910647038684</v>
      </c>
      <c r="X676" s="33"/>
      <c r="Y676" s="33"/>
    </row>
    <row r="677" spans="1:25" x14ac:dyDescent="0.2">
      <c r="A677" s="93" t="s">
        <v>342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1"/>
        <v>1 2023</v>
      </c>
      <c r="G677" s="96" t="s">
        <v>6</v>
      </c>
      <c r="H677" s="160" t="str">
        <f>RIGHT(Journal!$J677,9)</f>
        <v>313159974</v>
      </c>
      <c r="I677" s="96" t="str">
        <f t="shared" si="52"/>
        <v>BIG</v>
      </c>
      <c r="J677" s="97" t="s">
        <v>345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3221</v>
      </c>
      <c r="T677" s="95" t="str">
        <f t="shared" si="53"/>
        <v>1 2023</v>
      </c>
      <c r="U677" s="32">
        <f t="shared" si="54"/>
        <v>588.1</v>
      </c>
      <c r="V677" s="22">
        <f t="shared" si="55"/>
        <v>0.72435028944451296</v>
      </c>
      <c r="X677" s="33"/>
      <c r="Y677" s="33"/>
    </row>
    <row r="678" spans="1:25" x14ac:dyDescent="0.2">
      <c r="A678" s="93" t="s">
        <v>346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1"/>
        <v>1 2023</v>
      </c>
      <c r="G678" s="96" t="s">
        <v>6</v>
      </c>
      <c r="H678" s="160" t="str">
        <f>RIGHT(Journal!$J678,9)</f>
        <v>531378517</v>
      </c>
      <c r="I678" s="96" t="str">
        <f t="shared" si="52"/>
        <v>1WIN</v>
      </c>
      <c r="J678" s="97" t="s">
        <v>347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3221</v>
      </c>
      <c r="T678" s="95" t="str">
        <f t="shared" si="53"/>
        <v>1 2023</v>
      </c>
      <c r="U678" s="32">
        <f t="shared" si="54"/>
        <v>960.5</v>
      </c>
      <c r="V678" s="22">
        <f t="shared" si="55"/>
        <v>1.1441334127456819</v>
      </c>
      <c r="X678" s="33"/>
      <c r="Y678" s="33"/>
    </row>
    <row r="679" spans="1:25" x14ac:dyDescent="0.2">
      <c r="A679" s="93" t="s">
        <v>348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1"/>
        <v>1 2023</v>
      </c>
      <c r="G679" s="96" t="s">
        <v>6</v>
      </c>
      <c r="H679" s="160" t="str">
        <f>RIGHT(Journal!$J679,9)</f>
        <v>170918388</v>
      </c>
      <c r="I679" s="96" t="str">
        <f t="shared" si="52"/>
        <v>PRIMEKRAFT</v>
      </c>
      <c r="J679" s="97" t="s">
        <v>349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3221</v>
      </c>
      <c r="T679" s="95" t="str">
        <f t="shared" si="53"/>
        <v>1 2023</v>
      </c>
      <c r="U679" s="32">
        <f t="shared" si="54"/>
        <v>459.20000000000005</v>
      </c>
      <c r="V679" s="22">
        <f t="shared" si="55"/>
        <v>0.40252454417952321</v>
      </c>
      <c r="X679" s="33"/>
      <c r="Y679" s="33"/>
    </row>
    <row r="680" spans="1:25" x14ac:dyDescent="0.2">
      <c r="A680" s="93" t="s">
        <v>348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1"/>
        <v>1 2023</v>
      </c>
      <c r="G680" s="96" t="s">
        <v>6</v>
      </c>
      <c r="H680" s="160" t="str">
        <f>RIGHT(Journal!$J680,9)</f>
        <v>170918388</v>
      </c>
      <c r="I680" s="96" t="str">
        <f t="shared" si="52"/>
        <v>PRIMEKRAFT</v>
      </c>
      <c r="J680" s="97" t="s">
        <v>349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3221</v>
      </c>
      <c r="T680" s="95" t="str">
        <f t="shared" si="53"/>
        <v>1 2023</v>
      </c>
      <c r="U680" s="32">
        <f t="shared" si="54"/>
        <v>459.20000000000005</v>
      </c>
      <c r="V680" s="22">
        <f t="shared" si="55"/>
        <v>0.40252454417952321</v>
      </c>
      <c r="X680" s="33"/>
      <c r="Y680" s="33"/>
    </row>
    <row r="681" spans="1:25" x14ac:dyDescent="0.2">
      <c r="A681" s="93" t="s">
        <v>350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1"/>
        <v>12 2022</v>
      </c>
      <c r="G681" s="96" t="s">
        <v>5</v>
      </c>
      <c r="H681" s="160" t="str">
        <f>RIGHT(Journal!$J681,9)</f>
        <v>026995436</v>
      </c>
      <c r="I681" s="96" t="str">
        <f t="shared" si="52"/>
        <v>Patanjali</v>
      </c>
      <c r="J681" s="97" t="s">
        <v>241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3221</v>
      </c>
      <c r="T681" s="95" t="str">
        <f t="shared" si="53"/>
        <v>1 2023</v>
      </c>
      <c r="U681" s="32">
        <f t="shared" si="54"/>
        <v>816.8</v>
      </c>
      <c r="V681" s="22">
        <f t="shared" si="55"/>
        <v>0.92481884057971009</v>
      </c>
      <c r="X681" s="33"/>
      <c r="Y681" s="33"/>
    </row>
    <row r="682" spans="1:25" x14ac:dyDescent="0.2">
      <c r="A682" s="93" t="s">
        <v>350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1"/>
        <v>12 2022</v>
      </c>
      <c r="G682" s="96" t="s">
        <v>5</v>
      </c>
      <c r="H682" s="160" t="str">
        <f>RIGHT(Journal!$J682,9)</f>
        <v>026995436</v>
      </c>
      <c r="I682" s="96" t="str">
        <f t="shared" si="52"/>
        <v>Patanjali</v>
      </c>
      <c r="J682" s="97" t="s">
        <v>241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3221</v>
      </c>
      <c r="T682" s="95" t="str">
        <f t="shared" si="53"/>
        <v>12 2024</v>
      </c>
      <c r="U682" s="32">
        <f t="shared" si="54"/>
        <v>0</v>
      </c>
      <c r="V682" s="22">
        <f t="shared" si="55"/>
        <v>0</v>
      </c>
      <c r="X682" s="33"/>
      <c r="Y682" s="33"/>
    </row>
    <row r="683" spans="1:25" x14ac:dyDescent="0.2">
      <c r="A683" s="93" t="s">
        <v>351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1"/>
        <v>1 2023</v>
      </c>
      <c r="G683" s="96" t="s">
        <v>7</v>
      </c>
      <c r="H683" s="160" t="str">
        <f>RIGHT(Journal!$J683,9)</f>
        <v>065844364</v>
      </c>
      <c r="I683" s="96" t="str">
        <f t="shared" si="52"/>
        <v>La Miso</v>
      </c>
      <c r="J683" s="97" t="s">
        <v>352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3221</v>
      </c>
      <c r="T683" s="95" t="str">
        <f t="shared" si="53"/>
        <v>1 2023</v>
      </c>
      <c r="U683" s="32">
        <f t="shared" si="54"/>
        <v>0</v>
      </c>
      <c r="V683" s="22">
        <f t="shared" si="55"/>
        <v>0</v>
      </c>
      <c r="X683" s="33"/>
      <c r="Y683" s="33"/>
    </row>
    <row r="684" spans="1:25" x14ac:dyDescent="0.2">
      <c r="A684" s="93" t="s">
        <v>353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1"/>
        <v>1 2023</v>
      </c>
      <c r="G684" s="96" t="s">
        <v>5</v>
      </c>
      <c r="H684" s="160" t="str">
        <f>RIGHT(Journal!$J684,9)</f>
        <v>SWV-01031</v>
      </c>
      <c r="I684" s="96" t="str">
        <f t="shared" si="52"/>
        <v>Swanson</v>
      </c>
      <c r="J684" s="97" t="s">
        <v>354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3221</v>
      </c>
      <c r="T684" s="95" t="str">
        <f t="shared" si="53"/>
        <v>4 2024</v>
      </c>
      <c r="U684" s="32">
        <f t="shared" si="54"/>
        <v>904.54601742814043</v>
      </c>
      <c r="V684" s="22">
        <f t="shared" si="55"/>
        <v>1.5190863507558781</v>
      </c>
      <c r="X684" s="33"/>
      <c r="Y684" s="33"/>
    </row>
    <row r="685" spans="1:25" x14ac:dyDescent="0.2">
      <c r="A685" s="93" t="s">
        <v>353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1"/>
        <v>1 2023</v>
      </c>
      <c r="G685" s="96" t="s">
        <v>5</v>
      </c>
      <c r="H685" s="161" t="s">
        <v>3671</v>
      </c>
      <c r="I685" s="97" t="s">
        <v>2165</v>
      </c>
      <c r="J685" s="97" t="s">
        <v>4101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3221</v>
      </c>
      <c r="T685" s="95" t="str">
        <f t="shared" si="53"/>
        <v>3 2023</v>
      </c>
      <c r="U685" s="32">
        <f t="shared" si="54"/>
        <v>428.1358583348831</v>
      </c>
      <c r="V685" s="22">
        <f t="shared" si="55"/>
        <v>0.33662074769587436</v>
      </c>
      <c r="X685" s="33"/>
      <c r="Y685" s="33"/>
    </row>
    <row r="686" spans="1:25" x14ac:dyDescent="0.2">
      <c r="A686" s="93" t="s">
        <v>353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1"/>
        <v>1 2023</v>
      </c>
      <c r="G686" s="96" t="s">
        <v>5</v>
      </c>
      <c r="H686" s="161" t="s">
        <v>2089</v>
      </c>
      <c r="I686" s="97" t="s">
        <v>2067</v>
      </c>
      <c r="J686" s="97" t="s">
        <v>4398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3221</v>
      </c>
      <c r="T686" s="95" t="str">
        <f t="shared" si="53"/>
        <v>3 2023</v>
      </c>
      <c r="U686" s="32">
        <f t="shared" si="54"/>
        <v>448.21974423573647</v>
      </c>
      <c r="V686" s="22">
        <f t="shared" si="55"/>
        <v>0.81231566289901624</v>
      </c>
      <c r="X686" s="33"/>
      <c r="Y686" s="33"/>
    </row>
    <row r="687" spans="1:25" x14ac:dyDescent="0.2">
      <c r="A687" s="93" t="s">
        <v>353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1"/>
        <v>1 2023</v>
      </c>
      <c r="G687" s="96" t="s">
        <v>5</v>
      </c>
      <c r="H687" s="160" t="str">
        <f>RIGHT(Journal!$J687,9)</f>
        <v>NOB-27413</v>
      </c>
      <c r="I687" s="96" t="str">
        <f t="shared" si="52"/>
        <v>Nobi Nutrition</v>
      </c>
      <c r="J687" s="97" t="s">
        <v>355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3221</v>
      </c>
      <c r="T687" s="95" t="str">
        <f t="shared" si="53"/>
        <v>4 2023</v>
      </c>
      <c r="U687" s="32">
        <f t="shared" si="54"/>
        <v>1415.6133197528566</v>
      </c>
      <c r="V687" s="22">
        <f t="shared" si="55"/>
        <v>1.3054506713695737</v>
      </c>
      <c r="X687" s="33"/>
      <c r="Y687" s="33"/>
    </row>
    <row r="688" spans="1:25" x14ac:dyDescent="0.2">
      <c r="A688" s="93" t="s">
        <v>353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1"/>
        <v>1 2023</v>
      </c>
      <c r="G688" s="96" t="s">
        <v>6</v>
      </c>
      <c r="H688" s="160" t="str">
        <f>RIGHT(Journal!$J688,9)</f>
        <v>NRX-00071</v>
      </c>
      <c r="I688" s="96" t="str">
        <f t="shared" si="52"/>
        <v>Nutrex Research</v>
      </c>
      <c r="J688" s="97" t="s">
        <v>356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3221</v>
      </c>
      <c r="T688" s="95" t="str">
        <f t="shared" si="53"/>
        <v>4 2023</v>
      </c>
      <c r="U688" s="32">
        <f t="shared" si="54"/>
        <v>1071.7047277664124</v>
      </c>
      <c r="V688" s="22">
        <f t="shared" si="55"/>
        <v>0.5035507721828878</v>
      </c>
      <c r="X688" s="33"/>
      <c r="Y688" s="33"/>
    </row>
    <row r="689" spans="1:25" x14ac:dyDescent="0.2">
      <c r="A689" s="93" t="s">
        <v>353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1"/>
        <v>1 2023</v>
      </c>
      <c r="G689" s="96" t="s">
        <v>5</v>
      </c>
      <c r="H689" s="175" t="s">
        <v>3749</v>
      </c>
      <c r="I689" s="176" t="s">
        <v>2105</v>
      </c>
      <c r="J689" s="97" t="s">
        <v>3800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3221</v>
      </c>
      <c r="T689" s="95" t="str">
        <f t="shared" si="53"/>
        <v>2 2023</v>
      </c>
      <c r="U689" s="32">
        <f t="shared" si="54"/>
        <v>896.17947286591016</v>
      </c>
      <c r="V689" s="22">
        <f t="shared" si="55"/>
        <v>0.68734879856186193</v>
      </c>
      <c r="X689" s="33"/>
      <c r="Y689" s="33"/>
    </row>
    <row r="690" spans="1:25" x14ac:dyDescent="0.2">
      <c r="A690" s="93" t="s">
        <v>353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1"/>
        <v>1 2023</v>
      </c>
      <c r="G690" s="96" t="s">
        <v>5</v>
      </c>
      <c r="H690" s="160" t="str">
        <f>RIGHT(Journal!$J690,9)</f>
        <v>SWV-02990</v>
      </c>
      <c r="I690" s="96" t="str">
        <f t="shared" si="52"/>
        <v>Swanson</v>
      </c>
      <c r="J690" s="97" t="s">
        <v>357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3221</v>
      </c>
      <c r="T690" s="95" t="str">
        <f t="shared" si="53"/>
        <v>3 2023</v>
      </c>
      <c r="U690" s="32">
        <f t="shared" si="54"/>
        <v>157.41663646808388</v>
      </c>
      <c r="V690" s="22">
        <f t="shared" si="55"/>
        <v>0.18682618632324932</v>
      </c>
      <c r="X690" s="33"/>
      <c r="Y690" s="33"/>
    </row>
    <row r="691" spans="1:25" x14ac:dyDescent="0.2">
      <c r="A691" s="93" t="s">
        <v>353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1"/>
        <v>1 2023</v>
      </c>
      <c r="G691" s="96" t="s">
        <v>5</v>
      </c>
      <c r="H691" s="160" t="str">
        <f>RIGHT(Journal!$J691,9)</f>
        <v>LKN-01542</v>
      </c>
      <c r="I691" s="96" t="str">
        <f t="shared" si="52"/>
        <v>Lake Avenue Nutrition</v>
      </c>
      <c r="J691" s="97" t="s">
        <v>358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3221</v>
      </c>
      <c r="T691" s="95" t="str">
        <f t="shared" si="53"/>
        <v>3 2023</v>
      </c>
      <c r="U691" s="32">
        <f t="shared" si="54"/>
        <v>1005.2212068687617</v>
      </c>
      <c r="V691" s="22">
        <f t="shared" si="55"/>
        <v>1.1234298516966803</v>
      </c>
      <c r="X691" s="33"/>
      <c r="Y691" s="33"/>
    </row>
    <row r="692" spans="1:25" x14ac:dyDescent="0.2">
      <c r="A692" s="93" t="s">
        <v>353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1"/>
        <v>1 2023</v>
      </c>
      <c r="G692" s="96" t="s">
        <v>5</v>
      </c>
      <c r="H692" s="160" t="str">
        <f>RIGHT(Journal!$J692,9)</f>
        <v>HYX-60884</v>
      </c>
      <c r="I692" s="96" t="str">
        <f t="shared" si="52"/>
        <v>Hydroxycut</v>
      </c>
      <c r="J692" s="97" t="s">
        <v>359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3221</v>
      </c>
      <c r="T692" s="95" t="str">
        <f t="shared" si="53"/>
        <v>3 2023</v>
      </c>
      <c r="U692" s="32">
        <f t="shared" si="54"/>
        <v>1247.4648478457625</v>
      </c>
      <c r="V692" s="22">
        <f t="shared" si="55"/>
        <v>0.63889494971162542</v>
      </c>
      <c r="X692" s="33"/>
      <c r="Y692" s="33"/>
    </row>
    <row r="693" spans="1:25" x14ac:dyDescent="0.2">
      <c r="A693" s="93" t="s">
        <v>353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1"/>
        <v>1 2023</v>
      </c>
      <c r="G693" s="96" t="s">
        <v>5</v>
      </c>
      <c r="H693" s="161" t="s">
        <v>2962</v>
      </c>
      <c r="I693" s="97" t="s">
        <v>2694</v>
      </c>
      <c r="J693" s="97" t="s">
        <v>2963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3221</v>
      </c>
      <c r="T693" s="95" t="str">
        <f t="shared" si="53"/>
        <v>2 2023</v>
      </c>
      <c r="U693" s="32">
        <f t="shared" si="54"/>
        <v>826.11029001301836</v>
      </c>
      <c r="V693" s="22">
        <f t="shared" si="55"/>
        <v>2.2095026098519335</v>
      </c>
      <c r="X693" s="33"/>
      <c r="Y693" s="33"/>
    </row>
    <row r="694" spans="1:25" x14ac:dyDescent="0.2">
      <c r="A694" s="93" t="s">
        <v>353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1"/>
        <v>1 2023</v>
      </c>
      <c r="G694" s="96" t="s">
        <v>6</v>
      </c>
      <c r="H694" s="160" t="str">
        <f>RIGHT(Journal!$J694,9)</f>
        <v>NOB-27406</v>
      </c>
      <c r="I694" s="96" t="str">
        <f t="shared" si="52"/>
        <v>Nobi Nutrition</v>
      </c>
      <c r="J694" s="97" t="s">
        <v>207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3221</v>
      </c>
      <c r="T694" s="95" t="str">
        <f t="shared" si="53"/>
        <v>3 2023</v>
      </c>
      <c r="U694" s="32">
        <f t="shared" si="54"/>
        <v>745.46442995061238</v>
      </c>
      <c r="V694" s="22">
        <f t="shared" si="55"/>
        <v>0.40196825662975022</v>
      </c>
      <c r="X694" s="33"/>
      <c r="Y694" s="33"/>
    </row>
    <row r="695" spans="1:25" x14ac:dyDescent="0.2">
      <c r="A695" s="93" t="s">
        <v>353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1"/>
        <v>1 2023</v>
      </c>
      <c r="G695" s="96" t="s">
        <v>5</v>
      </c>
      <c r="H695" s="160" t="str">
        <f>RIGHT(Journal!$J695,9)</f>
        <v>CGN-01842</v>
      </c>
      <c r="I695" s="96" t="str">
        <f t="shared" si="52"/>
        <v>California Gold Nutrition</v>
      </c>
      <c r="J695" s="97" t="s">
        <v>163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3221</v>
      </c>
      <c r="T695" s="95" t="str">
        <f t="shared" si="53"/>
        <v>2 2024</v>
      </c>
      <c r="U695" s="32">
        <f t="shared" si="54"/>
        <v>880.43614531027208</v>
      </c>
      <c r="V695" s="22">
        <f t="shared" si="55"/>
        <v>2.7551180535267616</v>
      </c>
      <c r="X695" s="33"/>
      <c r="Y695" s="33"/>
    </row>
    <row r="696" spans="1:25" x14ac:dyDescent="0.2">
      <c r="A696" s="93" t="s">
        <v>353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1"/>
        <v>1 2023</v>
      </c>
      <c r="G696" s="96" t="s">
        <v>5</v>
      </c>
      <c r="H696" s="160" t="str">
        <f>RIGHT(Journal!$J696,9)</f>
        <v>DRB-00277</v>
      </c>
      <c r="I696" s="96" t="str">
        <f t="shared" si="52"/>
        <v>Doctor's Best</v>
      </c>
      <c r="J696" s="97" t="s">
        <v>159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3221</v>
      </c>
      <c r="T696" s="95" t="str">
        <f t="shared" si="53"/>
        <v>4 2023</v>
      </c>
      <c r="U696" s="32">
        <f t="shared" si="54"/>
        <v>1132.5518679602417</v>
      </c>
      <c r="V696" s="22">
        <f t="shared" si="55"/>
        <v>0.57564509555129406</v>
      </c>
      <c r="X696" s="33"/>
      <c r="Y696" s="33"/>
    </row>
    <row r="697" spans="1:25" x14ac:dyDescent="0.2">
      <c r="A697" s="93" t="s">
        <v>353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1"/>
        <v>1 2023</v>
      </c>
      <c r="G697" s="96" t="s">
        <v>5</v>
      </c>
      <c r="H697" s="160" t="str">
        <f>RIGHT(Journal!$J697,9)</f>
        <v>CEN-21368</v>
      </c>
      <c r="I697" s="96" t="str">
        <f t="shared" si="52"/>
        <v>21st Century</v>
      </c>
      <c r="J697" s="97" t="s">
        <v>360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3221</v>
      </c>
      <c r="T697" s="95" t="str">
        <f t="shared" si="53"/>
        <v>3 2023</v>
      </c>
      <c r="U697" s="32">
        <f t="shared" si="54"/>
        <v>555.93624978405956</v>
      </c>
      <c r="V697" s="22">
        <f t="shared" si="55"/>
        <v>1.6157943097322642</v>
      </c>
      <c r="X697" s="33"/>
      <c r="Y697" s="33"/>
    </row>
    <row r="698" spans="1:25" x14ac:dyDescent="0.2">
      <c r="A698" s="93" t="s">
        <v>353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1"/>
        <v>1 2023</v>
      </c>
      <c r="G698" s="96" t="s">
        <v>5</v>
      </c>
      <c r="H698" s="161" t="s">
        <v>2926</v>
      </c>
      <c r="I698" s="97" t="s">
        <v>2067</v>
      </c>
      <c r="J698" s="97" t="s">
        <v>2927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3221</v>
      </c>
      <c r="T698" s="95" t="str">
        <f t="shared" si="53"/>
        <v>5 2023</v>
      </c>
      <c r="U698" s="32">
        <f t="shared" si="54"/>
        <v>665.67832365424715</v>
      </c>
      <c r="V698" s="22">
        <f t="shared" si="55"/>
        <v>0.64358926132736716</v>
      </c>
      <c r="X698" s="33"/>
      <c r="Y698" s="33"/>
    </row>
    <row r="699" spans="1:25" x14ac:dyDescent="0.2">
      <c r="A699" s="93" t="s">
        <v>353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1"/>
        <v>1 2023</v>
      </c>
      <c r="G699" s="96" t="s">
        <v>5</v>
      </c>
      <c r="H699" s="160" t="str">
        <f>RIGHT(Journal!$J699,9)</f>
        <v>NOW-02210</v>
      </c>
      <c r="I699" s="96" t="str">
        <f t="shared" si="52"/>
        <v>NOW Foods</v>
      </c>
      <c r="J699" s="97" t="s">
        <v>361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3221</v>
      </c>
      <c r="T699" s="95" t="str">
        <f t="shared" si="53"/>
        <v>5 2023</v>
      </c>
      <c r="U699" s="32">
        <f t="shared" si="54"/>
        <v>836.37239509433164</v>
      </c>
      <c r="V699" s="22">
        <f t="shared" si="55"/>
        <v>1.2603038042897841</v>
      </c>
      <c r="X699" s="33"/>
      <c r="Y699" s="33"/>
    </row>
    <row r="700" spans="1:25" x14ac:dyDescent="0.2">
      <c r="A700" s="93" t="s">
        <v>362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1"/>
        <v>1 2023</v>
      </c>
      <c r="G700" s="96" t="s">
        <v>5</v>
      </c>
      <c r="H700" s="161" t="s">
        <v>2114</v>
      </c>
      <c r="I700" s="97" t="s">
        <v>2115</v>
      </c>
      <c r="J700" s="97" t="s">
        <v>3197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3221</v>
      </c>
      <c r="T700" s="95" t="str">
        <f t="shared" si="53"/>
        <v>3 2023</v>
      </c>
      <c r="U700" s="32">
        <f t="shared" si="54"/>
        <v>1388.1502995319058</v>
      </c>
      <c r="V700" s="22">
        <f t="shared" si="55"/>
        <v>1.5223455124449838</v>
      </c>
      <c r="X700" s="33"/>
      <c r="Y700" s="33"/>
    </row>
    <row r="701" spans="1:25" x14ac:dyDescent="0.2">
      <c r="A701" s="93" t="s">
        <v>362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1"/>
        <v>1 2023</v>
      </c>
      <c r="G701" s="96" t="s">
        <v>5</v>
      </c>
      <c r="H701" s="161" t="s">
        <v>2114</v>
      </c>
      <c r="I701" s="97" t="s">
        <v>2115</v>
      </c>
      <c r="J701" s="97" t="s">
        <v>3197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3221</v>
      </c>
      <c r="T701" s="95" t="str">
        <f t="shared" si="53"/>
        <v>3 2023</v>
      </c>
      <c r="U701" s="32">
        <f t="shared" si="54"/>
        <v>1288.1502995319058</v>
      </c>
      <c r="V701" s="22">
        <f t="shared" si="55"/>
        <v>1.4126783162517236</v>
      </c>
      <c r="X701" s="33"/>
      <c r="Y701" s="33"/>
    </row>
    <row r="702" spans="1:25" x14ac:dyDescent="0.2">
      <c r="A702" s="93" t="s">
        <v>362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1"/>
        <v>1 2023</v>
      </c>
      <c r="G702" s="96" t="s">
        <v>5</v>
      </c>
      <c r="H702" s="161" t="s">
        <v>2114</v>
      </c>
      <c r="I702" s="97" t="s">
        <v>2115</v>
      </c>
      <c r="J702" s="97" t="s">
        <v>3197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3221</v>
      </c>
      <c r="T702" s="95" t="str">
        <f t="shared" si="53"/>
        <v>3 2023</v>
      </c>
      <c r="U702" s="32">
        <f t="shared" si="54"/>
        <v>1388.1502995319058</v>
      </c>
      <c r="V702" s="22">
        <f t="shared" si="55"/>
        <v>1.5223455124449838</v>
      </c>
      <c r="X702" s="33"/>
      <c r="Y702" s="33"/>
    </row>
    <row r="703" spans="1:25" x14ac:dyDescent="0.2">
      <c r="A703" s="93" t="s">
        <v>362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1"/>
        <v>1 2023</v>
      </c>
      <c r="G703" s="96" t="s">
        <v>5</v>
      </c>
      <c r="H703" s="161" t="s">
        <v>2114</v>
      </c>
      <c r="I703" s="97" t="s">
        <v>2115</v>
      </c>
      <c r="J703" s="97" t="s">
        <v>3197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3221</v>
      </c>
      <c r="T703" s="95" t="str">
        <f t="shared" si="53"/>
        <v>3 2023</v>
      </c>
      <c r="U703" s="32">
        <f t="shared" si="54"/>
        <v>1388.1502995319058</v>
      </c>
      <c r="V703" s="22">
        <f t="shared" si="55"/>
        <v>1.5223455124449838</v>
      </c>
      <c r="X703" s="33"/>
      <c r="Y703" s="33"/>
    </row>
    <row r="704" spans="1:25" x14ac:dyDescent="0.2">
      <c r="A704" s="93" t="s">
        <v>362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1"/>
        <v>1 2023</v>
      </c>
      <c r="G704" s="96" t="s">
        <v>5</v>
      </c>
      <c r="H704" s="161" t="s">
        <v>2114</v>
      </c>
      <c r="I704" s="97" t="s">
        <v>2115</v>
      </c>
      <c r="J704" s="97" t="s">
        <v>3197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3221</v>
      </c>
      <c r="T704" s="95" t="str">
        <f t="shared" si="53"/>
        <v>4 2023</v>
      </c>
      <c r="U704" s="32">
        <f t="shared" si="54"/>
        <v>1388.1502995319058</v>
      </c>
      <c r="V704" s="22">
        <f t="shared" si="55"/>
        <v>1.5223455124449838</v>
      </c>
      <c r="X704" s="33"/>
      <c r="Y704" s="33"/>
    </row>
    <row r="705" spans="1:25" x14ac:dyDescent="0.2">
      <c r="A705" s="93" t="s">
        <v>362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1"/>
        <v>1 2023</v>
      </c>
      <c r="G705" s="96" t="s">
        <v>5</v>
      </c>
      <c r="H705" s="161" t="s">
        <v>3109</v>
      </c>
      <c r="I705" s="97" t="s">
        <v>2115</v>
      </c>
      <c r="J705" s="97" t="s">
        <v>3110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3221</v>
      </c>
      <c r="T705" s="95" t="str">
        <f t="shared" si="53"/>
        <v>1 2023</v>
      </c>
      <c r="U705" s="32">
        <f t="shared" si="54"/>
        <v>600.25708811331288</v>
      </c>
      <c r="V705" s="22">
        <f t="shared" si="55"/>
        <v>6.0180425531914921</v>
      </c>
      <c r="X705" s="33"/>
      <c r="Y705" s="33"/>
    </row>
    <row r="706" spans="1:25" x14ac:dyDescent="0.2">
      <c r="A706" s="93" t="s">
        <v>362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1"/>
        <v>1 2023</v>
      </c>
      <c r="G706" s="96" t="s">
        <v>5</v>
      </c>
      <c r="H706" s="161" t="s">
        <v>3109</v>
      </c>
      <c r="I706" s="97" t="s">
        <v>2115</v>
      </c>
      <c r="J706" s="97" t="s">
        <v>3110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3221</v>
      </c>
      <c r="T706" s="95" t="str">
        <f t="shared" si="53"/>
        <v>2 2023</v>
      </c>
      <c r="U706" s="32">
        <f t="shared" si="54"/>
        <v>700.25708811331288</v>
      </c>
      <c r="V706" s="22">
        <f t="shared" si="55"/>
        <v>7.0206200607902769</v>
      </c>
      <c r="X706" s="33"/>
      <c r="Y706" s="33"/>
    </row>
    <row r="707" spans="1:25" x14ac:dyDescent="0.2">
      <c r="A707" s="93" t="s">
        <v>362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ref="F707:F770" si="56">IFERROR(MONTH(E707)&amp;" "&amp;YEAR(E707),"")</f>
        <v>1 2023</v>
      </c>
      <c r="G707" s="96" t="s">
        <v>5</v>
      </c>
      <c r="H707" s="161" t="s">
        <v>3109</v>
      </c>
      <c r="I707" s="97" t="s">
        <v>2115</v>
      </c>
      <c r="J707" s="97" t="s">
        <v>3110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3221</v>
      </c>
      <c r="T707" s="95" t="str">
        <f t="shared" ref="T707:T770" si="57">IF(R707="","",MONTH(R707)&amp;" "&amp;YEAR(R707))</f>
        <v>4 2023</v>
      </c>
      <c r="U707" s="32">
        <f t="shared" ref="U707:U770" si="58">Q707-P707</f>
        <v>700.25708811331288</v>
      </c>
      <c r="V707" s="22">
        <f t="shared" ref="V707:V770" si="59">IF(Q707&lt;&gt;0,IFERROR(U707/P707,""),"")</f>
        <v>7.0206200607902769</v>
      </c>
      <c r="X707" s="33"/>
      <c r="Y707" s="33"/>
    </row>
    <row r="708" spans="1:25" x14ac:dyDescent="0.2">
      <c r="A708" s="93" t="s">
        <v>362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si="56"/>
        <v>1 2023</v>
      </c>
      <c r="G708" s="96" t="s">
        <v>5</v>
      </c>
      <c r="H708" s="161" t="s">
        <v>2190</v>
      </c>
      <c r="I708" s="97" t="s">
        <v>2188</v>
      </c>
      <c r="J708" s="97" t="s">
        <v>2191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3221</v>
      </c>
      <c r="T708" s="95" t="str">
        <f t="shared" si="57"/>
        <v>1 2023</v>
      </c>
      <c r="U708" s="32">
        <f t="shared" si="58"/>
        <v>781.07977007591387</v>
      </c>
      <c r="V708" s="22">
        <f t="shared" si="59"/>
        <v>1.8645071645679556</v>
      </c>
      <c r="X708" s="33"/>
      <c r="Y708" s="33"/>
    </row>
    <row r="709" spans="1:25" x14ac:dyDescent="0.2">
      <c r="A709" s="93" t="s">
        <v>362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6"/>
        <v>1 2023</v>
      </c>
      <c r="G709" s="96" t="s">
        <v>7</v>
      </c>
      <c r="H709" s="160" t="s">
        <v>3834</v>
      </c>
      <c r="I709" s="96" t="str">
        <f t="shared" ref="I709:I770" si="60">IFERROR(LEFT(J709,FIND(",",J709)-1),"")</f>
        <v>EYENLIP</v>
      </c>
      <c r="J709" s="97" t="s">
        <v>312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3221</v>
      </c>
      <c r="T709" s="95" t="str">
        <f t="shared" si="57"/>
        <v>2 2023</v>
      </c>
      <c r="U709" s="32">
        <f t="shared" si="58"/>
        <v>47.071984671727591</v>
      </c>
      <c r="V709" s="22">
        <f t="shared" si="59"/>
        <v>1.6854754667824585</v>
      </c>
      <c r="X709" s="33"/>
      <c r="Y709" s="33"/>
    </row>
    <row r="710" spans="1:25" x14ac:dyDescent="0.2">
      <c r="A710" s="93" t="s">
        <v>362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6"/>
        <v>1 2023</v>
      </c>
      <c r="G710" s="96" t="s">
        <v>7</v>
      </c>
      <c r="H710" s="160" t="s">
        <v>3834</v>
      </c>
      <c r="I710" s="96" t="str">
        <f t="shared" si="60"/>
        <v>EYENLIP</v>
      </c>
      <c r="J710" s="97" t="s">
        <v>312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3221</v>
      </c>
      <c r="T710" s="95" t="str">
        <f t="shared" si="57"/>
        <v>3 2023</v>
      </c>
      <c r="U710" s="32">
        <f t="shared" si="58"/>
        <v>47.071984671727591</v>
      </c>
      <c r="V710" s="22">
        <f t="shared" si="59"/>
        <v>1.6854754667824585</v>
      </c>
      <c r="X710" s="33"/>
      <c r="Y710" s="33"/>
    </row>
    <row r="711" spans="1:25" x14ac:dyDescent="0.2">
      <c r="A711" s="93" t="s">
        <v>362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6"/>
        <v>1 2023</v>
      </c>
      <c r="G711" s="96" t="s">
        <v>7</v>
      </c>
      <c r="H711" s="160" t="s">
        <v>3834</v>
      </c>
      <c r="I711" s="96" t="str">
        <f t="shared" si="60"/>
        <v>EYENLIP</v>
      </c>
      <c r="J711" s="97" t="s">
        <v>312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3221</v>
      </c>
      <c r="T711" s="95" t="str">
        <f t="shared" si="57"/>
        <v>5 2023</v>
      </c>
      <c r="U711" s="32">
        <f t="shared" si="58"/>
        <v>47.071984671727591</v>
      </c>
      <c r="V711" s="22">
        <f t="shared" si="59"/>
        <v>1.6854754667824585</v>
      </c>
      <c r="X711" s="33"/>
      <c r="Y711" s="33"/>
    </row>
    <row r="712" spans="1:25" x14ac:dyDescent="0.2">
      <c r="A712" s="93" t="s">
        <v>362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6"/>
        <v>1 2023</v>
      </c>
      <c r="G712" s="96" t="s">
        <v>7</v>
      </c>
      <c r="H712" s="160" t="s">
        <v>3834</v>
      </c>
      <c r="I712" s="96" t="str">
        <f t="shared" si="60"/>
        <v>EYENLIP</v>
      </c>
      <c r="J712" s="97" t="s">
        <v>312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3221</v>
      </c>
      <c r="T712" s="95" t="str">
        <f t="shared" si="57"/>
        <v>5 2023</v>
      </c>
      <c r="U712" s="32">
        <f t="shared" si="58"/>
        <v>47.071984671727591</v>
      </c>
      <c r="V712" s="22">
        <f t="shared" si="59"/>
        <v>1.6854754667824585</v>
      </c>
      <c r="X712" s="33"/>
      <c r="Y712" s="33"/>
    </row>
    <row r="713" spans="1:25" x14ac:dyDescent="0.2">
      <c r="A713" s="93" t="s">
        <v>362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6"/>
        <v>1 2023</v>
      </c>
      <c r="G713" s="96" t="s">
        <v>7</v>
      </c>
      <c r="H713" s="160" t="s">
        <v>3834</v>
      </c>
      <c r="I713" s="96" t="str">
        <f t="shared" si="60"/>
        <v>EYENLIP</v>
      </c>
      <c r="J713" s="97" t="s">
        <v>312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3221</v>
      </c>
      <c r="T713" s="95" t="str">
        <f t="shared" si="57"/>
        <v>5 2023</v>
      </c>
      <c r="U713" s="32">
        <f t="shared" si="58"/>
        <v>47.071984671727591</v>
      </c>
      <c r="V713" s="22">
        <f t="shared" si="59"/>
        <v>1.6854754667824585</v>
      </c>
      <c r="X713" s="33"/>
      <c r="Y713" s="33"/>
    </row>
    <row r="714" spans="1:25" x14ac:dyDescent="0.2">
      <c r="A714" s="93" t="s">
        <v>362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6"/>
        <v>1 2023</v>
      </c>
      <c r="G714" s="96" t="s">
        <v>7</v>
      </c>
      <c r="H714" s="160" t="s">
        <v>3834</v>
      </c>
      <c r="I714" s="96" t="str">
        <f t="shared" si="60"/>
        <v>EYENLIP</v>
      </c>
      <c r="J714" s="97" t="s">
        <v>312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3221</v>
      </c>
      <c r="T714" s="95" t="str">
        <f t="shared" si="57"/>
        <v>5 2023</v>
      </c>
      <c r="U714" s="32">
        <f t="shared" si="58"/>
        <v>47.071984671727591</v>
      </c>
      <c r="V714" s="22">
        <f t="shared" si="59"/>
        <v>1.6854754667824585</v>
      </c>
      <c r="X714" s="33"/>
      <c r="Y714" s="33"/>
    </row>
    <row r="715" spans="1:25" x14ac:dyDescent="0.2">
      <c r="A715" s="93" t="s">
        <v>362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6"/>
        <v>1 2023</v>
      </c>
      <c r="G715" s="96" t="s">
        <v>7</v>
      </c>
      <c r="H715" s="160" t="s">
        <v>3834</v>
      </c>
      <c r="I715" s="96" t="str">
        <f t="shared" si="60"/>
        <v>EYENLIP</v>
      </c>
      <c r="J715" s="97" t="s">
        <v>312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7"/>
        <v/>
      </c>
      <c r="U715" s="32">
        <f t="shared" si="58"/>
        <v>-27.928015328272409</v>
      </c>
      <c r="V715" s="22" t="str">
        <f t="shared" si="59"/>
        <v/>
      </c>
      <c r="X715" s="33"/>
      <c r="Y715" s="33"/>
    </row>
    <row r="716" spans="1:25" x14ac:dyDescent="0.2">
      <c r="A716" s="93" t="s">
        <v>362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6"/>
        <v>1 2023</v>
      </c>
      <c r="G716" s="96" t="s">
        <v>7</v>
      </c>
      <c r="H716" s="160" t="s">
        <v>3834</v>
      </c>
      <c r="I716" s="96" t="str">
        <f t="shared" si="60"/>
        <v>EYENLIP</v>
      </c>
      <c r="J716" s="97" t="s">
        <v>312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7"/>
        <v/>
      </c>
      <c r="U716" s="32">
        <f t="shared" si="58"/>
        <v>-27.928015328272409</v>
      </c>
      <c r="V716" s="22" t="str">
        <f t="shared" si="59"/>
        <v/>
      </c>
      <c r="X716" s="33"/>
      <c r="Y716" s="33"/>
    </row>
    <row r="717" spans="1:25" x14ac:dyDescent="0.2">
      <c r="A717" s="93" t="s">
        <v>362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6"/>
        <v>1 2023</v>
      </c>
      <c r="G717" s="96" t="s">
        <v>7</v>
      </c>
      <c r="H717" s="160" t="s">
        <v>3834</v>
      </c>
      <c r="I717" s="96" t="str">
        <f t="shared" si="60"/>
        <v>EYENLIP</v>
      </c>
      <c r="J717" s="97" t="s">
        <v>312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7"/>
        <v/>
      </c>
      <c r="U717" s="32">
        <f t="shared" si="58"/>
        <v>-27.928015328272409</v>
      </c>
      <c r="V717" s="22" t="str">
        <f t="shared" si="59"/>
        <v/>
      </c>
      <c r="X717" s="33"/>
      <c r="Y717" s="33"/>
    </row>
    <row r="718" spans="1:25" x14ac:dyDescent="0.2">
      <c r="A718" s="93" t="s">
        <v>362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6"/>
        <v>1 2023</v>
      </c>
      <c r="G718" s="96" t="s">
        <v>7</v>
      </c>
      <c r="H718" s="160" t="s">
        <v>3834</v>
      </c>
      <c r="I718" s="96" t="str">
        <f t="shared" si="60"/>
        <v>EYENLIP</v>
      </c>
      <c r="J718" s="97" t="s">
        <v>312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7"/>
        <v/>
      </c>
      <c r="U718" s="32">
        <f t="shared" si="58"/>
        <v>-27.928015328272409</v>
      </c>
      <c r="V718" s="22" t="str">
        <f t="shared" si="59"/>
        <v/>
      </c>
      <c r="X718" s="33"/>
      <c r="Y718" s="33"/>
    </row>
    <row r="719" spans="1:25" x14ac:dyDescent="0.2">
      <c r="A719" s="93" t="s">
        <v>362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6"/>
        <v>1 2023</v>
      </c>
      <c r="G719" s="96" t="s">
        <v>7</v>
      </c>
      <c r="H719" s="160" t="s">
        <v>3834</v>
      </c>
      <c r="I719" s="96" t="str">
        <f t="shared" si="60"/>
        <v>EYENLIP</v>
      </c>
      <c r="J719" s="97" t="s">
        <v>312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7"/>
        <v/>
      </c>
      <c r="U719" s="32">
        <f t="shared" si="58"/>
        <v>-27.928015328272409</v>
      </c>
      <c r="V719" s="22" t="str">
        <f t="shared" si="59"/>
        <v/>
      </c>
      <c r="X719" s="33"/>
      <c r="Y719" s="33"/>
    </row>
    <row r="720" spans="1:25" x14ac:dyDescent="0.2">
      <c r="A720" s="93" t="s">
        <v>362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6"/>
        <v>1 2023</v>
      </c>
      <c r="G720" s="96" t="s">
        <v>7</v>
      </c>
      <c r="H720" s="160" t="s">
        <v>3834</v>
      </c>
      <c r="I720" s="96" t="str">
        <f t="shared" si="60"/>
        <v>EYENLIP</v>
      </c>
      <c r="J720" s="97" t="s">
        <v>312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7"/>
        <v/>
      </c>
      <c r="U720" s="32">
        <f t="shared" si="58"/>
        <v>-27.928015328272409</v>
      </c>
      <c r="V720" s="22" t="str">
        <f t="shared" si="59"/>
        <v/>
      </c>
      <c r="X720" s="33"/>
      <c r="Y720" s="33"/>
    </row>
    <row r="721" spans="1:25" x14ac:dyDescent="0.2">
      <c r="A721" s="93" t="s">
        <v>362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6"/>
        <v>1 2023</v>
      </c>
      <c r="G721" s="96" t="s">
        <v>7</v>
      </c>
      <c r="H721" s="160" t="s">
        <v>3835</v>
      </c>
      <c r="I721" s="96" t="str">
        <f t="shared" si="60"/>
        <v>EYENLIP</v>
      </c>
      <c r="J721" s="97" t="s">
        <v>313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3221</v>
      </c>
      <c r="T721" s="95" t="str">
        <f t="shared" si="57"/>
        <v>2 2023</v>
      </c>
      <c r="U721" s="32">
        <f t="shared" si="58"/>
        <v>47.071984671727591</v>
      </c>
      <c r="V721" s="22">
        <f t="shared" si="59"/>
        <v>1.6854754667824585</v>
      </c>
      <c r="X721" s="33"/>
      <c r="Y721" s="33"/>
    </row>
    <row r="722" spans="1:25" x14ac:dyDescent="0.2">
      <c r="A722" s="93" t="s">
        <v>362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6"/>
        <v>1 2023</v>
      </c>
      <c r="G722" s="96" t="s">
        <v>7</v>
      </c>
      <c r="H722" s="160" t="s">
        <v>3835</v>
      </c>
      <c r="I722" s="96" t="str">
        <f t="shared" si="60"/>
        <v>EYENLIP</v>
      </c>
      <c r="J722" s="97" t="s">
        <v>313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3221</v>
      </c>
      <c r="T722" s="95" t="str">
        <f t="shared" si="57"/>
        <v>3 2023</v>
      </c>
      <c r="U722" s="32">
        <f t="shared" si="58"/>
        <v>47.071984671727591</v>
      </c>
      <c r="V722" s="22">
        <f t="shared" si="59"/>
        <v>1.6854754667824585</v>
      </c>
      <c r="X722" s="33"/>
      <c r="Y722" s="33"/>
    </row>
    <row r="723" spans="1:25" x14ac:dyDescent="0.2">
      <c r="A723" s="93" t="s">
        <v>362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6"/>
        <v>1 2023</v>
      </c>
      <c r="G723" s="96" t="s">
        <v>7</v>
      </c>
      <c r="H723" s="160" t="s">
        <v>3835</v>
      </c>
      <c r="I723" s="96" t="str">
        <f t="shared" si="60"/>
        <v>EYENLIP</v>
      </c>
      <c r="J723" s="97" t="s">
        <v>313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3221</v>
      </c>
      <c r="T723" s="95" t="str">
        <f t="shared" si="57"/>
        <v>3 2023</v>
      </c>
      <c r="U723" s="32">
        <f t="shared" si="58"/>
        <v>47.071984671727591</v>
      </c>
      <c r="V723" s="22">
        <f t="shared" si="59"/>
        <v>1.6854754667824585</v>
      </c>
      <c r="X723" s="33"/>
      <c r="Y723" s="33"/>
    </row>
    <row r="724" spans="1:25" x14ac:dyDescent="0.2">
      <c r="A724" s="93" t="s">
        <v>362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6"/>
        <v>1 2023</v>
      </c>
      <c r="G724" s="96" t="s">
        <v>7</v>
      </c>
      <c r="H724" s="160" t="s">
        <v>3835</v>
      </c>
      <c r="I724" s="96" t="str">
        <f t="shared" si="60"/>
        <v>EYENLIP</v>
      </c>
      <c r="J724" s="97" t="s">
        <v>313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3221</v>
      </c>
      <c r="T724" s="95" t="str">
        <f t="shared" si="57"/>
        <v>3 2023</v>
      </c>
      <c r="U724" s="32">
        <f t="shared" si="58"/>
        <v>47.071984671727591</v>
      </c>
      <c r="V724" s="22">
        <f t="shared" si="59"/>
        <v>1.6854754667824585</v>
      </c>
      <c r="X724" s="33"/>
      <c r="Y724" s="33"/>
    </row>
    <row r="725" spans="1:25" x14ac:dyDescent="0.2">
      <c r="A725" s="93" t="s">
        <v>362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6"/>
        <v>1 2023</v>
      </c>
      <c r="G725" s="96" t="s">
        <v>7</v>
      </c>
      <c r="H725" s="160" t="s">
        <v>3835</v>
      </c>
      <c r="I725" s="96" t="str">
        <f t="shared" si="60"/>
        <v>EYENLIP</v>
      </c>
      <c r="J725" s="97" t="s">
        <v>313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3221</v>
      </c>
      <c r="T725" s="95" t="str">
        <f t="shared" si="57"/>
        <v>3 2023</v>
      </c>
      <c r="U725" s="32">
        <f t="shared" si="58"/>
        <v>47.071984671727591</v>
      </c>
      <c r="V725" s="22">
        <f t="shared" si="59"/>
        <v>1.6854754667824585</v>
      </c>
      <c r="X725" s="33"/>
      <c r="Y725" s="33"/>
    </row>
    <row r="726" spans="1:25" x14ac:dyDescent="0.2">
      <c r="A726" s="93" t="s">
        <v>362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6"/>
        <v>1 2023</v>
      </c>
      <c r="G726" s="96" t="s">
        <v>7</v>
      </c>
      <c r="H726" s="160" t="s">
        <v>3835</v>
      </c>
      <c r="I726" s="96" t="str">
        <f t="shared" si="60"/>
        <v>EYENLIP</v>
      </c>
      <c r="J726" s="97" t="s">
        <v>313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3221</v>
      </c>
      <c r="T726" s="95" t="str">
        <f t="shared" si="57"/>
        <v>3 2023</v>
      </c>
      <c r="U726" s="32">
        <f t="shared" si="58"/>
        <v>47.071984671727591</v>
      </c>
      <c r="V726" s="22">
        <f t="shared" si="59"/>
        <v>1.6854754667824585</v>
      </c>
      <c r="X726" s="33"/>
      <c r="Y726" s="33"/>
    </row>
    <row r="727" spans="1:25" x14ac:dyDescent="0.2">
      <c r="A727" s="93" t="s">
        <v>362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6"/>
        <v>1 2023</v>
      </c>
      <c r="G727" s="96" t="s">
        <v>7</v>
      </c>
      <c r="H727" s="160" t="s">
        <v>3835</v>
      </c>
      <c r="I727" s="96" t="str">
        <f t="shared" si="60"/>
        <v>EYENLIP</v>
      </c>
      <c r="J727" s="97" t="s">
        <v>313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3221</v>
      </c>
      <c r="T727" s="95" t="str">
        <f t="shared" si="57"/>
        <v>4 2023</v>
      </c>
      <c r="U727" s="32">
        <f t="shared" si="58"/>
        <v>47.071984671727591</v>
      </c>
      <c r="V727" s="22">
        <f t="shared" si="59"/>
        <v>1.6854754667824585</v>
      </c>
      <c r="X727" s="33"/>
      <c r="Y727" s="33"/>
    </row>
    <row r="728" spans="1:25" x14ac:dyDescent="0.2">
      <c r="A728" s="93" t="s">
        <v>362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6"/>
        <v>1 2023</v>
      </c>
      <c r="G728" s="96" t="s">
        <v>7</v>
      </c>
      <c r="H728" s="160" t="s">
        <v>3835</v>
      </c>
      <c r="I728" s="96" t="str">
        <f t="shared" si="60"/>
        <v>EYENLIP</v>
      </c>
      <c r="J728" s="97" t="s">
        <v>313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3221</v>
      </c>
      <c r="T728" s="95" t="str">
        <f t="shared" si="57"/>
        <v>4 2023</v>
      </c>
      <c r="U728" s="32">
        <f t="shared" si="58"/>
        <v>47.071984671727591</v>
      </c>
      <c r="V728" s="22">
        <f t="shared" si="59"/>
        <v>1.6854754667824585</v>
      </c>
      <c r="X728" s="33"/>
      <c r="Y728" s="33"/>
    </row>
    <row r="729" spans="1:25" x14ac:dyDescent="0.2">
      <c r="A729" s="93" t="s">
        <v>362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6"/>
        <v>1 2023</v>
      </c>
      <c r="G729" s="96" t="s">
        <v>7</v>
      </c>
      <c r="H729" s="160" t="s">
        <v>3835</v>
      </c>
      <c r="I729" s="96" t="str">
        <f t="shared" si="60"/>
        <v>EYENLIP</v>
      </c>
      <c r="J729" s="97" t="s">
        <v>313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3221</v>
      </c>
      <c r="T729" s="95" t="str">
        <f t="shared" si="57"/>
        <v>4 2023</v>
      </c>
      <c r="U729" s="32">
        <f t="shared" si="58"/>
        <v>47.071984671727591</v>
      </c>
      <c r="V729" s="22">
        <f t="shared" si="59"/>
        <v>1.6854754667824585</v>
      </c>
      <c r="X729" s="33"/>
      <c r="Y729" s="33"/>
    </row>
    <row r="730" spans="1:25" x14ac:dyDescent="0.2">
      <c r="A730" s="93" t="s">
        <v>362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6"/>
        <v>1 2023</v>
      </c>
      <c r="G730" s="96" t="s">
        <v>7</v>
      </c>
      <c r="H730" s="160" t="s">
        <v>3835</v>
      </c>
      <c r="I730" s="96" t="str">
        <f t="shared" si="60"/>
        <v>EYENLIP</v>
      </c>
      <c r="J730" s="97" t="s">
        <v>313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3221</v>
      </c>
      <c r="T730" s="95" t="str">
        <f t="shared" si="57"/>
        <v>4 2023</v>
      </c>
      <c r="U730" s="32">
        <f t="shared" si="58"/>
        <v>47.071984671727591</v>
      </c>
      <c r="V730" s="22">
        <f t="shared" si="59"/>
        <v>1.6854754667824585</v>
      </c>
      <c r="X730" s="33"/>
      <c r="Y730" s="33"/>
    </row>
    <row r="731" spans="1:25" x14ac:dyDescent="0.2">
      <c r="A731" s="93" t="s">
        <v>362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6"/>
        <v>1 2023</v>
      </c>
      <c r="G731" s="96" t="s">
        <v>7</v>
      </c>
      <c r="H731" s="160" t="s">
        <v>3835</v>
      </c>
      <c r="I731" s="96" t="str">
        <f t="shared" si="60"/>
        <v>EYENLIP</v>
      </c>
      <c r="J731" s="97" t="s">
        <v>313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3221</v>
      </c>
      <c r="T731" s="95" t="str">
        <f t="shared" si="57"/>
        <v>5 2023</v>
      </c>
      <c r="U731" s="32">
        <f t="shared" si="58"/>
        <v>47.071984671727591</v>
      </c>
      <c r="V731" s="22">
        <f t="shared" si="59"/>
        <v>1.6854754667824585</v>
      </c>
      <c r="X731" s="33"/>
      <c r="Y731" s="33"/>
    </row>
    <row r="732" spans="1:25" x14ac:dyDescent="0.2">
      <c r="A732" s="93" t="s">
        <v>362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6"/>
        <v>1 2023</v>
      </c>
      <c r="G732" s="96" t="s">
        <v>7</v>
      </c>
      <c r="H732" s="160" t="s">
        <v>3835</v>
      </c>
      <c r="I732" s="96" t="str">
        <f t="shared" si="60"/>
        <v>EYENLIP</v>
      </c>
      <c r="J732" s="97" t="s">
        <v>313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3221</v>
      </c>
      <c r="T732" s="95" t="str">
        <f t="shared" si="57"/>
        <v>5 2023</v>
      </c>
      <c r="U732" s="32">
        <f t="shared" si="58"/>
        <v>47.071984671727591</v>
      </c>
      <c r="V732" s="22">
        <f t="shared" si="59"/>
        <v>1.6854754667824585</v>
      </c>
      <c r="X732" s="33"/>
      <c r="Y732" s="33"/>
    </row>
    <row r="733" spans="1:25" x14ac:dyDescent="0.2">
      <c r="A733" s="93" t="s">
        <v>362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6"/>
        <v>1 2023</v>
      </c>
      <c r="G733" s="96" t="s">
        <v>7</v>
      </c>
      <c r="H733" s="160" t="s">
        <v>3835</v>
      </c>
      <c r="I733" s="96" t="str">
        <f t="shared" si="60"/>
        <v>EYENLIP</v>
      </c>
      <c r="J733" s="97" t="s">
        <v>313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3221</v>
      </c>
      <c r="T733" s="95" t="str">
        <f t="shared" si="57"/>
        <v>5 2023</v>
      </c>
      <c r="U733" s="32">
        <f t="shared" si="58"/>
        <v>47.071984671727591</v>
      </c>
      <c r="V733" s="22">
        <f t="shared" si="59"/>
        <v>1.6854754667824585</v>
      </c>
      <c r="X733" s="33"/>
      <c r="Y733" s="33"/>
    </row>
    <row r="734" spans="1:25" x14ac:dyDescent="0.2">
      <c r="A734" s="93" t="s">
        <v>362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6"/>
        <v>1 2023</v>
      </c>
      <c r="G734" s="96" t="s">
        <v>7</v>
      </c>
      <c r="H734" s="160" t="s">
        <v>3835</v>
      </c>
      <c r="I734" s="96" t="str">
        <f t="shared" si="60"/>
        <v>EYENLIP</v>
      </c>
      <c r="J734" s="97" t="s">
        <v>313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3221</v>
      </c>
      <c r="T734" s="95" t="str">
        <f t="shared" si="57"/>
        <v>5 2023</v>
      </c>
      <c r="U734" s="32">
        <f t="shared" si="58"/>
        <v>47.071984671727591</v>
      </c>
      <c r="V734" s="22">
        <f t="shared" si="59"/>
        <v>1.6854754667824585</v>
      </c>
      <c r="X734" s="33"/>
      <c r="Y734" s="33"/>
    </row>
    <row r="735" spans="1:25" x14ac:dyDescent="0.2">
      <c r="A735" s="93" t="s">
        <v>362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6"/>
        <v>1 2023</v>
      </c>
      <c r="G735" s="96" t="s">
        <v>7</v>
      </c>
      <c r="H735" s="160" t="s">
        <v>3835</v>
      </c>
      <c r="I735" s="96" t="str">
        <f t="shared" si="60"/>
        <v>EYENLIP</v>
      </c>
      <c r="J735" s="97" t="s">
        <v>313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7"/>
        <v/>
      </c>
      <c r="U735" s="32">
        <f t="shared" si="58"/>
        <v>-27.928015328272409</v>
      </c>
      <c r="V735" s="22" t="str">
        <f t="shared" si="59"/>
        <v/>
      </c>
      <c r="X735" s="33"/>
      <c r="Y735" s="33"/>
    </row>
    <row r="736" spans="1:25" x14ac:dyDescent="0.2">
      <c r="A736" s="93" t="s">
        <v>362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6"/>
        <v>1 2023</v>
      </c>
      <c r="G736" s="96" t="s">
        <v>7</v>
      </c>
      <c r="H736" s="160" t="s">
        <v>3835</v>
      </c>
      <c r="I736" s="96" t="str">
        <f t="shared" si="60"/>
        <v>EYENLIP</v>
      </c>
      <c r="J736" s="97" t="s">
        <v>313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7"/>
        <v/>
      </c>
      <c r="U736" s="32">
        <f t="shared" si="58"/>
        <v>-27.928015328272409</v>
      </c>
      <c r="V736" s="22" t="str">
        <f t="shared" si="59"/>
        <v/>
      </c>
      <c r="X736" s="33"/>
      <c r="Y736" s="33"/>
    </row>
    <row r="737" spans="1:25" x14ac:dyDescent="0.2">
      <c r="A737" s="93" t="s">
        <v>362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6"/>
        <v>1 2023</v>
      </c>
      <c r="G737" s="96" t="s">
        <v>7</v>
      </c>
      <c r="H737" s="160" t="s">
        <v>3835</v>
      </c>
      <c r="I737" s="96" t="str">
        <f t="shared" si="60"/>
        <v>EYENLIP</v>
      </c>
      <c r="J737" s="97" t="s">
        <v>313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7"/>
        <v/>
      </c>
      <c r="U737" s="32">
        <f t="shared" si="58"/>
        <v>-27.928015328272409</v>
      </c>
      <c r="V737" s="22" t="str">
        <f t="shared" si="59"/>
        <v/>
      </c>
      <c r="X737" s="33"/>
      <c r="Y737" s="33"/>
    </row>
    <row r="738" spans="1:25" x14ac:dyDescent="0.2">
      <c r="A738" s="93" t="s">
        <v>362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6"/>
        <v>1 2023</v>
      </c>
      <c r="G738" s="96" t="s">
        <v>7</v>
      </c>
      <c r="H738" s="160" t="s">
        <v>3835</v>
      </c>
      <c r="I738" s="96" t="str">
        <f t="shared" si="60"/>
        <v>EYENLIP</v>
      </c>
      <c r="J738" s="97" t="s">
        <v>313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7"/>
        <v/>
      </c>
      <c r="U738" s="32">
        <f t="shared" si="58"/>
        <v>-27.928015328272409</v>
      </c>
      <c r="V738" s="22" t="str">
        <f t="shared" si="59"/>
        <v/>
      </c>
      <c r="X738" s="33"/>
      <c r="Y738" s="33"/>
    </row>
    <row r="739" spans="1:25" x14ac:dyDescent="0.2">
      <c r="A739" s="93" t="s">
        <v>362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6"/>
        <v>1 2023</v>
      </c>
      <c r="G739" s="96" t="s">
        <v>7</v>
      </c>
      <c r="H739" s="160" t="s">
        <v>3835</v>
      </c>
      <c r="I739" s="96" t="str">
        <f t="shared" si="60"/>
        <v>EYENLIP</v>
      </c>
      <c r="J739" s="97" t="s">
        <v>313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7"/>
        <v/>
      </c>
      <c r="U739" s="32">
        <f t="shared" si="58"/>
        <v>-27.928015328272409</v>
      </c>
      <c r="V739" s="22" t="str">
        <f t="shared" si="59"/>
        <v/>
      </c>
      <c r="X739" s="33"/>
      <c r="Y739" s="33"/>
    </row>
    <row r="740" spans="1:25" x14ac:dyDescent="0.2">
      <c r="A740" s="93" t="s">
        <v>362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6"/>
        <v>1 2023</v>
      </c>
      <c r="G740" s="96" t="s">
        <v>7</v>
      </c>
      <c r="H740" s="160" t="s">
        <v>3835</v>
      </c>
      <c r="I740" s="96" t="str">
        <f t="shared" si="60"/>
        <v>EYENLIP</v>
      </c>
      <c r="J740" s="97" t="s">
        <v>313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7"/>
        <v/>
      </c>
      <c r="U740" s="32">
        <f t="shared" si="58"/>
        <v>-27.928015328272409</v>
      </c>
      <c r="V740" s="22" t="str">
        <f t="shared" si="59"/>
        <v/>
      </c>
      <c r="X740" s="33"/>
      <c r="Y740" s="33"/>
    </row>
    <row r="741" spans="1:25" x14ac:dyDescent="0.2">
      <c r="A741" s="93" t="s">
        <v>362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6"/>
        <v>1 2023</v>
      </c>
      <c r="G741" s="96" t="s">
        <v>7</v>
      </c>
      <c r="H741" s="160" t="s">
        <v>3835</v>
      </c>
      <c r="I741" s="96" t="str">
        <f t="shared" si="60"/>
        <v>EYENLIP</v>
      </c>
      <c r="J741" s="97" t="s">
        <v>313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7"/>
        <v/>
      </c>
      <c r="U741" s="32">
        <f t="shared" si="58"/>
        <v>-27.928015328272409</v>
      </c>
      <c r="V741" s="22" t="str">
        <f t="shared" si="59"/>
        <v/>
      </c>
      <c r="X741" s="33"/>
      <c r="Y741" s="33"/>
    </row>
    <row r="742" spans="1:25" x14ac:dyDescent="0.2">
      <c r="A742" s="93" t="s">
        <v>362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6"/>
        <v>1 2023</v>
      </c>
      <c r="G742" s="96" t="s">
        <v>7</v>
      </c>
      <c r="H742" s="160" t="s">
        <v>3835</v>
      </c>
      <c r="I742" s="96" t="str">
        <f t="shared" si="60"/>
        <v>EYENLIP</v>
      </c>
      <c r="J742" s="97" t="s">
        <v>313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7"/>
        <v/>
      </c>
      <c r="U742" s="32">
        <f t="shared" si="58"/>
        <v>-27.928015328272409</v>
      </c>
      <c r="V742" s="22" t="str">
        <f t="shared" si="59"/>
        <v/>
      </c>
      <c r="X742" s="33"/>
      <c r="Y742" s="33"/>
    </row>
    <row r="743" spans="1:25" x14ac:dyDescent="0.2">
      <c r="A743" s="93" t="s">
        <v>362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6"/>
        <v>1 2023</v>
      </c>
      <c r="G743" s="96" t="s">
        <v>7</v>
      </c>
      <c r="H743" s="160" t="s">
        <v>3835</v>
      </c>
      <c r="I743" s="96" t="str">
        <f t="shared" si="60"/>
        <v>EYENLIP</v>
      </c>
      <c r="J743" s="97" t="s">
        <v>313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7"/>
        <v/>
      </c>
      <c r="U743" s="32">
        <f t="shared" si="58"/>
        <v>-27.928015328272409</v>
      </c>
      <c r="V743" s="22" t="str">
        <f t="shared" si="59"/>
        <v/>
      </c>
      <c r="X743" s="33"/>
      <c r="Y743" s="33"/>
    </row>
    <row r="744" spans="1:25" x14ac:dyDescent="0.2">
      <c r="A744" s="93" t="s">
        <v>362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6"/>
        <v>1 2023</v>
      </c>
      <c r="G744" s="96" t="s">
        <v>7</v>
      </c>
      <c r="H744" s="160" t="s">
        <v>3835</v>
      </c>
      <c r="I744" s="96" t="str">
        <f t="shared" si="60"/>
        <v>EYENLIP</v>
      </c>
      <c r="J744" s="97" t="s">
        <v>313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7"/>
        <v/>
      </c>
      <c r="U744" s="32">
        <f t="shared" si="58"/>
        <v>-27.928015328272409</v>
      </c>
      <c r="V744" s="22" t="str">
        <f t="shared" si="59"/>
        <v/>
      </c>
      <c r="X744" s="33"/>
      <c r="Y744" s="33"/>
    </row>
    <row r="745" spans="1:25" x14ac:dyDescent="0.2">
      <c r="A745" s="93" t="s">
        <v>362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6"/>
        <v>1 2023</v>
      </c>
      <c r="G745" s="96" t="s">
        <v>5</v>
      </c>
      <c r="H745" s="161" t="s">
        <v>2862</v>
      </c>
      <c r="I745" s="97" t="s">
        <v>2115</v>
      </c>
      <c r="J745" s="97" t="s">
        <v>3966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3221</v>
      </c>
      <c r="T745" s="95" t="str">
        <f t="shared" si="57"/>
        <v>1 2023</v>
      </c>
      <c r="U745" s="32">
        <f t="shared" si="58"/>
        <v>850.89980839659484</v>
      </c>
      <c r="V745" s="22">
        <f t="shared" si="59"/>
        <v>2.4374085974815465</v>
      </c>
      <c r="X745" s="33"/>
      <c r="Y745" s="33"/>
    </row>
    <row r="746" spans="1:25" x14ac:dyDescent="0.2">
      <c r="A746" s="93" t="s">
        <v>362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6"/>
        <v>1 2023</v>
      </c>
      <c r="G746" s="96" t="s">
        <v>5</v>
      </c>
      <c r="H746" s="161" t="s">
        <v>2862</v>
      </c>
      <c r="I746" s="97" t="s">
        <v>2115</v>
      </c>
      <c r="J746" s="97" t="s">
        <v>3966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3221</v>
      </c>
      <c r="T746" s="95" t="str">
        <f t="shared" si="57"/>
        <v>2 2023</v>
      </c>
      <c r="U746" s="32">
        <f t="shared" si="58"/>
        <v>850.89980839659484</v>
      </c>
      <c r="V746" s="22">
        <f t="shared" si="59"/>
        <v>2.4374085974815465</v>
      </c>
      <c r="X746" s="33"/>
      <c r="Y746" s="33"/>
    </row>
    <row r="747" spans="1:25" x14ac:dyDescent="0.2">
      <c r="A747" s="93" t="s">
        <v>362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6"/>
        <v>1 2023</v>
      </c>
      <c r="G747" s="96" t="s">
        <v>5</v>
      </c>
      <c r="H747" s="161" t="s">
        <v>2862</v>
      </c>
      <c r="I747" s="97" t="s">
        <v>2115</v>
      </c>
      <c r="J747" s="97" t="s">
        <v>3966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3221</v>
      </c>
      <c r="T747" s="95" t="str">
        <f t="shared" si="57"/>
        <v>3 2023</v>
      </c>
      <c r="U747" s="32">
        <f t="shared" si="58"/>
        <v>850.89980839659484</v>
      </c>
      <c r="V747" s="22">
        <f t="shared" si="59"/>
        <v>2.4374085974815465</v>
      </c>
      <c r="X747" s="33"/>
      <c r="Y747" s="33"/>
    </row>
    <row r="748" spans="1:25" x14ac:dyDescent="0.2">
      <c r="A748" s="93" t="s">
        <v>362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6"/>
        <v>1 2023</v>
      </c>
      <c r="G748" s="96" t="s">
        <v>5</v>
      </c>
      <c r="H748" s="161" t="s">
        <v>2939</v>
      </c>
      <c r="I748" s="97" t="s">
        <v>2933</v>
      </c>
      <c r="J748" s="97" t="s">
        <v>2940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3221</v>
      </c>
      <c r="T748" s="95" t="str">
        <f t="shared" si="57"/>
        <v>1 2023</v>
      </c>
      <c r="U748" s="32">
        <f t="shared" si="58"/>
        <v>1882.8793868691037</v>
      </c>
      <c r="V748" s="22">
        <f t="shared" si="59"/>
        <v>1.6854754667824585</v>
      </c>
      <c r="X748" s="33"/>
      <c r="Y748" s="33"/>
    </row>
    <row r="749" spans="1:25" x14ac:dyDescent="0.2">
      <c r="A749" s="93" t="s">
        <v>362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6"/>
        <v>1 2023</v>
      </c>
      <c r="G749" s="96" t="s">
        <v>5</v>
      </c>
      <c r="H749" s="161" t="s">
        <v>2939</v>
      </c>
      <c r="I749" s="97" t="s">
        <v>2933</v>
      </c>
      <c r="J749" s="97" t="s">
        <v>2940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3221</v>
      </c>
      <c r="T749" s="95" t="str">
        <f t="shared" si="57"/>
        <v>1 2023</v>
      </c>
      <c r="U749" s="32">
        <f t="shared" si="58"/>
        <v>1882.8793868691037</v>
      </c>
      <c r="V749" s="22">
        <f t="shared" si="59"/>
        <v>1.6854754667824585</v>
      </c>
      <c r="X749" s="33"/>
      <c r="Y749" s="33"/>
    </row>
    <row r="750" spans="1:25" x14ac:dyDescent="0.2">
      <c r="A750" s="93" t="s">
        <v>362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6"/>
        <v>1 2023</v>
      </c>
      <c r="G750" s="96" t="s">
        <v>5</v>
      </c>
      <c r="H750" s="161" t="s">
        <v>2288</v>
      </c>
      <c r="I750" s="97" t="s">
        <v>2070</v>
      </c>
      <c r="J750" s="97" t="s">
        <v>2289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3221</v>
      </c>
      <c r="T750" s="95" t="str">
        <f t="shared" si="57"/>
        <v>3 2023</v>
      </c>
      <c r="U750" s="32">
        <f t="shared" si="58"/>
        <v>1055.4037010986881</v>
      </c>
      <c r="V750" s="22">
        <f t="shared" si="59"/>
        <v>1.9379560662235447</v>
      </c>
      <c r="X750" s="33"/>
      <c r="Y750" s="33"/>
    </row>
    <row r="751" spans="1:25" x14ac:dyDescent="0.2">
      <c r="A751" s="93" t="s">
        <v>362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6"/>
        <v>1 2023</v>
      </c>
      <c r="G751" s="96" t="s">
        <v>5</v>
      </c>
      <c r="H751" s="161" t="s">
        <v>2288</v>
      </c>
      <c r="I751" s="97" t="s">
        <v>2070</v>
      </c>
      <c r="J751" s="97" t="s">
        <v>2289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3221</v>
      </c>
      <c r="T751" s="95" t="str">
        <f t="shared" si="57"/>
        <v>4 2023</v>
      </c>
      <c r="U751" s="32">
        <f t="shared" si="58"/>
        <v>1155.4037010986881</v>
      </c>
      <c r="V751" s="22">
        <f t="shared" si="59"/>
        <v>2.121578320362516</v>
      </c>
      <c r="X751" s="33"/>
      <c r="Y751" s="33"/>
    </row>
    <row r="752" spans="1:25" x14ac:dyDescent="0.2">
      <c r="A752" s="93" t="s">
        <v>362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6"/>
        <v>1 2023</v>
      </c>
      <c r="G752" s="96" t="s">
        <v>5</v>
      </c>
      <c r="H752" s="161" t="s">
        <v>3674</v>
      </c>
      <c r="I752" s="97" t="s">
        <v>2115</v>
      </c>
      <c r="J752" s="97" t="s">
        <v>3675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3221</v>
      </c>
      <c r="T752" s="95" t="str">
        <f t="shared" si="57"/>
        <v>2 2023</v>
      </c>
      <c r="U752" s="32">
        <f t="shared" si="58"/>
        <v>1550.3589532148142</v>
      </c>
      <c r="V752" s="22">
        <f t="shared" si="59"/>
        <v>3.4479924915651483</v>
      </c>
      <c r="X752" s="33"/>
      <c r="Y752" s="33"/>
    </row>
    <row r="753" spans="1:25" x14ac:dyDescent="0.2">
      <c r="A753" s="93" t="s">
        <v>362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6"/>
        <v>1 2023</v>
      </c>
      <c r="G753" s="96" t="s">
        <v>5</v>
      </c>
      <c r="H753" s="161" t="s">
        <v>2237</v>
      </c>
      <c r="I753" s="97" t="s">
        <v>2067</v>
      </c>
      <c r="J753" s="97" t="s">
        <v>2238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3221</v>
      </c>
      <c r="T753" s="95" t="str">
        <f t="shared" si="57"/>
        <v>1 2023</v>
      </c>
      <c r="U753" s="32">
        <f t="shared" si="58"/>
        <v>512.61186970968447</v>
      </c>
      <c r="V753" s="22">
        <f t="shared" si="59"/>
        <v>2.1593829020970094</v>
      </c>
      <c r="X753" s="33"/>
      <c r="Y753" s="33"/>
    </row>
    <row r="754" spans="1:25" x14ac:dyDescent="0.2">
      <c r="A754" s="93" t="s">
        <v>362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6"/>
        <v>1 2023</v>
      </c>
      <c r="G754" s="96" t="s">
        <v>5</v>
      </c>
      <c r="H754" s="161" t="s">
        <v>2237</v>
      </c>
      <c r="I754" s="97" t="s">
        <v>2067</v>
      </c>
      <c r="J754" s="97" t="s">
        <v>2238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3221</v>
      </c>
      <c r="T754" s="95" t="str">
        <f t="shared" si="57"/>
        <v>1 2023</v>
      </c>
      <c r="U754" s="32">
        <f t="shared" si="58"/>
        <v>512.61186970968447</v>
      </c>
      <c r="V754" s="22">
        <f t="shared" si="59"/>
        <v>2.1593829020970094</v>
      </c>
      <c r="X754" s="33"/>
      <c r="Y754" s="33"/>
    </row>
    <row r="755" spans="1:25" x14ac:dyDescent="0.2">
      <c r="A755" s="93" t="s">
        <v>362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6"/>
        <v>1 2023</v>
      </c>
      <c r="G755" s="96" t="s">
        <v>5</v>
      </c>
      <c r="H755" s="161" t="s">
        <v>2136</v>
      </c>
      <c r="I755" s="97" t="s">
        <v>2067</v>
      </c>
      <c r="J755" s="97" t="s">
        <v>2137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3221</v>
      </c>
      <c r="T755" s="95" t="str">
        <f t="shared" si="57"/>
        <v>3 2023</v>
      </c>
      <c r="U755" s="32">
        <f t="shared" si="58"/>
        <v>1376.123547815964</v>
      </c>
      <c r="V755" s="22">
        <f t="shared" si="59"/>
        <v>1.6703032890040266</v>
      </c>
      <c r="X755" s="33"/>
      <c r="Y755" s="33"/>
    </row>
    <row r="756" spans="1:25" x14ac:dyDescent="0.2">
      <c r="A756" s="93" t="s">
        <v>362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6"/>
        <v>1 2023</v>
      </c>
      <c r="G756" s="96" t="s">
        <v>5</v>
      </c>
      <c r="H756" s="161" t="s">
        <v>2136</v>
      </c>
      <c r="I756" s="97" t="s">
        <v>2067</v>
      </c>
      <c r="J756" s="97" t="s">
        <v>2137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3221</v>
      </c>
      <c r="T756" s="95" t="str">
        <f t="shared" si="57"/>
        <v>3 2023</v>
      </c>
      <c r="U756" s="32">
        <f t="shared" si="58"/>
        <v>1376.123547815964</v>
      </c>
      <c r="V756" s="22">
        <f t="shared" si="59"/>
        <v>1.6703032890040266</v>
      </c>
      <c r="X756" s="33"/>
      <c r="Y756" s="33"/>
    </row>
    <row r="757" spans="1:25" x14ac:dyDescent="0.2">
      <c r="A757" s="93" t="s">
        <v>362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6"/>
        <v>1 2023</v>
      </c>
      <c r="G757" s="96" t="s">
        <v>5</v>
      </c>
      <c r="H757" s="161" t="s">
        <v>2700</v>
      </c>
      <c r="I757" s="97" t="s">
        <v>2067</v>
      </c>
      <c r="J757" s="97" t="s">
        <v>2701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3221</v>
      </c>
      <c r="T757" s="95" t="str">
        <f t="shared" si="57"/>
        <v>1 2023</v>
      </c>
      <c r="U757" s="32">
        <f t="shared" si="58"/>
        <v>1362.1595401518277</v>
      </c>
      <c r="V757" s="22">
        <f t="shared" si="59"/>
        <v>1.6257982341872927</v>
      </c>
      <c r="X757" s="33"/>
      <c r="Y757" s="33"/>
    </row>
    <row r="758" spans="1:25" x14ac:dyDescent="0.2">
      <c r="A758" s="93" t="s">
        <v>362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6"/>
        <v>1 2023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71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3221</v>
      </c>
      <c r="T758" s="95" t="str">
        <f t="shared" si="57"/>
        <v>1 2023</v>
      </c>
      <c r="U758" s="32">
        <f t="shared" si="58"/>
        <v>1157.6556474497347</v>
      </c>
      <c r="V758" s="22">
        <f t="shared" si="59"/>
        <v>1.8022352696860438</v>
      </c>
      <c r="X758" s="33"/>
      <c r="Y758" s="33"/>
    </row>
    <row r="759" spans="1:25" x14ac:dyDescent="0.2">
      <c r="A759" s="93" t="s">
        <v>362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6"/>
        <v>1 2023</v>
      </c>
      <c r="G759" s="96" t="s">
        <v>5</v>
      </c>
      <c r="H759" s="161" t="s">
        <v>3979</v>
      </c>
      <c r="I759" s="97" t="s">
        <v>2283</v>
      </c>
      <c r="J759" s="97" t="s">
        <v>3980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3221</v>
      </c>
      <c r="T759" s="95" t="str">
        <f t="shared" si="57"/>
        <v>5 2023</v>
      </c>
      <c r="U759" s="32">
        <f t="shared" si="58"/>
        <v>625.44990419829742</v>
      </c>
      <c r="V759" s="22">
        <f t="shared" si="59"/>
        <v>3.5832114633087286</v>
      </c>
      <c r="X759" s="33"/>
      <c r="Y759" s="33"/>
    </row>
    <row r="760" spans="1:25" x14ac:dyDescent="0.2">
      <c r="A760" s="93" t="s">
        <v>362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6"/>
        <v>1 2023</v>
      </c>
      <c r="G760" s="96" t="s">
        <v>5</v>
      </c>
      <c r="H760" s="161" t="s">
        <v>2915</v>
      </c>
      <c r="I760" s="97" t="s">
        <v>2916</v>
      </c>
      <c r="J760" s="97" t="s">
        <v>2917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3221</v>
      </c>
      <c r="T760" s="95" t="str">
        <f t="shared" si="57"/>
        <v>11 2023</v>
      </c>
      <c r="U760" s="32">
        <f t="shared" si="58"/>
        <v>1331.9795784725088</v>
      </c>
      <c r="V760" s="22">
        <f t="shared" si="59"/>
        <v>1.7343022934512307</v>
      </c>
      <c r="X760" s="33"/>
      <c r="Y760" s="33"/>
    </row>
    <row r="761" spans="1:25" x14ac:dyDescent="0.2">
      <c r="A761" s="93" t="s">
        <v>362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6"/>
        <v>1 2023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363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3221</v>
      </c>
      <c r="T761" s="95" t="str">
        <f t="shared" si="57"/>
        <v>9 2023</v>
      </c>
      <c r="U761" s="32">
        <f t="shared" si="58"/>
        <v>897.29572409109664</v>
      </c>
      <c r="V761" s="22">
        <f t="shared" si="59"/>
        <v>1.7849375211077347</v>
      </c>
      <c r="X761" s="33"/>
      <c r="Y761" s="33"/>
    </row>
    <row r="762" spans="1:25" x14ac:dyDescent="0.2">
      <c r="A762" s="93" t="s">
        <v>362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6"/>
        <v>1 2023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3818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7"/>
        <v/>
      </c>
      <c r="U762" s="32">
        <f t="shared" si="58"/>
        <v>-37.353720501564347</v>
      </c>
      <c r="V762" s="22" t="str">
        <f t="shared" si="59"/>
        <v/>
      </c>
      <c r="X762" s="33"/>
      <c r="Y762" s="33"/>
    </row>
    <row r="763" spans="1:25" x14ac:dyDescent="0.2">
      <c r="A763" s="93" t="s">
        <v>362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6"/>
        <v>1 2023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3818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7"/>
        <v/>
      </c>
      <c r="U763" s="32">
        <f t="shared" si="58"/>
        <v>-37.353720501564347</v>
      </c>
      <c r="V763" s="22" t="str">
        <f t="shared" si="59"/>
        <v/>
      </c>
      <c r="X763" s="33"/>
      <c r="Y763" s="33"/>
    </row>
    <row r="764" spans="1:25" x14ac:dyDescent="0.2">
      <c r="A764" s="93" t="s">
        <v>362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6"/>
        <v>1 2023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3818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7"/>
        <v/>
      </c>
      <c r="U764" s="32">
        <f t="shared" si="58"/>
        <v>-37.353720501564347</v>
      </c>
      <c r="V764" s="22" t="str">
        <f t="shared" si="59"/>
        <v/>
      </c>
      <c r="X764" s="33"/>
      <c r="Y764" s="33"/>
    </row>
    <row r="765" spans="1:25" x14ac:dyDescent="0.2">
      <c r="A765" s="93" t="s">
        <v>362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6"/>
        <v>1 2023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3818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7"/>
        <v/>
      </c>
      <c r="U765" s="32">
        <f t="shared" si="58"/>
        <v>-37.353720501564347</v>
      </c>
      <c r="V765" s="22" t="str">
        <f t="shared" si="59"/>
        <v/>
      </c>
      <c r="X765" s="33"/>
      <c r="Y765" s="33"/>
    </row>
    <row r="766" spans="1:25" x14ac:dyDescent="0.2">
      <c r="A766" s="93" t="s">
        <v>362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6"/>
        <v>1 2023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3818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7"/>
        <v/>
      </c>
      <c r="U766" s="32">
        <f t="shared" si="58"/>
        <v>-37.353720501564347</v>
      </c>
      <c r="V766" s="22" t="str">
        <f t="shared" si="59"/>
        <v/>
      </c>
      <c r="X766" s="33"/>
      <c r="Y766" s="33"/>
    </row>
    <row r="767" spans="1:25" x14ac:dyDescent="0.2">
      <c r="A767" s="93" t="s">
        <v>362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6"/>
        <v>1 2023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3818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7"/>
        <v/>
      </c>
      <c r="U767" s="32">
        <f t="shared" si="58"/>
        <v>-37.353720501564347</v>
      </c>
      <c r="V767" s="22" t="str">
        <f t="shared" si="59"/>
        <v/>
      </c>
      <c r="X767" s="33"/>
      <c r="Y767" s="33"/>
    </row>
    <row r="768" spans="1:25" x14ac:dyDescent="0.2">
      <c r="A768" s="93" t="s">
        <v>362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6"/>
        <v>1 2023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3818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7"/>
        <v/>
      </c>
      <c r="U768" s="32">
        <f t="shared" si="58"/>
        <v>-37.353720501564347</v>
      </c>
      <c r="V768" s="22" t="str">
        <f t="shared" si="59"/>
        <v/>
      </c>
      <c r="X768" s="33"/>
      <c r="Y768" s="33"/>
    </row>
    <row r="769" spans="1:25" x14ac:dyDescent="0.2">
      <c r="A769" s="93" t="s">
        <v>362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6"/>
        <v>1 2023</v>
      </c>
      <c r="G769" s="96" t="s">
        <v>7</v>
      </c>
      <c r="H769" s="160" t="str">
        <f>RIGHT(Journal!$J769,9)</f>
        <v> MBE01141</v>
      </c>
      <c r="I769" s="96" t="s">
        <v>3794</v>
      </c>
      <c r="J769" s="97" t="s">
        <v>3818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7"/>
        <v/>
      </c>
      <c r="U769" s="32">
        <f t="shared" si="58"/>
        <v>-37.353720501564347</v>
      </c>
      <c r="V769" s="22" t="str">
        <f t="shared" si="59"/>
        <v/>
      </c>
      <c r="X769" s="33"/>
      <c r="Y769" s="33"/>
    </row>
    <row r="770" spans="1:25" x14ac:dyDescent="0.2">
      <c r="A770" s="93" t="s">
        <v>364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6"/>
        <v>1 2023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365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7"/>
        <v/>
      </c>
      <c r="U770" s="32">
        <f t="shared" si="58"/>
        <v>-557.75</v>
      </c>
      <c r="V770" s="22" t="str">
        <f t="shared" si="59"/>
        <v/>
      </c>
      <c r="X770" s="33"/>
      <c r="Y770" s="33"/>
    </row>
    <row r="771" spans="1:25" x14ac:dyDescent="0.2">
      <c r="A771" s="93" t="s">
        <v>364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ref="F771:F834" si="61">IFERROR(MONTH(E771)&amp;" "&amp;YEAR(E771),"")</f>
        <v>1 2023</v>
      </c>
      <c r="G771" s="96" t="s">
        <v>7</v>
      </c>
      <c r="H771" s="160" t="str">
        <f>RIGHT(Journal!$J771,9)</f>
        <v>103598182</v>
      </c>
      <c r="I771" s="96" t="str">
        <f t="shared" ref="I771:I834" si="62">IFERROR(LEFT(J771,FIND(",",J771)-1),"")</f>
        <v>TAI YAN</v>
      </c>
      <c r="J771" s="97" t="s">
        <v>365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ref="T771:T834" si="63">IF(R771="","",MONTH(R771)&amp;" "&amp;YEAR(R771))</f>
        <v/>
      </c>
      <c r="U771" s="32">
        <f t="shared" ref="U771:U834" si="64">Q771-P771</f>
        <v>-557.75</v>
      </c>
      <c r="V771" s="22" t="str">
        <f t="shared" ref="V771:V834" si="65">IF(Q771&lt;&gt;0,IFERROR(U771/P771,""),"")</f>
        <v/>
      </c>
      <c r="X771" s="33"/>
      <c r="Y771" s="33"/>
    </row>
    <row r="772" spans="1:25" x14ac:dyDescent="0.2">
      <c r="A772" s="93" t="s">
        <v>364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si="61"/>
        <v>1 2023</v>
      </c>
      <c r="G772" s="96" t="s">
        <v>7</v>
      </c>
      <c r="H772" s="160" t="str">
        <f>RIGHT(Journal!$J772,9)</f>
        <v>135353079</v>
      </c>
      <c r="I772" s="96" t="str">
        <f t="shared" si="62"/>
        <v>La Agera</v>
      </c>
      <c r="J772" s="97" t="s">
        <v>366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3221</v>
      </c>
      <c r="T772" s="95" t="str">
        <f t="shared" si="63"/>
        <v>3 2023</v>
      </c>
      <c r="U772" s="32">
        <f t="shared" si="64"/>
        <v>620.54999999999995</v>
      </c>
      <c r="V772" s="22">
        <f t="shared" si="65"/>
        <v>2.2206119162640903</v>
      </c>
      <c r="X772" s="33"/>
      <c r="Y772" s="33"/>
    </row>
    <row r="773" spans="1:25" x14ac:dyDescent="0.2">
      <c r="A773" s="93" t="s">
        <v>364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1"/>
        <v>1 2023</v>
      </c>
      <c r="G773" s="96" t="s">
        <v>7</v>
      </c>
      <c r="H773" s="160" t="str">
        <f>RIGHT(Journal!$J773,9)</f>
        <v>135353079</v>
      </c>
      <c r="I773" s="96" t="str">
        <f t="shared" si="62"/>
        <v>La Agera</v>
      </c>
      <c r="J773" s="97" t="s">
        <v>366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3221</v>
      </c>
      <c r="T773" s="95" t="str">
        <f t="shared" si="63"/>
        <v>3 2023</v>
      </c>
      <c r="U773" s="32">
        <f t="shared" si="64"/>
        <v>620.54999999999995</v>
      </c>
      <c r="V773" s="22">
        <f t="shared" si="65"/>
        <v>2.2206119162640903</v>
      </c>
      <c r="X773" s="33"/>
      <c r="Y773" s="33"/>
    </row>
    <row r="774" spans="1:25" x14ac:dyDescent="0.2">
      <c r="A774" s="93" t="s">
        <v>364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1"/>
        <v>1 2023</v>
      </c>
      <c r="G774" s="96" t="s">
        <v>6</v>
      </c>
      <c r="H774" s="160" t="str">
        <f>RIGHT(Journal!$J774,9)</f>
        <v>115732310</v>
      </c>
      <c r="I774" s="96" t="str">
        <f t="shared" si="62"/>
        <v>Universal Nutrition</v>
      </c>
      <c r="J774" s="97" t="s">
        <v>367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3221</v>
      </c>
      <c r="T774" s="95" t="str">
        <f t="shared" si="63"/>
        <v>2 2023</v>
      </c>
      <c r="U774" s="32">
        <f t="shared" si="64"/>
        <v>1131.5</v>
      </c>
      <c r="V774" s="22">
        <f t="shared" si="65"/>
        <v>0.30843669074553631</v>
      </c>
      <c r="X774" s="33"/>
      <c r="Y774" s="33"/>
    </row>
    <row r="775" spans="1:25" x14ac:dyDescent="0.2">
      <c r="A775" s="93" t="s">
        <v>364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1"/>
        <v>1 2023</v>
      </c>
      <c r="G775" s="96" t="s">
        <v>7</v>
      </c>
      <c r="H775" s="160" t="str">
        <f>RIGHT(Journal!$J775,9)</f>
        <v>141541299</v>
      </c>
      <c r="I775" s="96" t="str">
        <f t="shared" si="62"/>
        <v>be young</v>
      </c>
      <c r="J775" s="97" t="s">
        <v>368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3"/>
        <v/>
      </c>
      <c r="U775" s="32">
        <f t="shared" si="64"/>
        <v>-365.7</v>
      </c>
      <c r="V775" s="22" t="str">
        <f t="shared" si="65"/>
        <v/>
      </c>
      <c r="X775" s="33"/>
      <c r="Y775" s="33"/>
    </row>
    <row r="776" spans="1:25" x14ac:dyDescent="0.2">
      <c r="A776" s="93" t="s">
        <v>364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1"/>
        <v>1 2023</v>
      </c>
      <c r="G776" s="96" t="s">
        <v>7</v>
      </c>
      <c r="H776" s="160" t="str">
        <f>RIGHT(Journal!$J776,9)</f>
        <v>141541299</v>
      </c>
      <c r="I776" s="96" t="str">
        <f t="shared" si="62"/>
        <v>be young</v>
      </c>
      <c r="J776" s="97" t="s">
        <v>368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3"/>
        <v/>
      </c>
      <c r="U776" s="32">
        <f t="shared" si="64"/>
        <v>-365.7</v>
      </c>
      <c r="V776" s="22" t="str">
        <f t="shared" si="65"/>
        <v/>
      </c>
      <c r="X776" s="33"/>
      <c r="Y776" s="33"/>
    </row>
    <row r="777" spans="1:25" x14ac:dyDescent="0.2">
      <c r="A777" s="93" t="s">
        <v>364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1"/>
        <v>1 2023</v>
      </c>
      <c r="G777" s="96" t="s">
        <v>7</v>
      </c>
      <c r="H777" s="160" t="str">
        <f>RIGHT(Journal!$J777,9)</f>
        <v>139994841</v>
      </c>
      <c r="I777" s="96" t="str">
        <f t="shared" si="62"/>
        <v>Farm Stay</v>
      </c>
      <c r="J777" s="97" t="s">
        <v>369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3221</v>
      </c>
      <c r="T777" s="95" t="str">
        <f t="shared" si="63"/>
        <v>1 2023</v>
      </c>
      <c r="U777" s="32">
        <f t="shared" si="64"/>
        <v>674.55</v>
      </c>
      <c r="V777" s="22">
        <f t="shared" si="65"/>
        <v>2.0726686126901215</v>
      </c>
      <c r="X777" s="33"/>
      <c r="Y777" s="33"/>
    </row>
    <row r="778" spans="1:25" x14ac:dyDescent="0.2">
      <c r="A778" s="93" t="s">
        <v>364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1"/>
        <v>1 2023</v>
      </c>
      <c r="G778" s="96" t="s">
        <v>7</v>
      </c>
      <c r="H778" s="160" t="str">
        <f>RIGHT(Journal!$J778,9)</f>
        <v>139994841</v>
      </c>
      <c r="I778" s="96" t="str">
        <f t="shared" si="62"/>
        <v>Farm Stay</v>
      </c>
      <c r="J778" s="97" t="s">
        <v>369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3221</v>
      </c>
      <c r="T778" s="95" t="str">
        <f t="shared" si="63"/>
        <v>1 2023</v>
      </c>
      <c r="U778" s="32">
        <f t="shared" si="64"/>
        <v>574.54999999999995</v>
      </c>
      <c r="V778" s="22">
        <f t="shared" si="65"/>
        <v>1.7654017514211091</v>
      </c>
      <c r="X778" s="33"/>
      <c r="Y778" s="33"/>
    </row>
    <row r="779" spans="1:25" x14ac:dyDescent="0.2">
      <c r="A779" s="93" t="s">
        <v>364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1"/>
        <v>1 2023</v>
      </c>
      <c r="G779" s="96" t="s">
        <v>7</v>
      </c>
      <c r="H779" s="160" t="str">
        <f>RIGHT(Journal!$J779,9)</f>
        <v>096113224</v>
      </c>
      <c r="I779" s="96" t="str">
        <f t="shared" si="62"/>
        <v>La Agera</v>
      </c>
      <c r="J779" s="97" t="s">
        <v>370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3"/>
        <v/>
      </c>
      <c r="U779" s="32">
        <f t="shared" si="64"/>
        <v>-240.35</v>
      </c>
      <c r="V779" s="22" t="str">
        <f t="shared" si="65"/>
        <v/>
      </c>
      <c r="X779" s="33"/>
      <c r="Y779" s="33"/>
    </row>
    <row r="780" spans="1:25" x14ac:dyDescent="0.2">
      <c r="A780" s="93" t="s">
        <v>364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1"/>
        <v>1 2023</v>
      </c>
      <c r="G780" s="96" t="s">
        <v>7</v>
      </c>
      <c r="H780" s="160" t="str">
        <f>RIGHT(Journal!$J780,9)</f>
        <v>096113224</v>
      </c>
      <c r="I780" s="96" t="str">
        <f t="shared" si="62"/>
        <v>La Agera</v>
      </c>
      <c r="J780" s="97" t="s">
        <v>370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3"/>
        <v/>
      </c>
      <c r="U780" s="32">
        <f t="shared" si="64"/>
        <v>-240.35</v>
      </c>
      <c r="V780" s="22" t="str">
        <f t="shared" si="65"/>
        <v/>
      </c>
      <c r="X780" s="33"/>
      <c r="Y780" s="33"/>
    </row>
    <row r="781" spans="1:25" x14ac:dyDescent="0.2">
      <c r="A781" s="93" t="s">
        <v>364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1"/>
        <v>1 2023</v>
      </c>
      <c r="G781" s="96" t="s">
        <v>7</v>
      </c>
      <c r="H781" s="160" t="str">
        <f>RIGHT(Journal!$J781,9)</f>
        <v>079311586</v>
      </c>
      <c r="I781" s="96" t="str">
        <f t="shared" si="62"/>
        <v>Beauty Box</v>
      </c>
      <c r="J781" s="97" t="s">
        <v>371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3221</v>
      </c>
      <c r="T781" s="95" t="str">
        <f t="shared" si="63"/>
        <v>3 2023</v>
      </c>
      <c r="U781" s="32">
        <f t="shared" si="64"/>
        <v>748.1</v>
      </c>
      <c r="V781" s="22">
        <f t="shared" si="65"/>
        <v>2.1258880363739703</v>
      </c>
      <c r="X781" s="33"/>
      <c r="Y781" s="33"/>
    </row>
    <row r="782" spans="1:25" x14ac:dyDescent="0.2">
      <c r="A782" s="93" t="s">
        <v>364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1"/>
        <v>1 2023</v>
      </c>
      <c r="G782" s="96" t="s">
        <v>6</v>
      </c>
      <c r="H782" s="160" t="str">
        <f>RIGHT(Journal!$J782,9)</f>
        <v>137163976</v>
      </c>
      <c r="I782" s="96" t="str">
        <f t="shared" si="62"/>
        <v>Samyun Wan</v>
      </c>
      <c r="J782" s="97" t="s">
        <v>372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3221</v>
      </c>
      <c r="T782" s="95" t="str">
        <f t="shared" si="63"/>
        <v>1 2023</v>
      </c>
      <c r="U782" s="32">
        <f t="shared" si="64"/>
        <v>730.7</v>
      </c>
      <c r="V782" s="22">
        <f t="shared" si="65"/>
        <v>1.091737636336471</v>
      </c>
      <c r="X782" s="33"/>
      <c r="Y782" s="33"/>
    </row>
    <row r="783" spans="1:25" x14ac:dyDescent="0.2">
      <c r="A783" s="93" t="s">
        <v>364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1"/>
        <v>1 2023</v>
      </c>
      <c r="G783" s="96" t="s">
        <v>6</v>
      </c>
      <c r="H783" s="160" t="str">
        <f>RIGHT(Journal!$J783,9)</f>
        <v>137163976</v>
      </c>
      <c r="I783" s="96" t="str">
        <f t="shared" si="62"/>
        <v>Samyun Wan</v>
      </c>
      <c r="J783" s="97" t="s">
        <v>372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3221</v>
      </c>
      <c r="T783" s="95" t="str">
        <f t="shared" si="63"/>
        <v>1 2023</v>
      </c>
      <c r="U783" s="32">
        <f t="shared" si="64"/>
        <v>730.7</v>
      </c>
      <c r="V783" s="22">
        <f t="shared" si="65"/>
        <v>1.091737636336471</v>
      </c>
      <c r="X783" s="33"/>
      <c r="Y783" s="33"/>
    </row>
    <row r="784" spans="1:25" x14ac:dyDescent="0.2">
      <c r="A784" s="93" t="s">
        <v>364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1"/>
        <v>1 2023</v>
      </c>
      <c r="G784" s="96" t="s">
        <v>7</v>
      </c>
      <c r="H784" s="160" t="str">
        <f>RIGHT(Journal!$J784,9)</f>
        <v xml:space="preserve"> 94476361</v>
      </c>
      <c r="I784" s="96" t="str">
        <f t="shared" si="62"/>
        <v>LU MINATE</v>
      </c>
      <c r="J784" s="97" t="s">
        <v>373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3221</v>
      </c>
      <c r="T784" s="95" t="str">
        <f t="shared" si="63"/>
        <v>2 2023</v>
      </c>
      <c r="U784" s="32">
        <f t="shared" si="64"/>
        <v>524.04999999999995</v>
      </c>
      <c r="V784" s="22">
        <f t="shared" si="65"/>
        <v>2.9784029553850524</v>
      </c>
      <c r="X784" s="33"/>
      <c r="Y784" s="33"/>
    </row>
    <row r="785" spans="1:25" x14ac:dyDescent="0.2">
      <c r="A785" s="93" t="s">
        <v>364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1"/>
        <v>1 2023</v>
      </c>
      <c r="G785" s="96" t="s">
        <v>7</v>
      </c>
      <c r="H785" s="160" t="str">
        <f>RIGHT(Journal!$J785,9)</f>
        <v xml:space="preserve"> 94476361</v>
      </c>
      <c r="I785" s="96" t="str">
        <f t="shared" si="62"/>
        <v>LU MINATE</v>
      </c>
      <c r="J785" s="97" t="s">
        <v>373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3221</v>
      </c>
      <c r="T785" s="95" t="str">
        <f t="shared" si="63"/>
        <v>3 2023</v>
      </c>
      <c r="U785" s="32">
        <f t="shared" si="64"/>
        <v>374.05</v>
      </c>
      <c r="V785" s="22">
        <f t="shared" si="65"/>
        <v>2.1258880363739703</v>
      </c>
      <c r="X785" s="33"/>
      <c r="Y785" s="33"/>
    </row>
    <row r="786" spans="1:25" x14ac:dyDescent="0.2">
      <c r="A786" s="93" t="s">
        <v>374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1"/>
        <v>1 2023</v>
      </c>
      <c r="G786" s="96" t="s">
        <v>6</v>
      </c>
      <c r="H786" s="160" t="str">
        <f>RIGHT(Journal!$J786,9)</f>
        <v>310161195</v>
      </c>
      <c r="I786" s="96" t="str">
        <f t="shared" si="62"/>
        <v>BIG</v>
      </c>
      <c r="J786" s="97" t="s">
        <v>375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3221</v>
      </c>
      <c r="T786" s="95" t="str">
        <f t="shared" si="63"/>
        <v>1 2023</v>
      </c>
      <c r="U786" s="32">
        <f t="shared" si="64"/>
        <v>1044.0999999999999</v>
      </c>
      <c r="V786" s="22">
        <f t="shared" si="65"/>
        <v>0.71715090322137498</v>
      </c>
      <c r="X786" s="33"/>
      <c r="Y786" s="33"/>
    </row>
    <row r="787" spans="1:25" x14ac:dyDescent="0.2">
      <c r="A787" s="93" t="s">
        <v>376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1"/>
        <v>1 2023</v>
      </c>
      <c r="G787" s="96" t="s">
        <v>6</v>
      </c>
      <c r="H787" s="160" t="str">
        <f>RIGHT(Journal!$J787,9)</f>
        <v>780474516</v>
      </c>
      <c r="I787" s="96" t="str">
        <f t="shared" si="62"/>
        <v>Joyer</v>
      </c>
      <c r="J787" s="97" t="s">
        <v>377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3221</v>
      </c>
      <c r="T787" s="95" t="str">
        <f t="shared" si="63"/>
        <v>1 2023</v>
      </c>
      <c r="U787" s="32">
        <f t="shared" si="64"/>
        <v>1000.7</v>
      </c>
      <c r="V787" s="22">
        <f t="shared" si="65"/>
        <v>1.1127543645057267</v>
      </c>
      <c r="X787" s="33"/>
      <c r="Y787" s="33"/>
    </row>
    <row r="788" spans="1:25" x14ac:dyDescent="0.2">
      <c r="A788" s="93" t="s">
        <v>378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1"/>
        <v>1 2023</v>
      </c>
      <c r="G788" s="96" t="s">
        <v>7</v>
      </c>
      <c r="H788" s="160" t="str">
        <f>RIGHT(Journal!$J788,9)</f>
        <v>727936682</v>
      </c>
      <c r="I788" s="96" t="str">
        <f t="shared" si="62"/>
        <v>TAI YAN</v>
      </c>
      <c r="J788" s="97" t="s">
        <v>379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3221</v>
      </c>
      <c r="T788" s="95" t="str">
        <f t="shared" si="63"/>
        <v>3 2023</v>
      </c>
      <c r="U788" s="32">
        <f t="shared" si="64"/>
        <v>-54.399999999999977</v>
      </c>
      <c r="V788" s="22">
        <f t="shared" si="65"/>
        <v>-7.2110286320254485E-2</v>
      </c>
      <c r="X788" s="33"/>
      <c r="Y788" s="33"/>
    </row>
    <row r="789" spans="1:25" x14ac:dyDescent="0.2">
      <c r="A789" s="93" t="s">
        <v>378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1"/>
        <v>1 2023</v>
      </c>
      <c r="G789" s="96" t="s">
        <v>7</v>
      </c>
      <c r="H789" s="160" t="str">
        <f>RIGHT(Journal!$J789,9)</f>
        <v>801989967</v>
      </c>
      <c r="I789" s="96" t="str">
        <f t="shared" si="62"/>
        <v>SANONBEAUTY</v>
      </c>
      <c r="J789" s="97" t="s">
        <v>380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3"/>
        <v/>
      </c>
      <c r="U789" s="32">
        <f t="shared" si="64"/>
        <v>-709.55</v>
      </c>
      <c r="V789" s="22" t="str">
        <f t="shared" si="65"/>
        <v/>
      </c>
      <c r="X789" s="33"/>
      <c r="Y789" s="33"/>
    </row>
    <row r="790" spans="1:25" x14ac:dyDescent="0.2">
      <c r="A790" s="93" t="s">
        <v>381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1"/>
        <v>1 2023</v>
      </c>
      <c r="G790" s="96" t="s">
        <v>6</v>
      </c>
      <c r="H790" s="160" t="str">
        <f>RIGHT(Journal!$J790,9)</f>
        <v>771073764</v>
      </c>
      <c r="I790" s="96" t="str">
        <f t="shared" si="62"/>
        <v>Ostrovit</v>
      </c>
      <c r="J790" s="97" t="s">
        <v>382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3221</v>
      </c>
      <c r="T790" s="95" t="str">
        <f t="shared" si="63"/>
        <v>2 2023</v>
      </c>
      <c r="U790" s="32">
        <f t="shared" si="64"/>
        <v>819.09999999999991</v>
      </c>
      <c r="V790" s="22">
        <f t="shared" si="65"/>
        <v>0.25750573736992671</v>
      </c>
      <c r="X790" s="33"/>
      <c r="Y790" s="33"/>
    </row>
    <row r="791" spans="1:25" x14ac:dyDescent="0.2">
      <c r="A791" s="93" t="s">
        <v>383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1"/>
        <v>1 2023</v>
      </c>
      <c r="G791" s="96" t="s">
        <v>6</v>
      </c>
      <c r="H791" s="160" t="str">
        <f>RIGHT(Journal!$J791,9)</f>
        <v>311537379</v>
      </c>
      <c r="I791" s="96" t="str">
        <f t="shared" si="62"/>
        <v>R-Line</v>
      </c>
      <c r="J791" s="97" t="s">
        <v>384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3221</v>
      </c>
      <c r="T791" s="95" t="str">
        <f t="shared" si="63"/>
        <v>1 2023</v>
      </c>
      <c r="U791" s="32">
        <f t="shared" si="64"/>
        <v>673.59999999999991</v>
      </c>
      <c r="V791" s="22">
        <f t="shared" si="65"/>
        <v>0.30255120373697442</v>
      </c>
      <c r="X791" s="33"/>
      <c r="Y791" s="33"/>
    </row>
    <row r="792" spans="1:25" x14ac:dyDescent="0.2">
      <c r="A792" s="93" t="s">
        <v>383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1"/>
        <v>1 2023</v>
      </c>
      <c r="G792" s="96" t="s">
        <v>6</v>
      </c>
      <c r="H792" s="160" t="str">
        <f>RIGHT(Journal!$J792,9)</f>
        <v>311537379</v>
      </c>
      <c r="I792" s="96" t="str">
        <f t="shared" si="62"/>
        <v>R-Line</v>
      </c>
      <c r="J792" s="97" t="s">
        <v>384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3221</v>
      </c>
      <c r="T792" s="95" t="str">
        <f t="shared" si="63"/>
        <v>1 2023</v>
      </c>
      <c r="U792" s="32">
        <f t="shared" si="64"/>
        <v>673.59999999999991</v>
      </c>
      <c r="V792" s="22">
        <f t="shared" si="65"/>
        <v>0.30255120373697442</v>
      </c>
      <c r="X792" s="33"/>
      <c r="Y792" s="33"/>
    </row>
    <row r="793" spans="1:25" x14ac:dyDescent="0.2">
      <c r="A793" s="93" t="s">
        <v>385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1"/>
        <v>1 2023</v>
      </c>
      <c r="G793" s="96" t="s">
        <v>6</v>
      </c>
      <c r="H793" s="160" t="str">
        <f>RIGHT(Journal!$J793,9)</f>
        <v>310161195</v>
      </c>
      <c r="I793" s="96" t="str">
        <f t="shared" si="62"/>
        <v>BIG</v>
      </c>
      <c r="J793" s="97" t="s">
        <v>375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3221</v>
      </c>
      <c r="T793" s="95" t="str">
        <f t="shared" si="63"/>
        <v>1 2023</v>
      </c>
      <c r="U793" s="32">
        <f t="shared" si="64"/>
        <v>1116.55</v>
      </c>
      <c r="V793" s="22">
        <f t="shared" si="65"/>
        <v>0.80707651161950189</v>
      </c>
      <c r="X793" s="33"/>
      <c r="Y793" s="33"/>
    </row>
    <row r="794" spans="1:25" x14ac:dyDescent="0.2">
      <c r="A794" s="93" t="s">
        <v>385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1"/>
        <v>1 2023</v>
      </c>
      <c r="G794" s="96" t="s">
        <v>6</v>
      </c>
      <c r="H794" s="160" t="str">
        <f>RIGHT(Journal!$J794,9)</f>
        <v>313159974</v>
      </c>
      <c r="I794" s="96" t="str">
        <f t="shared" si="62"/>
        <v>BIG</v>
      </c>
      <c r="J794" s="97" t="s">
        <v>345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3221</v>
      </c>
      <c r="T794" s="95" t="str">
        <f t="shared" si="63"/>
        <v>1 2023</v>
      </c>
      <c r="U794" s="32">
        <f t="shared" si="64"/>
        <v>678.95</v>
      </c>
      <c r="V794" s="22">
        <f t="shared" si="65"/>
        <v>0.94161292559461907</v>
      </c>
      <c r="X794" s="33"/>
      <c r="Y794" s="33"/>
    </row>
    <row r="795" spans="1:25" x14ac:dyDescent="0.2">
      <c r="A795" s="93" t="s">
        <v>386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1"/>
        <v>1 2023</v>
      </c>
      <c r="G795" s="96" t="s">
        <v>5</v>
      </c>
      <c r="H795" s="160" t="str">
        <f>RIGHT(Journal!$J795,9)</f>
        <v>NOW-04618</v>
      </c>
      <c r="I795" s="96" t="str">
        <f t="shared" si="62"/>
        <v>NOW Foods</v>
      </c>
      <c r="J795" s="97" t="s">
        <v>387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3221</v>
      </c>
      <c r="T795" s="95" t="str">
        <f t="shared" si="63"/>
        <v>3 2023</v>
      </c>
      <c r="U795" s="32">
        <f t="shared" si="64"/>
        <v>510.89174058041272</v>
      </c>
      <c r="V795" s="22">
        <f t="shared" si="65"/>
        <v>0.74138095661590186</v>
      </c>
      <c r="X795" s="33"/>
      <c r="Y795" s="33"/>
    </row>
    <row r="796" spans="1:25" x14ac:dyDescent="0.2">
      <c r="A796" s="93" t="s">
        <v>386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1"/>
        <v>1 2023</v>
      </c>
      <c r="G796" s="96" t="s">
        <v>5</v>
      </c>
      <c r="H796" s="160" t="str">
        <f>RIGHT(Journal!$J796,9)</f>
        <v>AMX-20241</v>
      </c>
      <c r="I796" s="96" t="str">
        <f t="shared" si="62"/>
        <v>ALLMAX</v>
      </c>
      <c r="J796" s="97" t="s">
        <v>388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3221</v>
      </c>
      <c r="T796" s="95" t="str">
        <f t="shared" si="63"/>
        <v>3 2023</v>
      </c>
      <c r="U796" s="32">
        <f t="shared" si="64"/>
        <v>404.62986795262486</v>
      </c>
      <c r="V796" s="22">
        <f t="shared" si="65"/>
        <v>0.16892164703029794</v>
      </c>
      <c r="X796" s="33"/>
      <c r="Y796" s="33"/>
    </row>
    <row r="797" spans="1:25" x14ac:dyDescent="0.2">
      <c r="A797" s="93" t="s">
        <v>386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1"/>
        <v>1 2023</v>
      </c>
      <c r="G797" s="96" t="s">
        <v>5</v>
      </c>
      <c r="H797" s="175" t="s">
        <v>3749</v>
      </c>
      <c r="I797" s="176" t="s">
        <v>2105</v>
      </c>
      <c r="J797" s="97" t="s">
        <v>3800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3221</v>
      </c>
      <c r="T797" s="95" t="str">
        <f t="shared" si="63"/>
        <v>3 2023</v>
      </c>
      <c r="U797" s="32">
        <f t="shared" si="64"/>
        <v>1157.2844111719075</v>
      </c>
      <c r="V797" s="22">
        <f t="shared" si="65"/>
        <v>1.1098754287087804</v>
      </c>
      <c r="X797" s="33"/>
      <c r="Y797" s="33"/>
    </row>
    <row r="798" spans="1:25" x14ac:dyDescent="0.2">
      <c r="A798" s="93" t="s">
        <v>386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1"/>
        <v>1 2023</v>
      </c>
      <c r="G798" s="96" t="s">
        <v>5</v>
      </c>
      <c r="H798" s="161" t="s">
        <v>2152</v>
      </c>
      <c r="I798" s="97" t="s">
        <v>2067</v>
      </c>
      <c r="J798" s="97" t="s">
        <v>3886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3221</v>
      </c>
      <c r="T798" s="95" t="str">
        <f t="shared" si="63"/>
        <v>3 2023</v>
      </c>
      <c r="U798" s="32">
        <f t="shared" si="64"/>
        <v>1400.4818348109156</v>
      </c>
      <c r="V798" s="22">
        <f t="shared" si="65"/>
        <v>1.0006885724285695</v>
      </c>
      <c r="X798" s="33"/>
      <c r="Y798" s="33"/>
    </row>
    <row r="799" spans="1:25" x14ac:dyDescent="0.2">
      <c r="A799" s="93" t="s">
        <v>386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1"/>
        <v>1 2023</v>
      </c>
      <c r="G799" s="96" t="s">
        <v>5</v>
      </c>
      <c r="H799" s="160" t="str">
        <f>RIGHT(Journal!$J799,9)</f>
        <v>SWV-02990</v>
      </c>
      <c r="I799" s="96" t="str">
        <f t="shared" si="62"/>
        <v>Swanson</v>
      </c>
      <c r="J799" s="97" t="s">
        <v>357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3221</v>
      </c>
      <c r="T799" s="95" t="str">
        <f t="shared" si="63"/>
        <v>7 2023</v>
      </c>
      <c r="U799" s="32">
        <f t="shared" si="64"/>
        <v>808.17288672253767</v>
      </c>
      <c r="V799" s="22">
        <f t="shared" si="65"/>
        <v>0.67809573865130857</v>
      </c>
      <c r="X799" s="33"/>
      <c r="Y799" s="33"/>
    </row>
    <row r="800" spans="1:25" x14ac:dyDescent="0.2">
      <c r="A800" s="93" t="s">
        <v>386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1"/>
        <v>1 2023</v>
      </c>
      <c r="G800" s="96" t="s">
        <v>5</v>
      </c>
      <c r="H800" s="161" t="s">
        <v>4425</v>
      </c>
      <c r="I800" s="97" t="s">
        <v>2742</v>
      </c>
      <c r="J800" s="97" t="s">
        <v>4426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3221</v>
      </c>
      <c r="T800" s="95" t="str">
        <f t="shared" si="63"/>
        <v>3 2023</v>
      </c>
      <c r="U800" s="32">
        <f t="shared" si="64"/>
        <v>512.55095383709681</v>
      </c>
      <c r="V800" s="22">
        <f t="shared" si="65"/>
        <v>0.47133330581846417</v>
      </c>
      <c r="X800" s="33"/>
      <c r="Y800" s="33"/>
    </row>
    <row r="801" spans="1:25" x14ac:dyDescent="0.2">
      <c r="A801" s="93" t="s">
        <v>386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1"/>
        <v>1 2023</v>
      </c>
      <c r="G801" s="96" t="s">
        <v>6</v>
      </c>
      <c r="H801" s="160" t="str">
        <f>RIGHT(Journal!$J801,9)</f>
        <v>NRX-00741</v>
      </c>
      <c r="I801" s="96" t="str">
        <f t="shared" si="62"/>
        <v>Nutrex Research</v>
      </c>
      <c r="J801" s="97" t="s">
        <v>188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3221</v>
      </c>
      <c r="T801" s="95" t="str">
        <f t="shared" si="63"/>
        <v>3 2023</v>
      </c>
      <c r="U801" s="32">
        <f t="shared" si="64"/>
        <v>904.03029529713285</v>
      </c>
      <c r="V801" s="22">
        <f t="shared" si="65"/>
        <v>0.82486796069078228</v>
      </c>
      <c r="X801" s="33"/>
      <c r="Y801" s="33"/>
    </row>
    <row r="802" spans="1:25" x14ac:dyDescent="0.2">
      <c r="A802" s="93" t="s">
        <v>386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1"/>
        <v>1 2023</v>
      </c>
      <c r="G802" s="96" t="s">
        <v>5</v>
      </c>
      <c r="H802" s="160" t="str">
        <f>RIGHT(Journal!$J802,9)</f>
        <v>CEN-27452</v>
      </c>
      <c r="I802" s="96" t="str">
        <f t="shared" si="62"/>
        <v>21st Century</v>
      </c>
      <c r="J802" s="97" t="s">
        <v>91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3221</v>
      </c>
      <c r="T802" s="95" t="str">
        <f t="shared" si="63"/>
        <v>9 2023</v>
      </c>
      <c r="U802" s="32">
        <f t="shared" si="64"/>
        <v>648.52283522648565</v>
      </c>
      <c r="V802" s="22">
        <f t="shared" si="65"/>
        <v>1.8451350478042643</v>
      </c>
      <c r="X802" s="33"/>
      <c r="Y802" s="33"/>
    </row>
    <row r="803" spans="1:25" x14ac:dyDescent="0.2">
      <c r="A803" s="93" t="s">
        <v>386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1"/>
        <v>1 2023</v>
      </c>
      <c r="G803" s="96" t="s">
        <v>5</v>
      </c>
      <c r="H803" s="161" t="s">
        <v>2139</v>
      </c>
      <c r="I803" s="97" t="s">
        <v>2067</v>
      </c>
      <c r="J803" s="97" t="s">
        <v>2140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3221</v>
      </c>
      <c r="T803" s="95" t="str">
        <f t="shared" si="63"/>
        <v>2 2024</v>
      </c>
      <c r="U803" s="32">
        <f t="shared" si="64"/>
        <v>1557.2844111719075</v>
      </c>
      <c r="V803" s="22">
        <f t="shared" si="65"/>
        <v>1.4934891430194679</v>
      </c>
      <c r="X803" s="33"/>
      <c r="Y803" s="33"/>
    </row>
    <row r="804" spans="1:25" x14ac:dyDescent="0.2">
      <c r="A804" s="93" t="s">
        <v>386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1"/>
        <v>1 2023</v>
      </c>
      <c r="G804" s="96" t="s">
        <v>5</v>
      </c>
      <c r="H804" s="161" t="s">
        <v>2887</v>
      </c>
      <c r="I804" s="97" t="s">
        <v>2283</v>
      </c>
      <c r="J804" s="97" t="s">
        <v>2888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3221</v>
      </c>
      <c r="T804" s="95" t="str">
        <f t="shared" si="63"/>
        <v>3 2023</v>
      </c>
      <c r="U804" s="32">
        <f t="shared" si="64"/>
        <v>1178.1096644272059</v>
      </c>
      <c r="V804" s="22">
        <f t="shared" si="65"/>
        <v>2.2573893098330449</v>
      </c>
      <c r="X804" s="33"/>
      <c r="Y804" s="33"/>
    </row>
    <row r="805" spans="1:25" x14ac:dyDescent="0.2">
      <c r="A805" s="93" t="s">
        <v>386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1"/>
        <v>1 2023</v>
      </c>
      <c r="G805" s="96" t="s">
        <v>5</v>
      </c>
      <c r="H805" s="160" t="str">
        <f>RIGHT(Journal!$J805,9)</f>
        <v>NOW-04795</v>
      </c>
      <c r="I805" s="96" t="str">
        <f t="shared" si="62"/>
        <v>NOW Foods</v>
      </c>
      <c r="J805" s="97" t="s">
        <v>389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3221</v>
      </c>
      <c r="T805" s="95" t="str">
        <f t="shared" si="63"/>
        <v>11 2023</v>
      </c>
      <c r="U805" s="32">
        <f t="shared" si="64"/>
        <v>1449.0046700374012</v>
      </c>
      <c r="V805" s="22">
        <f t="shared" si="65"/>
        <v>0.82753200150930839</v>
      </c>
      <c r="X805" s="33"/>
      <c r="Y805" s="33"/>
    </row>
    <row r="806" spans="1:25" x14ac:dyDescent="0.2">
      <c r="A806" s="93" t="s">
        <v>386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1"/>
        <v>1 2023</v>
      </c>
      <c r="G806" s="96" t="s">
        <v>5</v>
      </c>
      <c r="H806" s="161" t="s">
        <v>2937</v>
      </c>
      <c r="I806" s="97" t="s">
        <v>2933</v>
      </c>
      <c r="J806" s="97" t="s">
        <v>2938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3221</v>
      </c>
      <c r="T806" s="95" t="str">
        <f t="shared" si="63"/>
        <v>3 2023</v>
      </c>
      <c r="U806" s="32">
        <f t="shared" si="64"/>
        <v>837.52424023410458</v>
      </c>
      <c r="V806" s="22">
        <f t="shared" si="65"/>
        <v>0.53602382948941896</v>
      </c>
      <c r="X806" s="33"/>
      <c r="Y806" s="33"/>
    </row>
    <row r="807" spans="1:25" x14ac:dyDescent="0.2">
      <c r="A807" s="93" t="s">
        <v>386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1"/>
        <v>1 2023</v>
      </c>
      <c r="G807" s="96" t="s">
        <v>5</v>
      </c>
      <c r="H807" s="160" t="str">
        <f>RIGHT(Journal!$J807,9)</f>
        <v>ULM-01270</v>
      </c>
      <c r="I807" s="96" t="str">
        <f t="shared" si="62"/>
        <v>Ultamins</v>
      </c>
      <c r="J807" s="97" t="s">
        <v>304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3221</v>
      </c>
      <c r="T807" s="95" t="str">
        <f t="shared" si="63"/>
        <v>3 2023</v>
      </c>
      <c r="U807" s="32">
        <f t="shared" si="64"/>
        <v>1316.5703657016206</v>
      </c>
      <c r="V807" s="22">
        <f t="shared" si="65"/>
        <v>3.4336687828283101</v>
      </c>
      <c r="X807" s="33"/>
      <c r="Y807" s="33"/>
    </row>
    <row r="808" spans="1:25" x14ac:dyDescent="0.2">
      <c r="A808" s="93" t="s">
        <v>386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1"/>
        <v>1 2023</v>
      </c>
      <c r="G808" s="96" t="s">
        <v>5</v>
      </c>
      <c r="H808" s="160" t="str">
        <f>RIGHT(Journal!$J808,9)</f>
        <v>ULM-01270</v>
      </c>
      <c r="I808" s="96" t="str">
        <f t="shared" si="62"/>
        <v>Ultamins</v>
      </c>
      <c r="J808" s="97" t="s">
        <v>304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3221</v>
      </c>
      <c r="T808" s="95" t="str">
        <f t="shared" si="63"/>
        <v>1 2023</v>
      </c>
      <c r="U808" s="32">
        <f t="shared" si="64"/>
        <v>3.65701620580694E-4</v>
      </c>
      <c r="V808" s="22">
        <f t="shared" si="65"/>
        <v>9.5376462294020347E-7</v>
      </c>
      <c r="X808" s="33"/>
      <c r="Y808" s="33"/>
    </row>
    <row r="809" spans="1:25" x14ac:dyDescent="0.2">
      <c r="A809" s="93" t="s">
        <v>386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1"/>
        <v>1 2023</v>
      </c>
      <c r="G809" s="96" t="s">
        <v>5</v>
      </c>
      <c r="H809" s="160" t="str">
        <f>RIGHT(Journal!$J809,9)</f>
        <v>NRT-53098</v>
      </c>
      <c r="I809" s="96" t="str">
        <f t="shared" si="62"/>
        <v>Nature's Bounty</v>
      </c>
      <c r="J809" s="97" t="s">
        <v>390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3221</v>
      </c>
      <c r="T809" s="95" t="str">
        <f t="shared" si="63"/>
        <v>3 2023</v>
      </c>
      <c r="U809" s="32">
        <f t="shared" si="64"/>
        <v>1020.7129571270259</v>
      </c>
      <c r="V809" s="22">
        <f t="shared" si="65"/>
        <v>2.1296485525846909</v>
      </c>
      <c r="X809" s="33"/>
      <c r="Y809" s="33"/>
    </row>
    <row r="810" spans="1:25" x14ac:dyDescent="0.2">
      <c r="A810" s="93" t="s">
        <v>391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1"/>
        <v>1 2023</v>
      </c>
      <c r="G810" s="96" t="s">
        <v>5</v>
      </c>
      <c r="H810" s="160" t="str">
        <f>RIGHT(Journal!$J810,9)</f>
        <v>000002150</v>
      </c>
      <c r="I810" s="96" t="str">
        <f t="shared" si="62"/>
        <v>CoralClub</v>
      </c>
      <c r="J810" s="97" t="s">
        <v>327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3221</v>
      </c>
      <c r="T810" s="95" t="str">
        <f t="shared" si="63"/>
        <v>1 2023</v>
      </c>
      <c r="U810" s="32">
        <f t="shared" si="64"/>
        <v>316.98113207547181</v>
      </c>
      <c r="V810" s="22">
        <f t="shared" si="65"/>
        <v>0.24705882352941186</v>
      </c>
      <c r="X810" s="33"/>
      <c r="Y810" s="33"/>
    </row>
    <row r="811" spans="1:25" x14ac:dyDescent="0.2">
      <c r="A811" s="93" t="s">
        <v>391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1"/>
        <v>1 2023</v>
      </c>
      <c r="G811" s="96" t="s">
        <v>5</v>
      </c>
      <c r="H811" s="160" t="str">
        <f>RIGHT(Journal!$J811,9)</f>
        <v>000002150</v>
      </c>
      <c r="I811" s="96" t="str">
        <f t="shared" si="62"/>
        <v>CoralClub</v>
      </c>
      <c r="J811" s="97" t="s">
        <v>327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3221</v>
      </c>
      <c r="T811" s="95" t="str">
        <f t="shared" si="63"/>
        <v>2 2023</v>
      </c>
      <c r="U811" s="32">
        <f t="shared" si="64"/>
        <v>316.98113207547181</v>
      </c>
      <c r="V811" s="22">
        <f t="shared" si="65"/>
        <v>0.24705882352941186</v>
      </c>
      <c r="X811" s="33"/>
      <c r="Y811" s="33"/>
    </row>
    <row r="812" spans="1:25" x14ac:dyDescent="0.2">
      <c r="A812" s="93" t="s">
        <v>391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1"/>
        <v>1 2023</v>
      </c>
      <c r="G812" s="96" t="s">
        <v>5</v>
      </c>
      <c r="H812" s="160" t="str">
        <f>RIGHT(Journal!$J812,9)</f>
        <v>000001405</v>
      </c>
      <c r="I812" s="96" t="str">
        <f t="shared" si="62"/>
        <v>CoralClub</v>
      </c>
      <c r="J812" s="97" t="s">
        <v>269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3221</v>
      </c>
      <c r="T812" s="95" t="str">
        <f t="shared" si="63"/>
        <v>2 2023</v>
      </c>
      <c r="U812" s="32">
        <f t="shared" si="64"/>
        <v>366.03773584905662</v>
      </c>
      <c r="V812" s="22">
        <f t="shared" si="65"/>
        <v>0.43891402714932126</v>
      </c>
      <c r="X812" s="33"/>
      <c r="Y812" s="33"/>
    </row>
    <row r="813" spans="1:25" x14ac:dyDescent="0.2">
      <c r="A813" s="93" t="s">
        <v>392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1"/>
        <v>1 2023</v>
      </c>
      <c r="G813" s="96" t="s">
        <v>5</v>
      </c>
      <c r="H813" s="161" t="s">
        <v>2114</v>
      </c>
      <c r="I813" s="97" t="s">
        <v>2115</v>
      </c>
      <c r="J813" s="97" t="s">
        <v>3197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3221</v>
      </c>
      <c r="T813" s="95" t="str">
        <f t="shared" si="63"/>
        <v>4 2023</v>
      </c>
      <c r="U813" s="32">
        <f t="shared" si="64"/>
        <v>1285.6891744453872</v>
      </c>
      <c r="V813" s="22">
        <f t="shared" si="65"/>
        <v>1.4061839130751836</v>
      </c>
      <c r="X813" s="33"/>
      <c r="Y813" s="33"/>
    </row>
    <row r="814" spans="1:25" x14ac:dyDescent="0.2">
      <c r="A814" s="93" t="s">
        <v>392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1"/>
        <v>1 2023</v>
      </c>
      <c r="G814" s="96" t="s">
        <v>5</v>
      </c>
      <c r="H814" s="161" t="s">
        <v>2114</v>
      </c>
      <c r="I814" s="97" t="s">
        <v>2115</v>
      </c>
      <c r="J814" s="97" t="s">
        <v>3197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3221</v>
      </c>
      <c r="T814" s="95" t="str">
        <f t="shared" si="63"/>
        <v>4 2023</v>
      </c>
      <c r="U814" s="32">
        <f t="shared" si="64"/>
        <v>1285.6891744453872</v>
      </c>
      <c r="V814" s="22">
        <f t="shared" si="65"/>
        <v>1.4061839130751836</v>
      </c>
      <c r="X814" s="33"/>
      <c r="Y814" s="33"/>
    </row>
    <row r="815" spans="1:25" x14ac:dyDescent="0.2">
      <c r="A815" s="93" t="s">
        <v>392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1"/>
        <v>1 2023</v>
      </c>
      <c r="G815" s="96" t="s">
        <v>5</v>
      </c>
      <c r="H815" s="161" t="s">
        <v>2114</v>
      </c>
      <c r="I815" s="97" t="s">
        <v>2115</v>
      </c>
      <c r="J815" s="97" t="s">
        <v>3197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3221</v>
      </c>
      <c r="T815" s="95" t="str">
        <f t="shared" si="63"/>
        <v>4 2023</v>
      </c>
      <c r="U815" s="32">
        <f t="shared" si="64"/>
        <v>1285.6891744453872</v>
      </c>
      <c r="V815" s="22">
        <f t="shared" si="65"/>
        <v>1.4061839130751836</v>
      </c>
      <c r="X815" s="33"/>
      <c r="Y815" s="33"/>
    </row>
    <row r="816" spans="1:25" x14ac:dyDescent="0.2">
      <c r="A816" s="93" t="s">
        <v>392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1"/>
        <v>1 2023</v>
      </c>
      <c r="G816" s="96" t="s">
        <v>5</v>
      </c>
      <c r="H816" s="161" t="s">
        <v>2114</v>
      </c>
      <c r="I816" s="97" t="s">
        <v>2115</v>
      </c>
      <c r="J816" s="97" t="s">
        <v>3197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3221</v>
      </c>
      <c r="T816" s="95" t="str">
        <f t="shared" si="63"/>
        <v>4 2023</v>
      </c>
      <c r="U816" s="32">
        <f t="shared" si="64"/>
        <v>1285.6891744453872</v>
      </c>
      <c r="V816" s="22">
        <f t="shared" si="65"/>
        <v>1.4061839130751836</v>
      </c>
      <c r="X816" s="33"/>
      <c r="Y816" s="33"/>
    </row>
    <row r="817" spans="1:25" x14ac:dyDescent="0.2">
      <c r="A817" s="93" t="s">
        <v>392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1"/>
        <v>1 2023</v>
      </c>
      <c r="G817" s="96" t="s">
        <v>5</v>
      </c>
      <c r="H817" s="161" t="s">
        <v>2114</v>
      </c>
      <c r="I817" s="97" t="s">
        <v>2115</v>
      </c>
      <c r="J817" s="97" t="s">
        <v>3197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3221</v>
      </c>
      <c r="T817" s="95" t="str">
        <f t="shared" si="63"/>
        <v>4 2023</v>
      </c>
      <c r="U817" s="32">
        <f t="shared" si="64"/>
        <v>1385.6891744453872</v>
      </c>
      <c r="V817" s="22">
        <f t="shared" si="65"/>
        <v>1.5155559091240556</v>
      </c>
      <c r="X817" s="33"/>
      <c r="Y817" s="33"/>
    </row>
    <row r="818" spans="1:25" x14ac:dyDescent="0.2">
      <c r="A818" s="93" t="s">
        <v>392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1"/>
        <v>1 2023</v>
      </c>
      <c r="G818" s="96" t="s">
        <v>5</v>
      </c>
      <c r="H818" s="161" t="s">
        <v>3674</v>
      </c>
      <c r="I818" s="97" t="s">
        <v>2115</v>
      </c>
      <c r="J818" s="97" t="s">
        <v>3675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3221</v>
      </c>
      <c r="T818" s="95" t="str">
        <f t="shared" si="63"/>
        <v>1 2023</v>
      </c>
      <c r="U818" s="32">
        <f t="shared" si="64"/>
        <v>1446.708691962662</v>
      </c>
      <c r="V818" s="22">
        <f t="shared" si="65"/>
        <v>1.9205169056470166</v>
      </c>
      <c r="X818" s="33"/>
      <c r="Y818" s="33"/>
    </row>
    <row r="819" spans="1:25" x14ac:dyDescent="0.2">
      <c r="A819" s="93" t="s">
        <v>392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1"/>
        <v>1 2023</v>
      </c>
      <c r="G819" s="96" t="s">
        <v>5</v>
      </c>
      <c r="H819" s="161" t="s">
        <v>3674</v>
      </c>
      <c r="I819" s="97" t="s">
        <v>2115</v>
      </c>
      <c r="J819" s="97" t="s">
        <v>3675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3221</v>
      </c>
      <c r="T819" s="95" t="str">
        <f t="shared" si="63"/>
        <v>3 2023</v>
      </c>
      <c r="U819" s="32">
        <f t="shared" si="64"/>
        <v>1246.708691962662</v>
      </c>
      <c r="V819" s="22">
        <f t="shared" si="65"/>
        <v>1.6550153687700151</v>
      </c>
      <c r="X819" s="33"/>
      <c r="Y819" s="33"/>
    </row>
    <row r="820" spans="1:25" x14ac:dyDescent="0.2">
      <c r="A820" s="93" t="s">
        <v>392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1"/>
        <v>1 2023</v>
      </c>
      <c r="G820" s="96" t="s">
        <v>5</v>
      </c>
      <c r="H820" s="161" t="s">
        <v>3674</v>
      </c>
      <c r="I820" s="97" t="s">
        <v>2115</v>
      </c>
      <c r="J820" s="97" t="s">
        <v>3675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3221</v>
      </c>
      <c r="T820" s="95" t="str">
        <f t="shared" si="63"/>
        <v>4 2023</v>
      </c>
      <c r="U820" s="32">
        <f t="shared" si="64"/>
        <v>1346.708691962662</v>
      </c>
      <c r="V820" s="22">
        <f t="shared" si="65"/>
        <v>1.7877661372085158</v>
      </c>
      <c r="X820" s="33"/>
      <c r="Y820" s="33"/>
    </row>
    <row r="821" spans="1:25" x14ac:dyDescent="0.2">
      <c r="A821" s="93" t="s">
        <v>392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1"/>
        <v>1 2023</v>
      </c>
      <c r="G821" s="96" t="s">
        <v>5</v>
      </c>
      <c r="H821" s="161" t="s">
        <v>2237</v>
      </c>
      <c r="I821" s="97" t="s">
        <v>2067</v>
      </c>
      <c r="J821" s="97" t="s">
        <v>2238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3221</v>
      </c>
      <c r="T821" s="95" t="str">
        <f t="shared" si="63"/>
        <v>1 2023</v>
      </c>
      <c r="U821" s="32">
        <f t="shared" si="64"/>
        <v>490.96860225481873</v>
      </c>
      <c r="V821" s="22">
        <f t="shared" si="65"/>
        <v>1.895401895401895</v>
      </c>
      <c r="X821" s="33"/>
      <c r="Y821" s="33"/>
    </row>
    <row r="822" spans="1:25" x14ac:dyDescent="0.2">
      <c r="A822" s="93" t="s">
        <v>392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1"/>
        <v>1 2023</v>
      </c>
      <c r="G822" s="96" t="s">
        <v>5</v>
      </c>
      <c r="H822" s="161" t="s">
        <v>2237</v>
      </c>
      <c r="I822" s="97" t="s">
        <v>2067</v>
      </c>
      <c r="J822" s="97" t="s">
        <v>2238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3221</v>
      </c>
      <c r="T822" s="95" t="str">
        <f t="shared" si="63"/>
        <v>1 2023</v>
      </c>
      <c r="U822" s="32">
        <f t="shared" si="64"/>
        <v>490.96860225481873</v>
      </c>
      <c r="V822" s="22">
        <f t="shared" si="65"/>
        <v>1.895401895401895</v>
      </c>
      <c r="X822" s="33"/>
      <c r="Y822" s="33"/>
    </row>
    <row r="823" spans="1:25" x14ac:dyDescent="0.2">
      <c r="A823" s="93" t="s">
        <v>392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1"/>
        <v>1 2023</v>
      </c>
      <c r="G823" s="96" t="s">
        <v>5</v>
      </c>
      <c r="H823" s="161" t="s">
        <v>2237</v>
      </c>
      <c r="I823" s="97" t="s">
        <v>2067</v>
      </c>
      <c r="J823" s="97" t="s">
        <v>2238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3221</v>
      </c>
      <c r="T823" s="95" t="str">
        <f t="shared" si="63"/>
        <v>1 2023</v>
      </c>
      <c r="U823" s="32">
        <f t="shared" si="64"/>
        <v>490.96860225481873</v>
      </c>
      <c r="V823" s="22">
        <f t="shared" si="65"/>
        <v>1.895401895401895</v>
      </c>
      <c r="X823" s="33"/>
      <c r="Y823" s="33"/>
    </row>
    <row r="824" spans="1:25" x14ac:dyDescent="0.2">
      <c r="A824" s="93" t="s">
        <v>392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1"/>
        <v>1 2023</v>
      </c>
      <c r="G824" s="96" t="s">
        <v>5</v>
      </c>
      <c r="H824" s="160" t="str">
        <f>RIGHT(Journal!$J824,9)</f>
        <v>NOW-01277</v>
      </c>
      <c r="I824" s="96" t="str">
        <f t="shared" si="62"/>
        <v>NOW Foods</v>
      </c>
      <c r="J824" s="97" t="s">
        <v>71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3221</v>
      </c>
      <c r="T824" s="95" t="str">
        <f t="shared" si="63"/>
        <v>3 2023</v>
      </c>
      <c r="U824" s="32">
        <f t="shared" si="64"/>
        <v>1002.1275306097709</v>
      </c>
      <c r="V824" s="22">
        <f t="shared" si="65"/>
        <v>1.6761560063667793</v>
      </c>
      <c r="X824" s="33"/>
      <c r="Y824" s="33"/>
    </row>
    <row r="825" spans="1:25" x14ac:dyDescent="0.2">
      <c r="A825" s="93" t="s">
        <v>392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1"/>
        <v>1 2023</v>
      </c>
      <c r="G825" s="96" t="s">
        <v>5</v>
      </c>
      <c r="H825" s="160" t="str">
        <f>RIGHT(Journal!$J825,9)</f>
        <v>NOW-01277</v>
      </c>
      <c r="I825" s="96" t="str">
        <f t="shared" si="62"/>
        <v>NOW Foods</v>
      </c>
      <c r="J825" s="97" t="s">
        <v>71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3221</v>
      </c>
      <c r="T825" s="95" t="str">
        <f t="shared" si="63"/>
        <v>4 2023</v>
      </c>
      <c r="U825" s="32">
        <f t="shared" si="64"/>
        <v>1202.1275306097709</v>
      </c>
      <c r="V825" s="22">
        <f t="shared" si="65"/>
        <v>2.010675507162627</v>
      </c>
      <c r="X825" s="33"/>
      <c r="Y825" s="33"/>
    </row>
    <row r="826" spans="1:25" x14ac:dyDescent="0.2">
      <c r="A826" s="93" t="s">
        <v>392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1"/>
        <v>1 2023</v>
      </c>
      <c r="G826" s="96" t="s">
        <v>5</v>
      </c>
      <c r="H826" s="160" t="str">
        <f>RIGHT(Journal!$J826,9)</f>
        <v>JRW-30006</v>
      </c>
      <c r="I826" s="96" t="str">
        <f t="shared" si="62"/>
        <v>Jarrow Formulas</v>
      </c>
      <c r="J826" s="97" t="s">
        <v>393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3221</v>
      </c>
      <c r="T826" s="95" t="str">
        <f t="shared" si="63"/>
        <v>1 2023</v>
      </c>
      <c r="U826" s="32">
        <f t="shared" si="64"/>
        <v>654.15807976724454</v>
      </c>
      <c r="V826" s="22">
        <f t="shared" si="65"/>
        <v>1.8914944704418388</v>
      </c>
      <c r="X826" s="33"/>
      <c r="Y826" s="33"/>
    </row>
    <row r="827" spans="1:25" x14ac:dyDescent="0.2">
      <c r="A827" s="93" t="s">
        <v>392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1"/>
        <v>1 2023</v>
      </c>
      <c r="G827" s="96" t="s">
        <v>5</v>
      </c>
      <c r="H827" s="160" t="str">
        <f>RIGHT(Journal!$J827,9)</f>
        <v>JRW-30006</v>
      </c>
      <c r="I827" s="96" t="str">
        <f t="shared" si="62"/>
        <v>Jarrow Formulas</v>
      </c>
      <c r="J827" s="97" t="s">
        <v>393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3221</v>
      </c>
      <c r="T827" s="95" t="str">
        <f t="shared" si="63"/>
        <v>2 2023</v>
      </c>
      <c r="U827" s="32">
        <f t="shared" si="64"/>
        <v>654.15807976724454</v>
      </c>
      <c r="V827" s="22">
        <f t="shared" si="65"/>
        <v>1.8914944704418388</v>
      </c>
      <c r="X827" s="33"/>
      <c r="Y827" s="33"/>
    </row>
    <row r="828" spans="1:25" x14ac:dyDescent="0.2">
      <c r="A828" s="93" t="s">
        <v>392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1"/>
        <v>1 2023</v>
      </c>
      <c r="G828" s="96" t="s">
        <v>7</v>
      </c>
      <c r="H828" s="160" t="str">
        <f>RIGHT(Journal!$J828,9)</f>
        <v>AZQ-01161</v>
      </c>
      <c r="I828" s="96" t="str">
        <f t="shared" si="62"/>
        <v>Azelique</v>
      </c>
      <c r="J828" s="97" t="s">
        <v>394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3"/>
        <v/>
      </c>
      <c r="U828" s="32">
        <f t="shared" si="64"/>
        <v>-900.10910413383442</v>
      </c>
      <c r="V828" s="22" t="str">
        <f t="shared" si="65"/>
        <v/>
      </c>
      <c r="X828" s="33"/>
      <c r="Y828" s="33"/>
    </row>
    <row r="829" spans="1:25" x14ac:dyDescent="0.2">
      <c r="A829" s="93" t="s">
        <v>392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1"/>
        <v>1 2023</v>
      </c>
      <c r="G829" s="96" t="s">
        <v>5</v>
      </c>
      <c r="H829" s="160" t="str">
        <f>RIGHT(Journal!$J829,9)</f>
        <v>NWY-15686</v>
      </c>
      <c r="I829" s="96" t="str">
        <f t="shared" si="62"/>
        <v>Nature's Way</v>
      </c>
      <c r="J829" s="97" t="s">
        <v>285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3221</v>
      </c>
      <c r="T829" s="95" t="str">
        <f t="shared" si="63"/>
        <v>1 2023</v>
      </c>
      <c r="U829" s="32">
        <f t="shared" si="64"/>
        <v>1700.2788216753545</v>
      </c>
      <c r="V829" s="22">
        <f t="shared" si="65"/>
        <v>1.7007530284841206</v>
      </c>
      <c r="X829" s="33"/>
      <c r="Y829" s="33"/>
    </row>
    <row r="830" spans="1:25" x14ac:dyDescent="0.2">
      <c r="A830" s="93" t="s">
        <v>392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1"/>
        <v>1 2023</v>
      </c>
      <c r="G830" s="96" t="s">
        <v>5</v>
      </c>
      <c r="H830" s="160" t="str">
        <f>RIGHT(Journal!$J830,9)</f>
        <v>NWY-15686</v>
      </c>
      <c r="I830" s="96" t="str">
        <f t="shared" si="62"/>
        <v>Nature's Way</v>
      </c>
      <c r="J830" s="97" t="s">
        <v>285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3221</v>
      </c>
      <c r="T830" s="95" t="str">
        <f t="shared" si="63"/>
        <v>2 2023</v>
      </c>
      <c r="U830" s="32">
        <f t="shared" si="64"/>
        <v>1600.2788216753545</v>
      </c>
      <c r="V830" s="22">
        <f t="shared" si="65"/>
        <v>1.6007251385402643</v>
      </c>
      <c r="X830" s="33"/>
      <c r="Y830" s="33"/>
    </row>
    <row r="831" spans="1:25" x14ac:dyDescent="0.2">
      <c r="A831" s="93" t="s">
        <v>392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1"/>
        <v>1 2023</v>
      </c>
      <c r="G831" s="96" t="s">
        <v>5</v>
      </c>
      <c r="H831" s="175" t="s">
        <v>3761</v>
      </c>
      <c r="I831" s="176" t="s">
        <v>2188</v>
      </c>
      <c r="J831" s="97" t="s">
        <v>3811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3221</v>
      </c>
      <c r="T831" s="95" t="str">
        <f t="shared" si="63"/>
        <v>6 2023</v>
      </c>
      <c r="U831" s="32">
        <f t="shared" si="64"/>
        <v>-368.32949448418003</v>
      </c>
      <c r="V831" s="22">
        <f t="shared" si="65"/>
        <v>-0.34477143651455588</v>
      </c>
      <c r="X831" s="33"/>
      <c r="Y831" s="33"/>
    </row>
    <row r="832" spans="1:25" x14ac:dyDescent="0.2">
      <c r="A832" s="93" t="s">
        <v>392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1"/>
        <v>1 2023</v>
      </c>
      <c r="G832" s="96" t="s">
        <v>5</v>
      </c>
      <c r="H832" s="161" t="s">
        <v>3107</v>
      </c>
      <c r="I832" s="97" t="s">
        <v>2067</v>
      </c>
      <c r="J832" s="97" t="s">
        <v>3108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3221</v>
      </c>
      <c r="T832" s="95" t="str">
        <f t="shared" si="63"/>
        <v>4 2023</v>
      </c>
      <c r="U832" s="32">
        <f t="shared" si="64"/>
        <v>1306.9159898169473</v>
      </c>
      <c r="V832" s="22">
        <f t="shared" si="65"/>
        <v>1.8856530674712488</v>
      </c>
      <c r="X832" s="33"/>
      <c r="Y832" s="33"/>
    </row>
    <row r="833" spans="1:25" x14ac:dyDescent="0.2">
      <c r="A833" s="93" t="s">
        <v>392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1"/>
        <v>1 2023</v>
      </c>
      <c r="G833" s="96" t="s">
        <v>5</v>
      </c>
      <c r="H833" s="161" t="s">
        <v>3107</v>
      </c>
      <c r="I833" s="97" t="s">
        <v>2067</v>
      </c>
      <c r="J833" s="97" t="s">
        <v>3108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3221</v>
      </c>
      <c r="T833" s="95" t="str">
        <f t="shared" si="63"/>
        <v>5 2023</v>
      </c>
      <c r="U833" s="32">
        <f t="shared" si="64"/>
        <v>1206.9159898169473</v>
      </c>
      <c r="V833" s="22">
        <f t="shared" si="65"/>
        <v>1.7413704140976864</v>
      </c>
      <c r="X833" s="33"/>
      <c r="Y833" s="33"/>
    </row>
    <row r="834" spans="1:25" x14ac:dyDescent="0.2">
      <c r="A834" s="93" t="s">
        <v>395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1"/>
        <v>1 2023</v>
      </c>
      <c r="G834" s="96" t="s">
        <v>6</v>
      </c>
      <c r="H834" s="160" t="str">
        <f>RIGHT(Journal!$J834,9)</f>
        <v>310155519</v>
      </c>
      <c r="I834" s="96" t="str">
        <f t="shared" si="62"/>
        <v>BIG</v>
      </c>
      <c r="J834" s="97" t="s">
        <v>396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3221</v>
      </c>
      <c r="T834" s="95" t="str">
        <f t="shared" si="63"/>
        <v>1 2023</v>
      </c>
      <c r="U834" s="32">
        <f t="shared" si="64"/>
        <v>1228.0999999999999</v>
      </c>
      <c r="V834" s="22">
        <f t="shared" si="65"/>
        <v>0.96556333045050702</v>
      </c>
      <c r="X834" s="33"/>
      <c r="Y834" s="33"/>
    </row>
    <row r="835" spans="1:25" x14ac:dyDescent="0.2">
      <c r="A835" s="93" t="s">
        <v>395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ref="F835:F897" si="66">IFERROR(MONTH(E835)&amp;" "&amp;YEAR(E835),"")</f>
        <v>1 2023</v>
      </c>
      <c r="G835" s="96" t="s">
        <v>6</v>
      </c>
      <c r="H835" s="160" t="str">
        <f>RIGHT(Journal!$J835,9)</f>
        <v>310155519</v>
      </c>
      <c r="I835" s="96" t="str">
        <f t="shared" ref="I835:I897" si="67">IFERROR(LEFT(J835,FIND(",",J835)-1),"")</f>
        <v>BIG</v>
      </c>
      <c r="J835" s="97" t="s">
        <v>396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3221</v>
      </c>
      <c r="T835" s="95" t="str">
        <f t="shared" ref="T835:T897" si="68">IF(R835="","",MONTH(R835)&amp;" "&amp;YEAR(R835))</f>
        <v>2 2023</v>
      </c>
      <c r="U835" s="32">
        <f t="shared" ref="U835:U897" si="69">Q835-P835</f>
        <v>1228.0999999999999</v>
      </c>
      <c r="V835" s="22">
        <f t="shared" ref="V835:V897" si="70">IF(Q835&lt;&gt;0,IFERROR(U835/P835,""),"")</f>
        <v>0.96556333045050702</v>
      </c>
      <c r="X835" s="33"/>
      <c r="Y835" s="33"/>
    </row>
    <row r="836" spans="1:25" x14ac:dyDescent="0.2">
      <c r="A836" s="93" t="s">
        <v>395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si="66"/>
        <v>1 2023</v>
      </c>
      <c r="G836" s="96" t="s">
        <v>6</v>
      </c>
      <c r="H836" s="160" t="str">
        <f>RIGHT(Journal!$J836,9)</f>
        <v>313159974</v>
      </c>
      <c r="I836" s="96" t="str">
        <f t="shared" si="67"/>
        <v>BIG</v>
      </c>
      <c r="J836" s="97" t="s">
        <v>345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3221</v>
      </c>
      <c r="T836" s="95" t="str">
        <f t="shared" si="68"/>
        <v>2 2023</v>
      </c>
      <c r="U836" s="32">
        <f t="shared" si="69"/>
        <v>803.1</v>
      </c>
      <c r="V836" s="22">
        <f t="shared" si="70"/>
        <v>1.1523891519586742</v>
      </c>
      <c r="X836" s="33"/>
      <c r="Y836" s="33"/>
    </row>
    <row r="837" spans="1:25" x14ac:dyDescent="0.2">
      <c r="A837" s="93" t="s">
        <v>395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6"/>
        <v>1 2023</v>
      </c>
      <c r="G837" s="96" t="s">
        <v>6</v>
      </c>
      <c r="H837" s="160" t="str">
        <f>RIGHT(Journal!$J837,9)</f>
        <v>313159974</v>
      </c>
      <c r="I837" s="96" t="str">
        <f t="shared" si="67"/>
        <v>BIG</v>
      </c>
      <c r="J837" s="97" t="s">
        <v>345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3221</v>
      </c>
      <c r="T837" s="95" t="str">
        <f t="shared" si="68"/>
        <v>2 2023</v>
      </c>
      <c r="U837" s="32">
        <f t="shared" si="69"/>
        <v>703.1</v>
      </c>
      <c r="V837" s="22">
        <f t="shared" si="70"/>
        <v>1.008896541828096</v>
      </c>
      <c r="X837" s="33"/>
      <c r="Y837" s="33"/>
    </row>
    <row r="838" spans="1:25" x14ac:dyDescent="0.2">
      <c r="A838" s="93" t="s">
        <v>395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6"/>
        <v>1 2023</v>
      </c>
      <c r="G838" s="96" t="s">
        <v>6</v>
      </c>
      <c r="H838" s="160" t="str">
        <f>RIGHT(Journal!$J838,9)</f>
        <v>310120188</v>
      </c>
      <c r="I838" s="96" t="str">
        <f t="shared" si="67"/>
        <v>BIG</v>
      </c>
      <c r="J838" s="97" t="s">
        <v>397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3221</v>
      </c>
      <c r="T838" s="95" t="str">
        <f t="shared" si="68"/>
        <v>4 2023</v>
      </c>
      <c r="U838" s="32">
        <f t="shared" si="69"/>
        <v>703.1</v>
      </c>
      <c r="V838" s="22">
        <f t="shared" si="70"/>
        <v>1.008896541828096</v>
      </c>
      <c r="X838" s="33"/>
      <c r="Y838" s="33"/>
    </row>
    <row r="839" spans="1:25" x14ac:dyDescent="0.2">
      <c r="A839" s="93" t="s">
        <v>395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6"/>
        <v>1 2023</v>
      </c>
      <c r="G839" s="96" t="s">
        <v>6</v>
      </c>
      <c r="H839" s="160" t="str">
        <f>RIGHT(Journal!$J839,9)</f>
        <v>310148133</v>
      </c>
      <c r="I839" s="96" t="str">
        <f t="shared" si="67"/>
        <v>BIG</v>
      </c>
      <c r="J839" s="97" t="s">
        <v>398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3221</v>
      </c>
      <c r="T839" s="95" t="str">
        <f t="shared" si="68"/>
        <v>2 2023</v>
      </c>
      <c r="U839" s="32">
        <f t="shared" si="69"/>
        <v>1201.6500000000001</v>
      </c>
      <c r="V839" s="22">
        <f t="shared" si="70"/>
        <v>0.92552085339084234</v>
      </c>
      <c r="X839" s="33"/>
      <c r="Y839" s="33"/>
    </row>
    <row r="840" spans="1:25" x14ac:dyDescent="0.2">
      <c r="A840" s="93" t="s">
        <v>399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6"/>
        <v>1 2023</v>
      </c>
      <c r="G840" s="96" t="s">
        <v>6</v>
      </c>
      <c r="H840" s="160" t="str">
        <f>RIGHT(Journal!$J840,9)</f>
        <v>799989016</v>
      </c>
      <c r="I840" s="96" t="str">
        <f t="shared" si="67"/>
        <v>Cult</v>
      </c>
      <c r="J840" s="97" t="s">
        <v>3614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3221</v>
      </c>
      <c r="T840" s="95" t="str">
        <f t="shared" si="68"/>
        <v>2 2023</v>
      </c>
      <c r="U840" s="32">
        <f t="shared" si="69"/>
        <v>1052.4749999999999</v>
      </c>
      <c r="V840" s="22">
        <f t="shared" si="70"/>
        <v>0.54041668271267373</v>
      </c>
      <c r="X840" s="33"/>
      <c r="Y840" s="33"/>
    </row>
    <row r="841" spans="1:25" x14ac:dyDescent="0.2">
      <c r="A841" s="93" t="s">
        <v>399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6"/>
        <v>1 2023</v>
      </c>
      <c r="G841" s="96" t="s">
        <v>6</v>
      </c>
      <c r="H841" s="160" t="str">
        <f>RIGHT(Journal!$J841,9)</f>
        <v>799989016</v>
      </c>
      <c r="I841" s="96" t="str">
        <f t="shared" si="67"/>
        <v>Cult</v>
      </c>
      <c r="J841" s="97" t="s">
        <v>3614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3221</v>
      </c>
      <c r="T841" s="95" t="str">
        <f t="shared" si="68"/>
        <v>2 2023</v>
      </c>
      <c r="U841" s="32">
        <f t="shared" si="69"/>
        <v>1152.4749999999999</v>
      </c>
      <c r="V841" s="22">
        <f t="shared" si="70"/>
        <v>0.59176390546976287</v>
      </c>
      <c r="X841" s="33"/>
      <c r="Y841" s="33"/>
    </row>
    <row r="842" spans="1:25" x14ac:dyDescent="0.2">
      <c r="A842" s="93" t="s">
        <v>400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6"/>
        <v>1 2023</v>
      </c>
      <c r="G842" s="96" t="s">
        <v>6</v>
      </c>
      <c r="H842" s="160" t="str">
        <f>RIGHT(Journal!$J842,9)</f>
        <v>200508013</v>
      </c>
      <c r="I842" s="96" t="str">
        <f t="shared" si="67"/>
        <v>RusLab</v>
      </c>
      <c r="J842" s="97" t="s">
        <v>401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3221</v>
      </c>
      <c r="T842" s="95" t="str">
        <f t="shared" si="68"/>
        <v>3 2023</v>
      </c>
      <c r="U842" s="32">
        <f t="shared" si="69"/>
        <v>483.5</v>
      </c>
      <c r="V842" s="22">
        <f t="shared" si="70"/>
        <v>0.59216166564605022</v>
      </c>
      <c r="X842" s="33"/>
      <c r="Y842" s="33"/>
    </row>
    <row r="843" spans="1:25" x14ac:dyDescent="0.2">
      <c r="A843" s="93" t="s">
        <v>400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6"/>
        <v>1 2023</v>
      </c>
      <c r="G843" s="96" t="s">
        <v>6</v>
      </c>
      <c r="H843" s="160" t="str">
        <f>RIGHT(Journal!$J843,9)</f>
        <v>200508013</v>
      </c>
      <c r="I843" s="96" t="str">
        <f t="shared" si="67"/>
        <v>RusLab</v>
      </c>
      <c r="J843" s="97" t="s">
        <v>401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3221</v>
      </c>
      <c r="T843" s="95" t="str">
        <f t="shared" si="68"/>
        <v>3 2023</v>
      </c>
      <c r="U843" s="32">
        <f t="shared" si="69"/>
        <v>483.5</v>
      </c>
      <c r="V843" s="22">
        <f t="shared" si="70"/>
        <v>0.59216166564605022</v>
      </c>
      <c r="X843" s="33"/>
      <c r="Y843" s="33"/>
    </row>
    <row r="844" spans="1:25" x14ac:dyDescent="0.2">
      <c r="A844" s="93" t="s">
        <v>400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6"/>
        <v>1 2023</v>
      </c>
      <c r="G844" s="96" t="s">
        <v>6</v>
      </c>
      <c r="H844" s="160" t="str">
        <f>RIGHT(Journal!$J844,9)</f>
        <v>790318217</v>
      </c>
      <c r="I844" s="96" t="str">
        <f t="shared" si="67"/>
        <v>SOUL WAY</v>
      </c>
      <c r="J844" s="97" t="s">
        <v>402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3221</v>
      </c>
      <c r="T844" s="95" t="str">
        <f t="shared" si="68"/>
        <v>2 2023</v>
      </c>
      <c r="U844" s="32">
        <f t="shared" si="69"/>
        <v>378.75</v>
      </c>
      <c r="V844" s="22">
        <f t="shared" si="70"/>
        <v>0.33779264214046822</v>
      </c>
      <c r="X844" s="33"/>
      <c r="Y844" s="33"/>
    </row>
    <row r="845" spans="1:25" x14ac:dyDescent="0.2">
      <c r="A845" s="93" t="s">
        <v>400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6"/>
        <v>1 2023</v>
      </c>
      <c r="G845" s="96" t="s">
        <v>6</v>
      </c>
      <c r="H845" s="160" t="str">
        <f>RIGHT(Journal!$J845,9)</f>
        <v>790318217</v>
      </c>
      <c r="I845" s="96" t="str">
        <f t="shared" si="67"/>
        <v>SOUL WAY</v>
      </c>
      <c r="J845" s="97" t="s">
        <v>402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3221</v>
      </c>
      <c r="T845" s="95" t="str">
        <f t="shared" si="68"/>
        <v>2 2023</v>
      </c>
      <c r="U845" s="32">
        <f t="shared" si="69"/>
        <v>378.75</v>
      </c>
      <c r="V845" s="22">
        <f t="shared" si="70"/>
        <v>0.33779264214046822</v>
      </c>
      <c r="X845" s="33"/>
      <c r="Y845" s="33"/>
    </row>
    <row r="846" spans="1:25" x14ac:dyDescent="0.2">
      <c r="A846" s="93" t="s">
        <v>403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6"/>
        <v>1 2023</v>
      </c>
      <c r="G846" s="96" t="s">
        <v>6</v>
      </c>
      <c r="H846" s="160" t="str">
        <f>RIGHT(Journal!$J846,9)</f>
        <v>688630275</v>
      </c>
      <c r="I846" s="96" t="str">
        <f t="shared" si="67"/>
        <v>TOP100</v>
      </c>
      <c r="J846" s="97" t="s">
        <v>404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3221</v>
      </c>
      <c r="T846" s="95" t="str">
        <f t="shared" si="68"/>
        <v>7 2024</v>
      </c>
      <c r="U846" s="32">
        <f t="shared" si="69"/>
        <v>345.65</v>
      </c>
      <c r="V846" s="22">
        <f t="shared" si="70"/>
        <v>0.52823412546802162</v>
      </c>
      <c r="X846" s="33"/>
      <c r="Y846" s="33"/>
    </row>
    <row r="847" spans="1:25" x14ac:dyDescent="0.2">
      <c r="A847" s="93" t="s">
        <v>403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6"/>
        <v>1 2023</v>
      </c>
      <c r="G847" s="96" t="s">
        <v>6</v>
      </c>
      <c r="H847" s="160" t="str">
        <f>RIGHT(Journal!$J847,9)</f>
        <v>688630275</v>
      </c>
      <c r="I847" s="96" t="str">
        <f t="shared" si="67"/>
        <v>TOP100</v>
      </c>
      <c r="J847" s="97" t="s">
        <v>404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3221</v>
      </c>
      <c r="T847" s="95" t="str">
        <f t="shared" si="68"/>
        <v>9 2024</v>
      </c>
      <c r="U847" s="32">
        <f t="shared" si="69"/>
        <v>345.65</v>
      </c>
      <c r="V847" s="22">
        <f t="shared" si="70"/>
        <v>0.52823412546802162</v>
      </c>
      <c r="X847" s="33"/>
      <c r="Y847" s="33"/>
    </row>
    <row r="848" spans="1:25" x14ac:dyDescent="0.2">
      <c r="A848" s="93" t="s">
        <v>405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6"/>
        <v>1 2023</v>
      </c>
      <c r="G848" s="96" t="s">
        <v>5</v>
      </c>
      <c r="H848" s="160" t="str">
        <f>RIGHT(Journal!$J848,9)</f>
        <v>000091881</v>
      </c>
      <c r="I848" s="96" t="str">
        <f t="shared" si="67"/>
        <v>CoralClub</v>
      </c>
      <c r="J848" s="97" t="s">
        <v>266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3221</v>
      </c>
      <c r="T848" s="95" t="str">
        <f t="shared" si="68"/>
        <v>1 2023</v>
      </c>
      <c r="U848" s="32">
        <f t="shared" si="69"/>
        <v>333.80281690140851</v>
      </c>
      <c r="V848" s="22">
        <f t="shared" si="70"/>
        <v>0.28623188405797106</v>
      </c>
      <c r="X848" s="33"/>
      <c r="Y848" s="33"/>
    </row>
    <row r="849" spans="1:25" x14ac:dyDescent="0.2">
      <c r="A849" s="93" t="s">
        <v>405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6"/>
        <v>1 2023</v>
      </c>
      <c r="G849" s="96" t="s">
        <v>5</v>
      </c>
      <c r="H849" s="160" t="str">
        <f>RIGHT(Journal!$J849,9)</f>
        <v>000002124</v>
      </c>
      <c r="I849" s="96" t="str">
        <f t="shared" si="67"/>
        <v>CoralClub</v>
      </c>
      <c r="J849" s="97" t="s">
        <v>406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3221</v>
      </c>
      <c r="T849" s="95" t="str">
        <f t="shared" si="68"/>
        <v>2 2023</v>
      </c>
      <c r="U849" s="32">
        <f t="shared" si="69"/>
        <v>304.22535211267609</v>
      </c>
      <c r="V849" s="22">
        <f t="shared" si="70"/>
        <v>0.23478260869565221</v>
      </c>
      <c r="X849" s="33"/>
      <c r="Y849" s="33"/>
    </row>
    <row r="850" spans="1:25" x14ac:dyDescent="0.2">
      <c r="A850" s="93" t="s">
        <v>405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6"/>
        <v>1 2023</v>
      </c>
      <c r="G850" s="96" t="s">
        <v>5</v>
      </c>
      <c r="H850" s="160" t="str">
        <f>RIGHT(Journal!$J850,9)</f>
        <v>000001130</v>
      </c>
      <c r="I850" s="96" t="str">
        <f t="shared" si="67"/>
        <v>CoralClub</v>
      </c>
      <c r="J850" s="97" t="s">
        <v>407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3221</v>
      </c>
      <c r="T850" s="95" t="str">
        <f t="shared" si="68"/>
        <v>1 2023</v>
      </c>
      <c r="U850" s="32">
        <f t="shared" si="69"/>
        <v>137.32394366197184</v>
      </c>
      <c r="V850" s="22">
        <f t="shared" si="70"/>
        <v>0.19268774703557315</v>
      </c>
      <c r="X850" s="33"/>
      <c r="Y850" s="33"/>
    </row>
    <row r="851" spans="1:25" x14ac:dyDescent="0.2">
      <c r="A851" s="93" t="s">
        <v>405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6"/>
        <v>1 2023</v>
      </c>
      <c r="G851" s="96" t="s">
        <v>5</v>
      </c>
      <c r="H851" s="160" t="str">
        <f>RIGHT(Journal!$J851,9)</f>
        <v>000001130</v>
      </c>
      <c r="I851" s="96" t="str">
        <f t="shared" si="67"/>
        <v>CoralClub</v>
      </c>
      <c r="J851" s="97" t="s">
        <v>407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3221</v>
      </c>
      <c r="T851" s="95" t="str">
        <f t="shared" si="68"/>
        <v>1 2023</v>
      </c>
      <c r="U851" s="32">
        <f t="shared" si="69"/>
        <v>137.32394366197184</v>
      </c>
      <c r="V851" s="22">
        <f t="shared" si="70"/>
        <v>0.19268774703557315</v>
      </c>
      <c r="X851" s="33"/>
      <c r="Y851" s="33"/>
    </row>
    <row r="852" spans="1:25" x14ac:dyDescent="0.2">
      <c r="A852" s="93" t="s">
        <v>405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6"/>
        <v>1 2023</v>
      </c>
      <c r="G852" s="96" t="s">
        <v>5</v>
      </c>
      <c r="H852" s="160" t="str">
        <f>RIGHT(Journal!$J852,9)</f>
        <v>000001130</v>
      </c>
      <c r="I852" s="96" t="str">
        <f t="shared" si="67"/>
        <v>CoralClub</v>
      </c>
      <c r="J852" s="97" t="s">
        <v>407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3221</v>
      </c>
      <c r="T852" s="95" t="str">
        <f t="shared" si="68"/>
        <v>5 2023</v>
      </c>
      <c r="U852" s="32">
        <f t="shared" si="69"/>
        <v>337.32394366197184</v>
      </c>
      <c r="V852" s="22">
        <f t="shared" si="70"/>
        <v>0.47332015810276684</v>
      </c>
      <c r="X852" s="33"/>
      <c r="Y852" s="33"/>
    </row>
    <row r="853" spans="1:25" x14ac:dyDescent="0.2">
      <c r="A853" s="93" t="s">
        <v>408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6"/>
        <v>1 2023</v>
      </c>
      <c r="G853" s="96" t="s">
        <v>5</v>
      </c>
      <c r="H853" s="161" t="s">
        <v>2190</v>
      </c>
      <c r="I853" s="97" t="s">
        <v>2188</v>
      </c>
      <c r="J853" s="97" t="s">
        <v>2191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3221</v>
      </c>
      <c r="T853" s="95" t="str">
        <f t="shared" si="68"/>
        <v>2 2023</v>
      </c>
      <c r="U853" s="32">
        <f t="shared" si="69"/>
        <v>767.8391959798995</v>
      </c>
      <c r="V853" s="22">
        <f t="shared" si="70"/>
        <v>1.7767441860465116</v>
      </c>
      <c r="X853" s="33"/>
      <c r="Y853" s="33"/>
    </row>
    <row r="854" spans="1:25" x14ac:dyDescent="0.2">
      <c r="A854" s="93" t="s">
        <v>408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6"/>
        <v>1 2023</v>
      </c>
      <c r="G854" s="96" t="s">
        <v>5</v>
      </c>
      <c r="H854" s="161" t="s">
        <v>2700</v>
      </c>
      <c r="I854" s="97" t="s">
        <v>2067</v>
      </c>
      <c r="J854" s="97" t="s">
        <v>2701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3221</v>
      </c>
      <c r="T854" s="95" t="str">
        <f t="shared" si="68"/>
        <v>2 2023</v>
      </c>
      <c r="U854" s="32">
        <f t="shared" si="69"/>
        <v>1184.4221105527638</v>
      </c>
      <c r="V854" s="22">
        <f t="shared" si="70"/>
        <v>1.1662543295398318</v>
      </c>
      <c r="X854" s="33"/>
      <c r="Y854" s="33"/>
    </row>
    <row r="855" spans="1:25" x14ac:dyDescent="0.2">
      <c r="A855" s="93" t="s">
        <v>408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6"/>
        <v>1 2023</v>
      </c>
      <c r="G855" s="96" t="s">
        <v>5</v>
      </c>
      <c r="H855" s="161" t="s">
        <v>2700</v>
      </c>
      <c r="I855" s="97" t="s">
        <v>2067</v>
      </c>
      <c r="J855" s="97" t="s">
        <v>2701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3221</v>
      </c>
      <c r="T855" s="95" t="str">
        <f t="shared" si="68"/>
        <v>3 2023</v>
      </c>
      <c r="U855" s="32">
        <f t="shared" si="69"/>
        <v>1384.4221105527638</v>
      </c>
      <c r="V855" s="22">
        <f t="shared" si="70"/>
        <v>1.3631865413161801</v>
      </c>
      <c r="X855" s="33"/>
      <c r="Y855" s="33"/>
    </row>
    <row r="856" spans="1:25" x14ac:dyDescent="0.2">
      <c r="A856" s="93" t="s">
        <v>408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6"/>
        <v>1 2023</v>
      </c>
      <c r="G856" s="96" t="s">
        <v>5</v>
      </c>
      <c r="H856" s="161" t="s">
        <v>2700</v>
      </c>
      <c r="I856" s="97" t="s">
        <v>2067</v>
      </c>
      <c r="J856" s="97" t="s">
        <v>2701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3221</v>
      </c>
      <c r="T856" s="95" t="str">
        <f t="shared" si="68"/>
        <v>4 2023</v>
      </c>
      <c r="U856" s="32">
        <f t="shared" si="69"/>
        <v>1384.4221105527638</v>
      </c>
      <c r="V856" s="22">
        <f t="shared" si="70"/>
        <v>1.3631865413161801</v>
      </c>
      <c r="X856" s="33"/>
      <c r="Y856" s="33"/>
    </row>
    <row r="857" spans="1:25" x14ac:dyDescent="0.2">
      <c r="A857" s="93" t="s">
        <v>408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6"/>
        <v>1 2023</v>
      </c>
      <c r="G857" s="96" t="s">
        <v>5</v>
      </c>
      <c r="H857" s="161" t="s">
        <v>2700</v>
      </c>
      <c r="I857" s="97" t="s">
        <v>2067</v>
      </c>
      <c r="J857" s="97" t="s">
        <v>2701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3221</v>
      </c>
      <c r="T857" s="95" t="str">
        <f t="shared" si="68"/>
        <v>7 2023</v>
      </c>
      <c r="U857" s="32">
        <f t="shared" si="69"/>
        <v>1184.4221105527638</v>
      </c>
      <c r="V857" s="22">
        <f t="shared" si="70"/>
        <v>1.1662543295398318</v>
      </c>
      <c r="X857" s="33"/>
      <c r="Y857" s="33"/>
    </row>
    <row r="858" spans="1:25" x14ac:dyDescent="0.2">
      <c r="A858" s="93" t="s">
        <v>408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6"/>
        <v>1 2023</v>
      </c>
      <c r="G858" s="96" t="s">
        <v>5</v>
      </c>
      <c r="H858" s="160" t="str">
        <f>RIGHT(Journal!$J858,9)</f>
        <v>NWY-15686</v>
      </c>
      <c r="I858" s="96" t="str">
        <f t="shared" si="67"/>
        <v>Nature's Way</v>
      </c>
      <c r="J858" s="97" t="s">
        <v>285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3221</v>
      </c>
      <c r="T858" s="95" t="str">
        <f t="shared" si="68"/>
        <v>1 2023</v>
      </c>
      <c r="U858" s="32">
        <f t="shared" si="69"/>
        <v>1471.4572864321608</v>
      </c>
      <c r="V858" s="22">
        <f t="shared" si="70"/>
        <v>1.4306234121555599</v>
      </c>
      <c r="X858" s="33"/>
      <c r="Y858" s="33"/>
    </row>
    <row r="859" spans="1:25" x14ac:dyDescent="0.2">
      <c r="A859" s="93" t="s">
        <v>408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6"/>
        <v>1 2023</v>
      </c>
      <c r="G859" s="96" t="s">
        <v>5</v>
      </c>
      <c r="H859" s="160" t="str">
        <f>RIGHT(Journal!$J859,9)</f>
        <v>NAP-03950</v>
      </c>
      <c r="I859" s="96" t="str">
        <f t="shared" si="67"/>
        <v>NaturesPlus</v>
      </c>
      <c r="J859" s="97" t="s">
        <v>409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3221</v>
      </c>
      <c r="T859" s="95" t="str">
        <f t="shared" si="68"/>
        <v>1 2023</v>
      </c>
      <c r="U859" s="32">
        <f t="shared" si="69"/>
        <v>741.9095477386935</v>
      </c>
      <c r="V859" s="22">
        <f t="shared" si="70"/>
        <v>1.619569986836332</v>
      </c>
      <c r="X859" s="33"/>
      <c r="Y859" s="33"/>
    </row>
    <row r="860" spans="1:25" x14ac:dyDescent="0.2">
      <c r="A860" s="93" t="s">
        <v>408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6"/>
        <v>1 2023</v>
      </c>
      <c r="G860" s="96" t="s">
        <v>5</v>
      </c>
      <c r="H860" s="161" t="s">
        <v>2831</v>
      </c>
      <c r="I860" s="97" t="s">
        <v>2067</v>
      </c>
      <c r="J860" s="97" t="s">
        <v>2832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3221</v>
      </c>
      <c r="T860" s="95" t="str">
        <f t="shared" si="68"/>
        <v>2 2023</v>
      </c>
      <c r="U860" s="32">
        <f t="shared" si="69"/>
        <v>1178.894472361809</v>
      </c>
      <c r="V860" s="22">
        <f t="shared" si="70"/>
        <v>1.4357405140758872</v>
      </c>
      <c r="X860" s="33"/>
      <c r="Y860" s="33"/>
    </row>
    <row r="861" spans="1:25" x14ac:dyDescent="0.2">
      <c r="A861" s="93" t="s">
        <v>408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6"/>
        <v>1 2023</v>
      </c>
      <c r="G861" s="96" t="s">
        <v>5</v>
      </c>
      <c r="H861" s="175" t="s">
        <v>3746</v>
      </c>
      <c r="I861" s="176" t="s">
        <v>2165</v>
      </c>
      <c r="J861" s="97" t="s">
        <v>3798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3221</v>
      </c>
      <c r="T861" s="95" t="str">
        <f t="shared" si="68"/>
        <v>12 2023</v>
      </c>
      <c r="U861" s="32">
        <f t="shared" si="69"/>
        <v>799.53098827470694</v>
      </c>
      <c r="V861" s="22">
        <f t="shared" si="70"/>
        <v>1.996486531704869</v>
      </c>
      <c r="X861" s="33"/>
      <c r="Y861" s="33"/>
    </row>
    <row r="862" spans="1:25" x14ac:dyDescent="0.2">
      <c r="A862" s="93" t="s">
        <v>408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6"/>
        <v>1 2023</v>
      </c>
      <c r="G862" s="96" t="s">
        <v>5</v>
      </c>
      <c r="H862" s="160" t="str">
        <f>RIGHT(Journal!$J862,9)</f>
        <v>NOW-00072</v>
      </c>
      <c r="I862" s="96" t="str">
        <f t="shared" si="67"/>
        <v>Now Foods</v>
      </c>
      <c r="J862" s="97" t="s">
        <v>410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3221</v>
      </c>
      <c r="T862" s="95" t="str">
        <f t="shared" si="68"/>
        <v>2 2023</v>
      </c>
      <c r="U862" s="32">
        <f t="shared" si="69"/>
        <v>892.46231155778889</v>
      </c>
      <c r="V862" s="22">
        <f t="shared" si="70"/>
        <v>0.98338870431893677</v>
      </c>
      <c r="X862" s="33"/>
      <c r="Y862" s="33"/>
    </row>
    <row r="863" spans="1:25" x14ac:dyDescent="0.2">
      <c r="A863" s="93" t="s">
        <v>408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6"/>
        <v>1 2023</v>
      </c>
      <c r="G863" s="96" t="s">
        <v>5</v>
      </c>
      <c r="H863" s="160" t="str">
        <f>RIGHT(Journal!$J863,9)</f>
        <v>NOW-03123</v>
      </c>
      <c r="I863" s="96" t="str">
        <f t="shared" si="67"/>
        <v>Now Foods</v>
      </c>
      <c r="J863" s="97" t="s">
        <v>411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3221</v>
      </c>
      <c r="T863" s="95" t="str">
        <f t="shared" si="68"/>
        <v>5 2023</v>
      </c>
      <c r="U863" s="32">
        <f t="shared" si="69"/>
        <v>568.76046901172526</v>
      </c>
      <c r="V863" s="22">
        <f t="shared" si="70"/>
        <v>0.48149461145774247</v>
      </c>
      <c r="X863" s="33"/>
      <c r="Y863" s="33"/>
    </row>
    <row r="864" spans="1:25" x14ac:dyDescent="0.2">
      <c r="A864" s="93" t="s">
        <v>408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6"/>
        <v>1 2023</v>
      </c>
      <c r="G864" s="96" t="s">
        <v>5</v>
      </c>
      <c r="H864" s="160" t="str">
        <f>RIGHT(Journal!$J864,9)</f>
        <v>NOW-03123</v>
      </c>
      <c r="I864" s="96" t="str">
        <f t="shared" si="67"/>
        <v>Now Foods</v>
      </c>
      <c r="J864" s="97" t="s">
        <v>411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68"/>
        <v/>
      </c>
      <c r="U864" s="32">
        <f t="shared" si="69"/>
        <v>-1181.2395309882747</v>
      </c>
      <c r="V864" s="22" t="str">
        <f t="shared" si="70"/>
        <v/>
      </c>
      <c r="X864" s="33"/>
      <c r="Y864" s="33"/>
    </row>
    <row r="865" spans="1:25" x14ac:dyDescent="0.2">
      <c r="A865" s="93" t="s">
        <v>408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6"/>
        <v>1 2023</v>
      </c>
      <c r="G865" s="96" t="s">
        <v>5</v>
      </c>
      <c r="H865" s="160" t="str">
        <f>RIGHT(Journal!$J865,9)</f>
        <v>OSL-01395</v>
      </c>
      <c r="I865" s="96" t="str">
        <f t="shared" si="67"/>
        <v>Oslomega</v>
      </c>
      <c r="J865" s="97" t="s">
        <v>214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3221</v>
      </c>
      <c r="T865" s="95" t="str">
        <f t="shared" si="68"/>
        <v>2 2023</v>
      </c>
      <c r="U865" s="32">
        <f t="shared" si="69"/>
        <v>1046.8341708542712</v>
      </c>
      <c r="V865" s="22">
        <f t="shared" si="70"/>
        <v>1.8924418604651156</v>
      </c>
      <c r="X865" s="33"/>
      <c r="Y865" s="33"/>
    </row>
    <row r="866" spans="1:25" x14ac:dyDescent="0.2">
      <c r="A866" s="93" t="s">
        <v>408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6"/>
        <v>1 2023</v>
      </c>
      <c r="G866" s="96" t="s">
        <v>5</v>
      </c>
      <c r="H866" s="160" t="str">
        <f>RIGHT(Journal!$J866,9)</f>
        <v>OSL-01395</v>
      </c>
      <c r="I866" s="96" t="str">
        <f t="shared" si="67"/>
        <v>Oslomega</v>
      </c>
      <c r="J866" s="97" t="s">
        <v>214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3221</v>
      </c>
      <c r="T866" s="95" t="str">
        <f t="shared" si="68"/>
        <v>2 2023</v>
      </c>
      <c r="U866" s="32">
        <f t="shared" si="69"/>
        <v>1046.8341708542712</v>
      </c>
      <c r="V866" s="22">
        <f t="shared" si="70"/>
        <v>1.8924418604651156</v>
      </c>
      <c r="X866" s="33"/>
      <c r="Y866" s="33"/>
    </row>
    <row r="867" spans="1:25" x14ac:dyDescent="0.2">
      <c r="A867" s="93" t="s">
        <v>408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6"/>
        <v>1 2023</v>
      </c>
      <c r="G867" s="96" t="s">
        <v>5</v>
      </c>
      <c r="H867" s="161" t="s">
        <v>2913</v>
      </c>
      <c r="I867" s="97" t="s">
        <v>2105</v>
      </c>
      <c r="J867" s="97" t="s">
        <v>2914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68"/>
        <v/>
      </c>
      <c r="U867" s="32">
        <f t="shared" si="69"/>
        <v>-446.56616415410383</v>
      </c>
      <c r="V867" s="22" t="str">
        <f t="shared" si="70"/>
        <v/>
      </c>
      <c r="X867" s="33"/>
      <c r="Y867" s="33"/>
    </row>
    <row r="868" spans="1:25" x14ac:dyDescent="0.2">
      <c r="A868" s="93" t="s">
        <v>408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6"/>
        <v>1 2023</v>
      </c>
      <c r="G868" s="96" t="s">
        <v>5</v>
      </c>
      <c r="H868" s="175" t="s">
        <v>3755</v>
      </c>
      <c r="I868" s="176" t="s">
        <v>2067</v>
      </c>
      <c r="J868" s="97" t="s">
        <v>3806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3221</v>
      </c>
      <c r="T868" s="95" t="str">
        <f t="shared" si="68"/>
        <v>3 2023</v>
      </c>
      <c r="U868" s="32">
        <f t="shared" si="69"/>
        <v>600.13400335008373</v>
      </c>
      <c r="V868" s="22">
        <f t="shared" si="70"/>
        <v>1.2005897728034314</v>
      </c>
      <c r="X868" s="33"/>
      <c r="Y868" s="33"/>
    </row>
    <row r="869" spans="1:25" x14ac:dyDescent="0.2">
      <c r="A869" s="93" t="s">
        <v>408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6"/>
        <v>1 2023</v>
      </c>
      <c r="G869" s="96" t="s">
        <v>7</v>
      </c>
      <c r="H869" s="160" t="str">
        <f>RIGHT(Journal!$J869,9)</f>
        <v xml:space="preserve"> с содой,</v>
      </c>
      <c r="I869" s="96" t="str">
        <f t="shared" si="67"/>
        <v>Baking Powder</v>
      </c>
      <c r="J869" s="97" t="s">
        <v>412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3221</v>
      </c>
      <c r="T869" s="95" t="str">
        <f t="shared" si="68"/>
        <v>2 2023</v>
      </c>
      <c r="U869" s="32">
        <f t="shared" si="69"/>
        <v>325.46063651591288</v>
      </c>
      <c r="V869" s="22">
        <f t="shared" si="70"/>
        <v>0.86896243291592123</v>
      </c>
      <c r="X869" s="33"/>
      <c r="Y869" s="33"/>
    </row>
    <row r="870" spans="1:25" x14ac:dyDescent="0.2">
      <c r="A870" s="93" t="s">
        <v>413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6"/>
        <v>1 2023</v>
      </c>
      <c r="G870" s="96" t="s">
        <v>5</v>
      </c>
      <c r="H870" s="161" t="s">
        <v>2883</v>
      </c>
      <c r="I870" s="97" t="s">
        <v>2742</v>
      </c>
      <c r="J870" s="97" t="s">
        <v>4427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3221</v>
      </c>
      <c r="T870" s="95" t="str">
        <f t="shared" si="68"/>
        <v>11 2023</v>
      </c>
      <c r="U870" s="32">
        <f t="shared" si="69"/>
        <v>880.30806916977167</v>
      </c>
      <c r="V870" s="22">
        <f t="shared" si="70"/>
        <v>1.4205575792965135</v>
      </c>
      <c r="X870" s="33"/>
      <c r="Y870" s="33"/>
    </row>
    <row r="871" spans="1:25" x14ac:dyDescent="0.2">
      <c r="A871" s="93" t="s">
        <v>413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6"/>
        <v>1 2023</v>
      </c>
      <c r="G871" s="96" t="s">
        <v>5</v>
      </c>
      <c r="H871" s="160" t="str">
        <f>RIGHT(Journal!$J871,9)</f>
        <v>LIL-00623</v>
      </c>
      <c r="I871" s="96" t="str">
        <f t="shared" si="67"/>
        <v>L'il Critters</v>
      </c>
      <c r="J871" s="97" t="s">
        <v>414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3221</v>
      </c>
      <c r="T871" s="95" t="str">
        <f t="shared" si="68"/>
        <v>2 2023</v>
      </c>
      <c r="U871" s="32">
        <f t="shared" si="69"/>
        <v>633.20778828699713</v>
      </c>
      <c r="V871" s="22">
        <f t="shared" si="70"/>
        <v>0.94963284988028474</v>
      </c>
      <c r="X871" s="33"/>
      <c r="Y871" s="33"/>
    </row>
    <row r="872" spans="1:25" x14ac:dyDescent="0.2">
      <c r="A872" s="93" t="s">
        <v>413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6"/>
        <v>1 2023</v>
      </c>
      <c r="G872" s="96" t="s">
        <v>5</v>
      </c>
      <c r="H872" s="161" t="s">
        <v>2994</v>
      </c>
      <c r="I872" s="97" t="s">
        <v>2105</v>
      </c>
      <c r="J872" s="97" t="s">
        <v>2995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3221</v>
      </c>
      <c r="T872" s="95" t="str">
        <f t="shared" si="68"/>
        <v>2 2023</v>
      </c>
      <c r="U872" s="32">
        <f t="shared" si="69"/>
        <v>-2.4925957771984031E-3</v>
      </c>
      <c r="V872" s="22">
        <f t="shared" si="70"/>
        <v>-3.4915562259733269E-6</v>
      </c>
      <c r="X872" s="33"/>
      <c r="Y872" s="33"/>
    </row>
    <row r="873" spans="1:25" x14ac:dyDescent="0.2">
      <c r="A873" s="93" t="s">
        <v>413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6"/>
        <v>1 2023</v>
      </c>
      <c r="G873" s="96" t="s">
        <v>5</v>
      </c>
      <c r="H873" s="161" t="s">
        <v>2994</v>
      </c>
      <c r="I873" s="97" t="s">
        <v>2105</v>
      </c>
      <c r="J873" s="97" t="s">
        <v>2995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3221</v>
      </c>
      <c r="T873" s="95" t="str">
        <f t="shared" si="68"/>
        <v>5 2024</v>
      </c>
      <c r="U873" s="32">
        <f t="shared" si="69"/>
        <v>786.10750740422282</v>
      </c>
      <c r="V873" s="22">
        <f t="shared" si="70"/>
        <v>1.1011567085484613</v>
      </c>
      <c r="X873" s="33"/>
      <c r="Y873" s="33"/>
    </row>
    <row r="874" spans="1:25" x14ac:dyDescent="0.2">
      <c r="A874" s="93" t="s">
        <v>413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6"/>
        <v>1 2023</v>
      </c>
      <c r="G874" s="96" t="s">
        <v>5</v>
      </c>
      <c r="H874" s="161" t="s">
        <v>2991</v>
      </c>
      <c r="I874" s="97" t="s">
        <v>2742</v>
      </c>
      <c r="J874" s="97" t="s">
        <v>2992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3221</v>
      </c>
      <c r="T874" s="95" t="str">
        <f t="shared" si="68"/>
        <v>2 2023</v>
      </c>
      <c r="U874" s="32">
        <f t="shared" si="69"/>
        <v>706.68350434699516</v>
      </c>
      <c r="V874" s="22">
        <f t="shared" si="70"/>
        <v>0.89079643272172326</v>
      </c>
      <c r="X874" s="33"/>
      <c r="Y874" s="33"/>
    </row>
    <row r="875" spans="1:25" x14ac:dyDescent="0.2">
      <c r="A875" s="93" t="s">
        <v>413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6"/>
        <v>1 2023</v>
      </c>
      <c r="G875" s="96" t="s">
        <v>5</v>
      </c>
      <c r="H875" s="160" t="str">
        <f>RIGHT(Journal!$J875,9)</f>
        <v>CEN-22408</v>
      </c>
      <c r="I875" s="96" t="str">
        <f t="shared" si="67"/>
        <v>21st Century</v>
      </c>
      <c r="J875" s="97" t="s">
        <v>415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3221</v>
      </c>
      <c r="T875" s="95" t="str">
        <f t="shared" si="68"/>
        <v>2 2023</v>
      </c>
      <c r="U875" s="32">
        <f t="shared" si="69"/>
        <v>582.15513900831172</v>
      </c>
      <c r="V875" s="22">
        <f t="shared" si="70"/>
        <v>0.94223513986004215</v>
      </c>
      <c r="X875" s="33"/>
      <c r="Y875" s="33"/>
    </row>
    <row r="876" spans="1:25" x14ac:dyDescent="0.2">
      <c r="A876" s="93" t="s">
        <v>413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6"/>
        <v>1 2023</v>
      </c>
      <c r="G876" s="96" t="s">
        <v>7</v>
      </c>
      <c r="H876" s="160" t="str">
        <f>RIGHT(Journal!$J876,9)</f>
        <v>SYI-02110</v>
      </c>
      <c r="I876" s="96" t="str">
        <f t="shared" si="67"/>
        <v>Sympli Beautiful</v>
      </c>
      <c r="J876" s="97" t="s">
        <v>90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68"/>
        <v/>
      </c>
      <c r="U876" s="32">
        <f t="shared" si="69"/>
        <v>-517.17955479124873</v>
      </c>
      <c r="V876" s="22" t="str">
        <f t="shared" si="70"/>
        <v/>
      </c>
      <c r="X876" s="33"/>
      <c r="Y876" s="33"/>
    </row>
    <row r="877" spans="1:25" x14ac:dyDescent="0.2">
      <c r="A877" s="93" t="s">
        <v>413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6"/>
        <v>1 2023</v>
      </c>
      <c r="G877" s="96" t="s">
        <v>7</v>
      </c>
      <c r="H877" s="160" t="str">
        <f>RIGHT(Journal!$J877,9)</f>
        <v>RSE-01956</v>
      </c>
      <c r="I877" s="96" t="str">
        <f t="shared" si="67"/>
        <v>Radiant Seoul</v>
      </c>
      <c r="J877" s="97" t="s">
        <v>99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3221</v>
      </c>
      <c r="T877" s="95" t="str">
        <f t="shared" si="68"/>
        <v>3 2023</v>
      </c>
      <c r="U877" s="32">
        <f t="shared" si="69"/>
        <v>312.11533390656331</v>
      </c>
      <c r="V877" s="22">
        <f t="shared" si="70"/>
        <v>0.80466015078662201</v>
      </c>
      <c r="X877" s="33"/>
      <c r="Y877" s="33"/>
    </row>
    <row r="878" spans="1:25" x14ac:dyDescent="0.2">
      <c r="A878" s="93" t="s">
        <v>413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6"/>
        <v>1 2023</v>
      </c>
      <c r="G878" s="96" t="s">
        <v>5</v>
      </c>
      <c r="H878" s="161" t="s">
        <v>2139</v>
      </c>
      <c r="I878" s="97" t="s">
        <v>2067</v>
      </c>
      <c r="J878" s="97" t="s">
        <v>2140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3221</v>
      </c>
      <c r="T878" s="95" t="str">
        <f t="shared" si="68"/>
        <v>8 2024</v>
      </c>
      <c r="U878" s="32">
        <f t="shared" si="69"/>
        <v>1432.1354046049487</v>
      </c>
      <c r="V878" s="22">
        <f t="shared" si="70"/>
        <v>1.4796857033709316</v>
      </c>
      <c r="X878" s="33"/>
      <c r="Y878" s="33"/>
    </row>
    <row r="879" spans="1:25" x14ac:dyDescent="0.2">
      <c r="A879" s="93" t="s">
        <v>413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6"/>
        <v>1 2023</v>
      </c>
      <c r="G879" s="96" t="s">
        <v>5</v>
      </c>
      <c r="H879" s="175" t="s">
        <v>3750</v>
      </c>
      <c r="I879" s="176" t="s">
        <v>2105</v>
      </c>
      <c r="J879" s="97" t="s">
        <v>3801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3221</v>
      </c>
      <c r="T879" s="95" t="str">
        <f t="shared" si="68"/>
        <v>8 2023</v>
      </c>
      <c r="U879" s="32">
        <f t="shared" si="69"/>
        <v>1070.5167937326835</v>
      </c>
      <c r="V879" s="22">
        <f t="shared" si="70"/>
        <v>0.94779345792178393</v>
      </c>
      <c r="X879" s="33"/>
      <c r="Y879" s="33"/>
    </row>
    <row r="880" spans="1:25" x14ac:dyDescent="0.2">
      <c r="A880" s="93" t="s">
        <v>413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6"/>
        <v>1 2023</v>
      </c>
      <c r="G880" s="96" t="s">
        <v>5</v>
      </c>
      <c r="H880" s="161" t="s">
        <v>2282</v>
      </c>
      <c r="I880" s="97" t="s">
        <v>2283</v>
      </c>
      <c r="J880" s="97" t="s">
        <v>2284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3221</v>
      </c>
      <c r="T880" s="95" t="str">
        <f t="shared" si="68"/>
        <v>2 2023</v>
      </c>
      <c r="U880" s="32">
        <f t="shared" si="69"/>
        <v>1630.914172160122</v>
      </c>
      <c r="V880" s="22">
        <f t="shared" si="70"/>
        <v>1.0394040550384434</v>
      </c>
      <c r="X880" s="33"/>
      <c r="Y880" s="33"/>
    </row>
    <row r="881" spans="1:25" x14ac:dyDescent="0.2">
      <c r="A881" s="93" t="s">
        <v>413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6"/>
        <v>1 2023</v>
      </c>
      <c r="G881" s="96" t="s">
        <v>5</v>
      </c>
      <c r="H881" s="160" t="str">
        <f>RIGHT(Journal!$J881,9)</f>
        <v>CGN-01856</v>
      </c>
      <c r="I881" s="96" t="str">
        <f t="shared" si="67"/>
        <v>California Gold Nutrition</v>
      </c>
      <c r="J881" s="97" t="s">
        <v>329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3221</v>
      </c>
      <c r="T881" s="95" t="str">
        <f t="shared" si="68"/>
        <v>11 2023</v>
      </c>
      <c r="U881" s="32">
        <f t="shared" si="69"/>
        <v>1130.2883347664083</v>
      </c>
      <c r="V881" s="22">
        <f t="shared" si="70"/>
        <v>1.1655921809439467</v>
      </c>
      <c r="X881" s="33"/>
      <c r="Y881" s="33"/>
    </row>
    <row r="882" spans="1:25" x14ac:dyDescent="0.2">
      <c r="A882" s="93" t="s">
        <v>416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6"/>
        <v>1 2023</v>
      </c>
      <c r="G882" s="96" t="s">
        <v>5</v>
      </c>
      <c r="H882" s="161" t="s">
        <v>4401</v>
      </c>
      <c r="I882" s="97" t="s">
        <v>2165</v>
      </c>
      <c r="J882" s="97" t="s">
        <v>4402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3221</v>
      </c>
      <c r="T882" s="95" t="str">
        <f t="shared" si="68"/>
        <v>3 2023</v>
      </c>
      <c r="U882" s="32">
        <f t="shared" si="69"/>
        <v>2804.0291344209882</v>
      </c>
      <c r="V882" s="22">
        <f t="shared" si="70"/>
        <v>1.0400813933939783</v>
      </c>
      <c r="X882" s="33"/>
      <c r="Y882" s="33"/>
    </row>
    <row r="883" spans="1:25" x14ac:dyDescent="0.2">
      <c r="A883" s="93" t="s">
        <v>416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6"/>
        <v>1 2023</v>
      </c>
      <c r="G883" s="96" t="s">
        <v>5</v>
      </c>
      <c r="H883" s="160" t="str">
        <f>RIGHT(Journal!$J883,9)</f>
        <v>CGN-00934</v>
      </c>
      <c r="I883" s="96" t="str">
        <f t="shared" si="67"/>
        <v>California Gold Nutrition</v>
      </c>
      <c r="J883" s="97" t="s">
        <v>114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68"/>
        <v/>
      </c>
      <c r="U883" s="32">
        <f t="shared" si="69"/>
        <v>-875.56512765057118</v>
      </c>
      <c r="V883" s="22" t="str">
        <f t="shared" si="70"/>
        <v/>
      </c>
      <c r="X883" s="33"/>
      <c r="Y883" s="33"/>
    </row>
    <row r="884" spans="1:25" x14ac:dyDescent="0.2">
      <c r="A884" s="93" t="s">
        <v>416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6"/>
        <v>1 2023</v>
      </c>
      <c r="G884" s="96" t="s">
        <v>5</v>
      </c>
      <c r="H884" s="175" t="s">
        <v>3732</v>
      </c>
      <c r="I884" s="176" t="s">
        <v>2115</v>
      </c>
      <c r="J884" s="97" t="s">
        <v>3776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3221</v>
      </c>
      <c r="T884" s="95" t="str">
        <f t="shared" si="68"/>
        <v>3 2023</v>
      </c>
      <c r="U884" s="32">
        <f t="shared" si="69"/>
        <v>1289.7325450185717</v>
      </c>
      <c r="V884" s="22">
        <f t="shared" si="70"/>
        <v>1.2766248567734777</v>
      </c>
      <c r="X884" s="33"/>
      <c r="Y884" s="33"/>
    </row>
    <row r="885" spans="1:25" x14ac:dyDescent="0.2">
      <c r="A885" s="93" t="s">
        <v>416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6"/>
        <v>1 2023</v>
      </c>
      <c r="G885" s="96" t="s">
        <v>5</v>
      </c>
      <c r="H885" s="175" t="s">
        <v>3732</v>
      </c>
      <c r="I885" s="176" t="s">
        <v>2115</v>
      </c>
      <c r="J885" s="97" t="s">
        <v>3776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3221</v>
      </c>
      <c r="T885" s="95" t="str">
        <f t="shared" si="68"/>
        <v>3 2023</v>
      </c>
      <c r="U885" s="32">
        <f t="shared" si="69"/>
        <v>1289.7325450185717</v>
      </c>
      <c r="V885" s="22">
        <f t="shared" si="70"/>
        <v>1.2766248567734777</v>
      </c>
      <c r="X885" s="33"/>
      <c r="Y885" s="33"/>
    </row>
    <row r="886" spans="1:25" x14ac:dyDescent="0.2">
      <c r="A886" s="93" t="s">
        <v>416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6"/>
        <v>1 2023</v>
      </c>
      <c r="G886" s="96" t="s">
        <v>5</v>
      </c>
      <c r="H886" s="175" t="s">
        <v>3732</v>
      </c>
      <c r="I886" s="176" t="s">
        <v>2115</v>
      </c>
      <c r="J886" s="97" t="s">
        <v>3776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3221</v>
      </c>
      <c r="T886" s="95" t="str">
        <f t="shared" si="68"/>
        <v>6 2023</v>
      </c>
      <c r="U886" s="32">
        <f t="shared" si="69"/>
        <v>1089.7325450185717</v>
      </c>
      <c r="V886" s="22">
        <f t="shared" si="70"/>
        <v>1.07865747792361</v>
      </c>
      <c r="X886" s="33"/>
      <c r="Y886" s="33"/>
    </row>
    <row r="887" spans="1:25" x14ac:dyDescent="0.2">
      <c r="A887" s="93" t="s">
        <v>416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6"/>
        <v>1 2023</v>
      </c>
      <c r="G887" s="96" t="s">
        <v>6</v>
      </c>
      <c r="H887" s="160" t="str">
        <f>RIGHT(Journal!$J887,9)</f>
        <v>CGN-01064</v>
      </c>
      <c r="I887" s="96" t="str">
        <f t="shared" si="67"/>
        <v>California Gold Nutrition</v>
      </c>
      <c r="J887" s="97" t="s">
        <v>183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3221</v>
      </c>
      <c r="T887" s="95" t="str">
        <f t="shared" si="68"/>
        <v>3 2023</v>
      </c>
      <c r="U887" s="32">
        <f t="shared" si="69"/>
        <v>1350.9232356951431</v>
      </c>
      <c r="V887" s="22">
        <f t="shared" si="70"/>
        <v>0.87208282173244367</v>
      </c>
      <c r="X887" s="33"/>
      <c r="Y887" s="33"/>
    </row>
    <row r="888" spans="1:25" x14ac:dyDescent="0.2">
      <c r="A888" s="93" t="s">
        <v>416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6"/>
        <v>1 2023</v>
      </c>
      <c r="G888" s="96" t="s">
        <v>5</v>
      </c>
      <c r="H888" s="161" t="s">
        <v>2538</v>
      </c>
      <c r="I888" s="97" t="s">
        <v>2102</v>
      </c>
      <c r="J888" s="97" t="s">
        <v>2539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3221</v>
      </c>
      <c r="T888" s="95" t="str">
        <f t="shared" si="68"/>
        <v>3 2023</v>
      </c>
      <c r="U888" s="32">
        <f t="shared" si="69"/>
        <v>1108.4590464996004</v>
      </c>
      <c r="V888" s="22">
        <f t="shared" si="70"/>
        <v>0.61871822931752651</v>
      </c>
      <c r="X888" s="33"/>
      <c r="Y888" s="33"/>
    </row>
    <row r="889" spans="1:25" x14ac:dyDescent="0.2">
      <c r="A889" s="93" t="s">
        <v>416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6"/>
        <v>1 2023</v>
      </c>
      <c r="G889" s="96" t="s">
        <v>5</v>
      </c>
      <c r="H889" s="160" t="str">
        <f>RIGHT(Journal!$J889,9)</f>
        <v>LEX-23166</v>
      </c>
      <c r="I889" s="96" t="str">
        <f t="shared" si="67"/>
        <v>Life Extension</v>
      </c>
      <c r="J889" s="97" t="s">
        <v>61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3221</v>
      </c>
      <c r="T889" s="95" t="str">
        <f t="shared" si="68"/>
        <v>3 2023</v>
      </c>
      <c r="U889" s="32">
        <f t="shared" si="69"/>
        <v>715.71085100380856</v>
      </c>
      <c r="V889" s="22">
        <f t="shared" si="70"/>
        <v>0.7271347568280242</v>
      </c>
      <c r="X889" s="33"/>
      <c r="Y889" s="33"/>
    </row>
    <row r="890" spans="1:25" x14ac:dyDescent="0.2">
      <c r="A890" s="93" t="s">
        <v>416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6"/>
        <v>1 2023</v>
      </c>
      <c r="G890" s="96" t="s">
        <v>7</v>
      </c>
      <c r="H890" s="160" t="str">
        <f>RIGHT(Journal!$J890,9)</f>
        <v>IDE-01946</v>
      </c>
      <c r="I890" s="96" t="str">
        <f t="shared" si="67"/>
        <v>Idealove</v>
      </c>
      <c r="J890" s="97" t="s">
        <v>418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3221</v>
      </c>
      <c r="T890" s="95" t="str">
        <f t="shared" si="68"/>
        <v>3 2023</v>
      </c>
      <c r="U890" s="32">
        <f t="shared" si="69"/>
        <v>861.19069067657153</v>
      </c>
      <c r="V890" s="22">
        <f t="shared" si="70"/>
        <v>1.5983218474045124</v>
      </c>
      <c r="X890" s="33"/>
      <c r="Y890" s="33"/>
    </row>
    <row r="891" spans="1:25" x14ac:dyDescent="0.2">
      <c r="A891" s="93" t="s">
        <v>416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6"/>
        <v>1 2023</v>
      </c>
      <c r="G891" s="96" t="s">
        <v>7</v>
      </c>
      <c r="H891" s="160" t="str">
        <f>RIGHT(Journal!$J891,9)</f>
        <v>IDE-01946</v>
      </c>
      <c r="I891" s="96" t="str">
        <f t="shared" si="67"/>
        <v>Idealove</v>
      </c>
      <c r="J891" s="97" t="s">
        <v>418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68"/>
        <v/>
      </c>
      <c r="U891" s="32">
        <f t="shared" si="69"/>
        <v>-538.80930932342847</v>
      </c>
      <c r="V891" s="22" t="str">
        <f t="shared" si="70"/>
        <v/>
      </c>
      <c r="X891" s="33"/>
      <c r="Y891" s="33"/>
    </row>
    <row r="892" spans="1:25" x14ac:dyDescent="0.2">
      <c r="A892" s="93" t="s">
        <v>416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6"/>
        <v>1 2023</v>
      </c>
      <c r="G892" s="96" t="s">
        <v>7</v>
      </c>
      <c r="H892" s="160" t="str">
        <f>RIGHT(Journal!$J892,9)</f>
        <v>BLT-66021</v>
      </c>
      <c r="I892" s="96" t="str">
        <f t="shared" si="67"/>
        <v>Blithe</v>
      </c>
      <c r="J892" s="97" t="s">
        <v>202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3221</v>
      </c>
      <c r="T892" s="95" t="str">
        <f t="shared" si="68"/>
        <v>2 2024</v>
      </c>
      <c r="U892" s="32">
        <f t="shared" si="69"/>
        <v>352.24393365931644</v>
      </c>
      <c r="V892" s="22">
        <f t="shared" si="70"/>
        <v>1.4217368674838178</v>
      </c>
      <c r="X892" s="33"/>
      <c r="Y892" s="33"/>
    </row>
    <row r="893" spans="1:25" x14ac:dyDescent="0.2">
      <c r="A893" s="93" t="s">
        <v>416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6"/>
        <v>1 2023</v>
      </c>
      <c r="G893" s="96" t="s">
        <v>7</v>
      </c>
      <c r="H893" s="160" t="str">
        <f>RIGHT(Journal!$J893,9)</f>
        <v>BLT-66021</v>
      </c>
      <c r="I893" s="96" t="str">
        <f t="shared" si="67"/>
        <v>Blithe</v>
      </c>
      <c r="J893" s="97" t="s">
        <v>202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68"/>
        <v/>
      </c>
      <c r="U893" s="32">
        <f t="shared" si="69"/>
        <v>-247.75606634068359</v>
      </c>
      <c r="V893" s="22" t="str">
        <f t="shared" si="70"/>
        <v/>
      </c>
      <c r="X893" s="33"/>
      <c r="Y893" s="33"/>
    </row>
    <row r="894" spans="1:25" x14ac:dyDescent="0.2">
      <c r="A894" s="93" t="s">
        <v>416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6"/>
        <v>1 2023</v>
      </c>
      <c r="G894" s="96" t="s">
        <v>6</v>
      </c>
      <c r="H894" s="160" t="str">
        <f>RIGHT(Journal!$J894,9)</f>
        <v>CGN-01058</v>
      </c>
      <c r="I894" s="96" t="str">
        <f t="shared" si="67"/>
        <v>California Gold Nutrition</v>
      </c>
      <c r="J894" s="97" t="s">
        <v>419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3221</v>
      </c>
      <c r="T894" s="95" t="str">
        <f t="shared" si="68"/>
        <v>3 2023</v>
      </c>
      <c r="U894" s="32">
        <f t="shared" si="69"/>
        <v>1083.5720720297147</v>
      </c>
      <c r="V894" s="22">
        <f t="shared" si="70"/>
        <v>0.67034975904575811</v>
      </c>
      <c r="X894" s="33"/>
      <c r="Y894" s="33"/>
    </row>
    <row r="895" spans="1:25" x14ac:dyDescent="0.2">
      <c r="A895" s="93" t="s">
        <v>416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6"/>
        <v>1 2023</v>
      </c>
      <c r="G895" s="96" t="s">
        <v>5</v>
      </c>
      <c r="H895" s="160" t="str">
        <f>RIGHT(Journal!$J895,9)</f>
        <v>SPN-00215</v>
      </c>
      <c r="I895" s="96" t="str">
        <f t="shared" si="67"/>
        <v>Super Nutrition</v>
      </c>
      <c r="J895" s="97" t="s">
        <v>184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3221</v>
      </c>
      <c r="T895" s="95" t="str">
        <f t="shared" si="68"/>
        <v>3 2023</v>
      </c>
      <c r="U895" s="32">
        <f t="shared" si="69"/>
        <v>1758.1750401993511</v>
      </c>
      <c r="V895" s="22">
        <f t="shared" si="70"/>
        <v>2.3700672469578627</v>
      </c>
      <c r="X895" s="33"/>
      <c r="Y895" s="33"/>
    </row>
    <row r="896" spans="1:25" x14ac:dyDescent="0.2">
      <c r="A896" s="93" t="s">
        <v>416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6"/>
        <v>1 2023</v>
      </c>
      <c r="G896" s="96" t="s">
        <v>5</v>
      </c>
      <c r="H896" s="175" t="s">
        <v>3753</v>
      </c>
      <c r="I896" s="176" t="s">
        <v>2105</v>
      </c>
      <c r="J896" s="97" t="s">
        <v>3804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3221</v>
      </c>
      <c r="T896" s="95" t="str">
        <f t="shared" si="68"/>
        <v>3 2023</v>
      </c>
      <c r="U896" s="32">
        <f t="shared" si="69"/>
        <v>763.5604809817105</v>
      </c>
      <c r="V896" s="22">
        <f t="shared" si="70"/>
        <v>0.57133934616255611</v>
      </c>
      <c r="X896" s="33"/>
      <c r="Y896" s="33"/>
    </row>
    <row r="897" spans="1:25" x14ac:dyDescent="0.2">
      <c r="A897" s="93" t="s">
        <v>416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6"/>
        <v>1 2023</v>
      </c>
      <c r="G897" s="96" t="s">
        <v>5</v>
      </c>
      <c r="H897" s="160" t="str">
        <f>RIGHT(Journal!$J897,9)</f>
        <v>NOW-04620</v>
      </c>
      <c r="I897" s="96" t="str">
        <f t="shared" si="67"/>
        <v>NOW Foods</v>
      </c>
      <c r="J897" s="97" t="s">
        <v>297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3221</v>
      </c>
      <c r="T897" s="95" t="str">
        <f t="shared" si="68"/>
        <v>6 2023</v>
      </c>
      <c r="U897" s="32">
        <f t="shared" si="69"/>
        <v>718.92025953265329</v>
      </c>
      <c r="V897" s="22">
        <f t="shared" si="70"/>
        <v>1.4943889735083324</v>
      </c>
      <c r="X897" s="33"/>
      <c r="Y897" s="33"/>
    </row>
    <row r="898" spans="1:25" x14ac:dyDescent="0.2">
      <c r="A898" s="93" t="s">
        <v>416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ref="F898:F961" si="71">IFERROR(MONTH(E898)&amp;" "&amp;YEAR(E898),"")</f>
        <v>1 2023</v>
      </c>
      <c r="G898" s="96" t="s">
        <v>5</v>
      </c>
      <c r="H898" s="160" t="str">
        <f>RIGHT(Journal!$J898,9)</f>
        <v>AMH-03233</v>
      </c>
      <c r="I898" s="96" t="str">
        <f t="shared" ref="I898:I961" si="72">IFERROR(LEFT(J898,FIND(",",J898)-1),"")</f>
        <v>American Health</v>
      </c>
      <c r="J898" s="97" t="s">
        <v>420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3221</v>
      </c>
      <c r="T898" s="95" t="str">
        <f t="shared" ref="T898:T961" si="73">IF(R898="","",MONTH(R898)&amp;" "&amp;YEAR(R898))</f>
        <v>3 2023</v>
      </c>
      <c r="U898" s="32">
        <f t="shared" ref="U898:U961" si="74">Q898-P898</f>
        <v>842.04106469509611</v>
      </c>
      <c r="V898" s="22">
        <f t="shared" ref="V898:V961" si="75">IF(Q898&lt;&gt;0,IFERROR(U898/P898,""),"")</f>
        <v>0.72717696545376809</v>
      </c>
      <c r="X898" s="33"/>
      <c r="Y898" s="33"/>
    </row>
    <row r="899" spans="1:25" x14ac:dyDescent="0.2">
      <c r="A899" s="93" t="s">
        <v>416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71"/>
        <v>1 2023</v>
      </c>
      <c r="G899" s="96" t="s">
        <v>5</v>
      </c>
      <c r="H899" s="160" t="str">
        <f>RIGHT(Journal!$J899,9)</f>
        <v>AMH-03233</v>
      </c>
      <c r="I899" s="96" t="str">
        <f t="shared" si="72"/>
        <v>American Health</v>
      </c>
      <c r="J899" s="97" t="s">
        <v>420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3221</v>
      </c>
      <c r="T899" s="95" t="str">
        <f t="shared" si="73"/>
        <v>3 2023</v>
      </c>
      <c r="U899" s="32">
        <f t="shared" si="74"/>
        <v>742.04106469509611</v>
      </c>
      <c r="V899" s="22">
        <f t="shared" si="75"/>
        <v>0.64081811718107962</v>
      </c>
      <c r="X899" s="33"/>
      <c r="Y899" s="33"/>
    </row>
    <row r="900" spans="1:25" x14ac:dyDescent="0.2">
      <c r="A900" s="93" t="s">
        <v>416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si="71"/>
        <v>1 2023</v>
      </c>
      <c r="G900" s="96" t="s">
        <v>5</v>
      </c>
      <c r="H900" s="161" t="s">
        <v>2089</v>
      </c>
      <c r="I900" s="97" t="s">
        <v>2067</v>
      </c>
      <c r="J900" s="97" t="s">
        <v>4398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3221</v>
      </c>
      <c r="T900" s="95" t="str">
        <f t="shared" si="73"/>
        <v>3 2023</v>
      </c>
      <c r="U900" s="32">
        <f t="shared" si="74"/>
        <v>552.59584136536751</v>
      </c>
      <c r="V900" s="22">
        <f t="shared" si="75"/>
        <v>1.2351155676597958</v>
      </c>
      <c r="X900" s="33"/>
      <c r="Y900" s="33"/>
    </row>
    <row r="901" spans="1:25" x14ac:dyDescent="0.2">
      <c r="A901" s="93" t="s">
        <v>416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1"/>
        <v>1 2023</v>
      </c>
      <c r="G901" s="96" t="s">
        <v>5</v>
      </c>
      <c r="H901" s="161" t="s">
        <v>2089</v>
      </c>
      <c r="I901" s="97" t="s">
        <v>2067</v>
      </c>
      <c r="J901" s="97" t="s">
        <v>4398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3221</v>
      </c>
      <c r="T901" s="95" t="str">
        <f t="shared" si="73"/>
        <v>4 2023</v>
      </c>
      <c r="U901" s="32">
        <f t="shared" si="74"/>
        <v>652.59584136536751</v>
      </c>
      <c r="V901" s="22">
        <f t="shared" si="75"/>
        <v>1.4586271244257754</v>
      </c>
      <c r="X901" s="33"/>
      <c r="Y901" s="33"/>
    </row>
    <row r="902" spans="1:25" x14ac:dyDescent="0.2">
      <c r="A902" s="93" t="s">
        <v>416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1"/>
        <v>1 2023</v>
      </c>
      <c r="G902" s="96" t="s">
        <v>5</v>
      </c>
      <c r="H902" s="161" t="s">
        <v>3109</v>
      </c>
      <c r="I902" s="97" t="s">
        <v>2115</v>
      </c>
      <c r="J902" s="97" t="s">
        <v>3110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3221</v>
      </c>
      <c r="T902" s="95" t="str">
        <f t="shared" si="73"/>
        <v>5 2023</v>
      </c>
      <c r="U902" s="32">
        <f t="shared" si="74"/>
        <v>561.35215571959191</v>
      </c>
      <c r="V902" s="22">
        <f t="shared" si="75"/>
        <v>1.9447647603917808</v>
      </c>
      <c r="X902" s="33"/>
      <c r="Y902" s="33"/>
    </row>
    <row r="903" spans="1:25" x14ac:dyDescent="0.2">
      <c r="A903" s="93" t="s">
        <v>416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1"/>
        <v>1 2023</v>
      </c>
      <c r="G903" s="96" t="s">
        <v>5</v>
      </c>
      <c r="H903" s="161" t="s">
        <v>3109</v>
      </c>
      <c r="I903" s="97" t="s">
        <v>2115</v>
      </c>
      <c r="J903" s="97" t="s">
        <v>3110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3221</v>
      </c>
      <c r="T903" s="95" t="str">
        <f t="shared" si="73"/>
        <v>8 2023</v>
      </c>
      <c r="U903" s="32">
        <f t="shared" si="74"/>
        <v>511.35215571959191</v>
      </c>
      <c r="V903" s="22">
        <f t="shared" si="75"/>
        <v>1.7715433038981467</v>
      </c>
      <c r="X903" s="33"/>
      <c r="Y903" s="33"/>
    </row>
    <row r="904" spans="1:25" x14ac:dyDescent="0.2">
      <c r="A904" s="93" t="s">
        <v>421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1"/>
        <v>1 2023</v>
      </c>
      <c r="G904" s="96" t="s">
        <v>6</v>
      </c>
      <c r="H904" s="160" t="str">
        <f>RIGHT(Journal!$J904,9)</f>
        <v>170919152</v>
      </c>
      <c r="I904" s="96" t="str">
        <f t="shared" si="72"/>
        <v>PRIMEKRAFT</v>
      </c>
      <c r="J904" s="97" t="s">
        <v>1082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3221</v>
      </c>
      <c r="T904" s="95" t="str">
        <f t="shared" si="73"/>
        <v>2 2023</v>
      </c>
      <c r="U904" s="32">
        <f t="shared" si="74"/>
        <v>596.1</v>
      </c>
      <c r="V904" s="22">
        <f t="shared" si="75"/>
        <v>0.65947560570859609</v>
      </c>
      <c r="X904" s="33"/>
      <c r="Y904" s="33"/>
    </row>
    <row r="905" spans="1:25" x14ac:dyDescent="0.2">
      <c r="A905" s="93" t="s">
        <v>422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1"/>
        <v>1 2023</v>
      </c>
      <c r="G905" s="96" t="s">
        <v>6</v>
      </c>
      <c r="H905" s="160" t="str">
        <f>RIGHT(Journal!$J905,9)</f>
        <v>267850615</v>
      </c>
      <c r="I905" s="96" t="str">
        <f t="shared" si="72"/>
        <v>Biotech USA</v>
      </c>
      <c r="J905" s="97" t="s">
        <v>423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3221</v>
      </c>
      <c r="T905" s="95" t="str">
        <f t="shared" si="73"/>
        <v>1 2023</v>
      </c>
      <c r="U905" s="32">
        <f t="shared" si="74"/>
        <v>490.04999999999995</v>
      </c>
      <c r="V905" s="22">
        <f t="shared" si="75"/>
        <v>0.32454717043610709</v>
      </c>
      <c r="X905" s="33"/>
      <c r="Y905" s="33"/>
    </row>
    <row r="906" spans="1:25" x14ac:dyDescent="0.2">
      <c r="A906" s="93" t="s">
        <v>424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1"/>
        <v>1 2023</v>
      </c>
      <c r="G906" s="96" t="s">
        <v>7</v>
      </c>
      <c r="H906" s="160" t="str">
        <f>RIGHT(Journal!$J906,9)</f>
        <v>139994740</v>
      </c>
      <c r="I906" s="96" t="str">
        <f t="shared" si="72"/>
        <v>La Agera</v>
      </c>
      <c r="J906" s="97" t="s">
        <v>425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3221</v>
      </c>
      <c r="T906" s="95" t="str">
        <f t="shared" si="73"/>
        <v>2 2023</v>
      </c>
      <c r="U906" s="32">
        <f t="shared" si="74"/>
        <v>320.55</v>
      </c>
      <c r="V906" s="22">
        <f t="shared" si="75"/>
        <v>1.1470746108427268</v>
      </c>
      <c r="X906" s="33"/>
      <c r="Y906" s="33"/>
    </row>
    <row r="907" spans="1:25" x14ac:dyDescent="0.2">
      <c r="A907" s="93" t="s">
        <v>424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1"/>
        <v>1 2023</v>
      </c>
      <c r="G907" s="96" t="s">
        <v>7</v>
      </c>
      <c r="H907" s="160" t="str">
        <f>RIGHT(Journal!$J907,9)</f>
        <v>139994740</v>
      </c>
      <c r="I907" s="96" t="str">
        <f t="shared" si="72"/>
        <v>La Agera</v>
      </c>
      <c r="J907" s="97" t="s">
        <v>425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3"/>
        <v/>
      </c>
      <c r="U907" s="32">
        <f t="shared" si="74"/>
        <v>-279.45</v>
      </c>
      <c r="V907" s="22" t="str">
        <f t="shared" si="75"/>
        <v/>
      </c>
      <c r="X907" s="33"/>
      <c r="Y907" s="33"/>
    </row>
    <row r="908" spans="1:25" x14ac:dyDescent="0.2">
      <c r="A908" s="93" t="s">
        <v>426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1"/>
        <v>1 2023</v>
      </c>
      <c r="G908" s="96" t="s">
        <v>5</v>
      </c>
      <c r="H908" s="160" t="str">
        <f>RIGHT(Journal!$J908,9)</f>
        <v>017919762</v>
      </c>
      <c r="I908" s="96" t="str">
        <f t="shared" si="72"/>
        <v>Himalaya</v>
      </c>
      <c r="J908" s="97" t="s">
        <v>247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3221</v>
      </c>
      <c r="T908" s="95" t="str">
        <f t="shared" si="73"/>
        <v>1 2023</v>
      </c>
      <c r="U908" s="32">
        <f t="shared" si="74"/>
        <v>349.8</v>
      </c>
      <c r="V908" s="22">
        <f t="shared" si="75"/>
        <v>0.87406296851574217</v>
      </c>
      <c r="X908" s="33"/>
      <c r="Y908" s="33"/>
    </row>
    <row r="909" spans="1:25" x14ac:dyDescent="0.2">
      <c r="A909" s="93" t="s">
        <v>426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1"/>
        <v>1 2023</v>
      </c>
      <c r="G909" s="96" t="s">
        <v>5</v>
      </c>
      <c r="H909" s="160" t="str">
        <f>RIGHT(Journal!$J909,9)</f>
        <v>017919762</v>
      </c>
      <c r="I909" s="96" t="str">
        <f t="shared" si="72"/>
        <v>Himalaya</v>
      </c>
      <c r="J909" s="97" t="s">
        <v>247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3221</v>
      </c>
      <c r="T909" s="95" t="str">
        <f t="shared" si="73"/>
        <v>1 2023</v>
      </c>
      <c r="U909" s="32">
        <f t="shared" si="74"/>
        <v>349.8</v>
      </c>
      <c r="V909" s="22">
        <f t="shared" si="75"/>
        <v>0.87406296851574217</v>
      </c>
      <c r="X909" s="33"/>
      <c r="Y909" s="33"/>
    </row>
    <row r="910" spans="1:25" x14ac:dyDescent="0.2">
      <c r="A910" s="93" t="s">
        <v>427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1"/>
        <v>1 2023</v>
      </c>
      <c r="G910" s="96" t="s">
        <v>5</v>
      </c>
      <c r="H910" s="160" t="str">
        <f>RIGHT(Journal!$J910,9)</f>
        <v>017919762</v>
      </c>
      <c r="I910" s="96" t="str">
        <f t="shared" si="72"/>
        <v>Himalaya</v>
      </c>
      <c r="J910" s="97" t="s">
        <v>247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3221</v>
      </c>
      <c r="T910" s="95" t="str">
        <f t="shared" si="73"/>
        <v>2 2023</v>
      </c>
      <c r="U910" s="32">
        <f t="shared" si="74"/>
        <v>299.8</v>
      </c>
      <c r="V910" s="22">
        <f t="shared" si="75"/>
        <v>0.74912543728135939</v>
      </c>
      <c r="X910" s="33"/>
      <c r="Y910" s="33"/>
    </row>
    <row r="911" spans="1:25" x14ac:dyDescent="0.2">
      <c r="A911" s="93" t="s">
        <v>427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1"/>
        <v>1 2023</v>
      </c>
      <c r="G911" s="96" t="s">
        <v>5</v>
      </c>
      <c r="H911" s="160" t="str">
        <f>RIGHT(Journal!$J911,9)</f>
        <v>017919762</v>
      </c>
      <c r="I911" s="96" t="str">
        <f t="shared" si="72"/>
        <v>Himalaya</v>
      </c>
      <c r="J911" s="97" t="s">
        <v>247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3221</v>
      </c>
      <c r="T911" s="95" t="str">
        <f t="shared" si="73"/>
        <v>2 2023</v>
      </c>
      <c r="U911" s="32">
        <f t="shared" si="74"/>
        <v>349.8</v>
      </c>
      <c r="V911" s="22">
        <f t="shared" si="75"/>
        <v>0.87406296851574217</v>
      </c>
      <c r="X911" s="33"/>
      <c r="Y911" s="33"/>
    </row>
    <row r="912" spans="1:25" x14ac:dyDescent="0.2">
      <c r="A912" s="93" t="s">
        <v>428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1"/>
        <v>1 2023</v>
      </c>
      <c r="G912" s="96" t="s">
        <v>6</v>
      </c>
      <c r="H912" s="160" t="str">
        <f>RIGHT(Journal!$J912,9)</f>
        <v>309523723</v>
      </c>
      <c r="I912" s="96" t="str">
        <f t="shared" si="72"/>
        <v>R-Line</v>
      </c>
      <c r="J912" s="97" t="s">
        <v>3814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3221</v>
      </c>
      <c r="T912" s="95" t="str">
        <f t="shared" si="73"/>
        <v>2 2023</v>
      </c>
      <c r="U912" s="32">
        <f t="shared" si="74"/>
        <v>337.5</v>
      </c>
      <c r="V912" s="22">
        <f t="shared" si="75"/>
        <v>0.39130434782608697</v>
      </c>
      <c r="X912" s="33"/>
      <c r="Y912" s="33"/>
    </row>
    <row r="913" spans="1:25" x14ac:dyDescent="0.2">
      <c r="A913" s="93" t="s">
        <v>429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1"/>
        <v>1 2023</v>
      </c>
      <c r="G913" s="96" t="s">
        <v>6</v>
      </c>
      <c r="H913" s="160" t="str">
        <f>RIGHT(Journal!$J913,9)</f>
        <v>071777843</v>
      </c>
      <c r="I913" s="96" t="str">
        <f t="shared" si="72"/>
        <v>R-Line</v>
      </c>
      <c r="J913" s="97" t="s">
        <v>430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3221</v>
      </c>
      <c r="T913" s="95" t="str">
        <f t="shared" si="73"/>
        <v>7 2023</v>
      </c>
      <c r="U913" s="32">
        <f t="shared" si="74"/>
        <v>337.5</v>
      </c>
      <c r="V913" s="22">
        <f t="shared" si="75"/>
        <v>0.39130434782608697</v>
      </c>
      <c r="X913" s="33"/>
      <c r="Y913" s="33"/>
    </row>
    <row r="914" spans="1:25" x14ac:dyDescent="0.2">
      <c r="A914" s="93" t="s">
        <v>431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1"/>
        <v>1 2023</v>
      </c>
      <c r="G914" s="96" t="s">
        <v>6</v>
      </c>
      <c r="H914" s="160" t="str">
        <f>RIGHT(Journal!$J914,9)</f>
        <v>071777842</v>
      </c>
      <c r="I914" s="96" t="str">
        <f t="shared" si="72"/>
        <v>R-Line</v>
      </c>
      <c r="J914" s="97" t="s">
        <v>432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3221</v>
      </c>
      <c r="T914" s="95" t="str">
        <f t="shared" si="73"/>
        <v>6 2023</v>
      </c>
      <c r="U914" s="32">
        <f t="shared" si="74"/>
        <v>237.5</v>
      </c>
      <c r="V914" s="22">
        <f t="shared" si="75"/>
        <v>0.27536231884057971</v>
      </c>
      <c r="X914" s="33"/>
      <c r="Y914" s="33"/>
    </row>
    <row r="915" spans="1:25" x14ac:dyDescent="0.2">
      <c r="A915" s="93" t="s">
        <v>433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1"/>
        <v>2 2023</v>
      </c>
      <c r="G915" s="96" t="s">
        <v>5</v>
      </c>
      <c r="H915" s="161" t="s">
        <v>2114</v>
      </c>
      <c r="I915" s="97" t="s">
        <v>2115</v>
      </c>
      <c r="J915" s="97" t="s">
        <v>3197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3221</v>
      </c>
      <c r="T915" s="95" t="str">
        <f t="shared" si="73"/>
        <v>4 2023</v>
      </c>
      <c r="U915" s="32">
        <f t="shared" si="74"/>
        <v>1413.0728412928124</v>
      </c>
      <c r="V915" s="22">
        <f t="shared" si="75"/>
        <v>1.5932231045360605</v>
      </c>
      <c r="X915" s="33"/>
      <c r="Y915" s="33"/>
    </row>
    <row r="916" spans="1:25" x14ac:dyDescent="0.2">
      <c r="A916" s="93" t="s">
        <v>433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1"/>
        <v>2 2023</v>
      </c>
      <c r="G916" s="96" t="s">
        <v>5</v>
      </c>
      <c r="H916" s="161" t="s">
        <v>2114</v>
      </c>
      <c r="I916" s="97" t="s">
        <v>2115</v>
      </c>
      <c r="J916" s="97" t="s">
        <v>3197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3221</v>
      </c>
      <c r="T916" s="95" t="str">
        <f t="shared" si="73"/>
        <v>5 2023</v>
      </c>
      <c r="U916" s="32">
        <f t="shared" si="74"/>
        <v>1313.0728412928124</v>
      </c>
      <c r="V916" s="22">
        <f t="shared" si="75"/>
        <v>1.4804742739040579</v>
      </c>
      <c r="X916" s="33"/>
      <c r="Y916" s="33"/>
    </row>
    <row r="917" spans="1:25" x14ac:dyDescent="0.2">
      <c r="A917" s="93" t="s">
        <v>433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1"/>
        <v>2 2023</v>
      </c>
      <c r="G917" s="96" t="s">
        <v>5</v>
      </c>
      <c r="H917" s="161" t="s">
        <v>2190</v>
      </c>
      <c r="I917" s="97" t="s">
        <v>2188</v>
      </c>
      <c r="J917" s="97" t="s">
        <v>2191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3221</v>
      </c>
      <c r="T917" s="95" t="str">
        <f t="shared" si="73"/>
        <v>3 2023</v>
      </c>
      <c r="U917" s="32">
        <f t="shared" si="74"/>
        <v>688.71201157742416</v>
      </c>
      <c r="V917" s="22">
        <f t="shared" si="75"/>
        <v>1.6745249824067565</v>
      </c>
      <c r="X917" s="33"/>
      <c r="Y917" s="33"/>
    </row>
    <row r="918" spans="1:25" x14ac:dyDescent="0.2">
      <c r="A918" s="93" t="s">
        <v>433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1"/>
        <v>2 2023</v>
      </c>
      <c r="G918" s="96" t="s">
        <v>5</v>
      </c>
      <c r="H918" s="161" t="s">
        <v>3674</v>
      </c>
      <c r="I918" s="97" t="s">
        <v>2115</v>
      </c>
      <c r="J918" s="97" t="s">
        <v>3675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3221</v>
      </c>
      <c r="T918" s="95" t="str">
        <f t="shared" si="73"/>
        <v>2 2023</v>
      </c>
      <c r="U918" s="32">
        <f t="shared" si="74"/>
        <v>3.9797395081677678E-3</v>
      </c>
      <c r="V918" s="22">
        <f t="shared" si="75"/>
        <v>5.4498612765436552E-6</v>
      </c>
      <c r="X918" s="33"/>
      <c r="Y918" s="33"/>
    </row>
    <row r="919" spans="1:25" x14ac:dyDescent="0.2">
      <c r="A919" s="93" t="s">
        <v>433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1"/>
        <v>2 2023</v>
      </c>
      <c r="G919" s="96" t="s">
        <v>5</v>
      </c>
      <c r="H919" s="161" t="s">
        <v>2136</v>
      </c>
      <c r="I919" s="97" t="s">
        <v>2067</v>
      </c>
      <c r="J919" s="97" t="s">
        <v>2137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3221</v>
      </c>
      <c r="T919" s="95" t="str">
        <f t="shared" si="73"/>
        <v>5 2023</v>
      </c>
      <c r="U919" s="32">
        <f t="shared" si="74"/>
        <v>1322.8654124457312</v>
      </c>
      <c r="V919" s="22">
        <f t="shared" si="75"/>
        <v>1.5081669691470063</v>
      </c>
      <c r="X919" s="33"/>
      <c r="Y919" s="33"/>
    </row>
    <row r="920" spans="1:25" x14ac:dyDescent="0.2">
      <c r="A920" s="93" t="s">
        <v>433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1"/>
        <v>2 2023</v>
      </c>
      <c r="G920" s="96" t="s">
        <v>5</v>
      </c>
      <c r="H920" s="161" t="s">
        <v>2136</v>
      </c>
      <c r="I920" s="97" t="s">
        <v>2067</v>
      </c>
      <c r="J920" s="97" t="s">
        <v>2137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3221</v>
      </c>
      <c r="T920" s="95" t="str">
        <f t="shared" si="73"/>
        <v>5 2023</v>
      </c>
      <c r="U920" s="32">
        <f t="shared" si="74"/>
        <v>1422.8654124457312</v>
      </c>
      <c r="V920" s="22">
        <f t="shared" si="75"/>
        <v>1.6221745586536884</v>
      </c>
      <c r="X920" s="33"/>
      <c r="Y920" s="33"/>
    </row>
    <row r="921" spans="1:25" x14ac:dyDescent="0.2">
      <c r="A921" s="93" t="s">
        <v>433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1"/>
        <v>2 2023</v>
      </c>
      <c r="G921" s="96" t="s">
        <v>5</v>
      </c>
      <c r="H921" s="160" t="str">
        <f>RIGHT(Journal!$J921,9)</f>
        <v>NWY-15686</v>
      </c>
      <c r="I921" s="96" t="str">
        <f t="shared" si="72"/>
        <v>Nature's Way</v>
      </c>
      <c r="J921" s="97" t="s">
        <v>285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3221</v>
      </c>
      <c r="T921" s="95" t="str">
        <f t="shared" si="73"/>
        <v>2 2023</v>
      </c>
      <c r="U921" s="32">
        <f t="shared" si="74"/>
        <v>1601.1577424023158</v>
      </c>
      <c r="V921" s="22">
        <f t="shared" si="75"/>
        <v>1.6030136192408004</v>
      </c>
      <c r="X921" s="33"/>
      <c r="Y921" s="33"/>
    </row>
    <row r="922" spans="1:25" x14ac:dyDescent="0.2">
      <c r="A922" s="93" t="s">
        <v>433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1"/>
        <v>2 2023</v>
      </c>
      <c r="G922" s="96" t="s">
        <v>7</v>
      </c>
      <c r="H922" s="160" t="str">
        <f>RIGHT(Journal!$J922,9)</f>
        <v>734900928</v>
      </c>
      <c r="I922" s="96" t="str">
        <f t="shared" si="72"/>
        <v>LADOR</v>
      </c>
      <c r="J922" s="97" t="s">
        <v>3708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3221</v>
      </c>
      <c r="T922" s="95" t="str">
        <f t="shared" si="73"/>
        <v>4 2023</v>
      </c>
      <c r="U922" s="32">
        <f t="shared" si="74"/>
        <v>109.06898215147132</v>
      </c>
      <c r="V922" s="22">
        <f t="shared" si="75"/>
        <v>1.1994694960212207</v>
      </c>
      <c r="X922" s="33"/>
      <c r="Y922" s="33"/>
    </row>
    <row r="923" spans="1:25" x14ac:dyDescent="0.2">
      <c r="A923" s="93" t="s">
        <v>433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1"/>
        <v>2 2023</v>
      </c>
      <c r="G923" s="96" t="s">
        <v>7</v>
      </c>
      <c r="H923" s="160" t="str">
        <f>RIGHT(Journal!$J923,9)</f>
        <v>734900928</v>
      </c>
      <c r="I923" s="96" t="str">
        <f t="shared" si="72"/>
        <v>LADOR</v>
      </c>
      <c r="J923" s="97" t="s">
        <v>3708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3"/>
        <v/>
      </c>
      <c r="U923" s="32">
        <f t="shared" si="74"/>
        <v>-90.931017848528683</v>
      </c>
      <c r="V923" s="22" t="str">
        <f t="shared" si="75"/>
        <v/>
      </c>
      <c r="X923" s="33"/>
      <c r="Y923" s="33"/>
    </row>
    <row r="924" spans="1:25" x14ac:dyDescent="0.2">
      <c r="A924" s="93" t="s">
        <v>433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1"/>
        <v>2 2023</v>
      </c>
      <c r="G924" s="96" t="s">
        <v>7</v>
      </c>
      <c r="H924" s="160" t="str">
        <f>RIGHT(Journal!$J924,9)</f>
        <v>734900928</v>
      </c>
      <c r="I924" s="96" t="str">
        <f t="shared" si="72"/>
        <v>LADOR</v>
      </c>
      <c r="J924" s="97" t="s">
        <v>3708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3"/>
        <v/>
      </c>
      <c r="U924" s="32">
        <f t="shared" si="74"/>
        <v>-90.931017848528683</v>
      </c>
      <c r="V924" s="22" t="str">
        <f t="shared" si="75"/>
        <v/>
      </c>
      <c r="X924" s="33"/>
      <c r="Y924" s="33"/>
    </row>
    <row r="925" spans="1:25" x14ac:dyDescent="0.2">
      <c r="A925" s="93" t="s">
        <v>433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1"/>
        <v>2 2023</v>
      </c>
      <c r="G925" s="96" t="s">
        <v>7</v>
      </c>
      <c r="H925" s="160" t="str">
        <f>RIGHT(Journal!$J925,9)</f>
        <v>734900928</v>
      </c>
      <c r="I925" s="96" t="str">
        <f t="shared" si="72"/>
        <v>LADOR</v>
      </c>
      <c r="J925" s="97" t="s">
        <v>3708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3"/>
        <v/>
      </c>
      <c r="U925" s="32">
        <f t="shared" si="74"/>
        <v>-90.931017848528683</v>
      </c>
      <c r="V925" s="22" t="str">
        <f t="shared" si="75"/>
        <v/>
      </c>
      <c r="X925" s="33"/>
      <c r="Y925" s="33"/>
    </row>
    <row r="926" spans="1:25" x14ac:dyDescent="0.2">
      <c r="A926" s="93" t="s">
        <v>433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1"/>
        <v>2 2023</v>
      </c>
      <c r="G926" s="96" t="s">
        <v>5</v>
      </c>
      <c r="H926" s="161" t="s">
        <v>2690</v>
      </c>
      <c r="I926" s="97" t="s">
        <v>2067</v>
      </c>
      <c r="J926" s="97" t="s">
        <v>2717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3221</v>
      </c>
      <c r="T926" s="95" t="str">
        <f t="shared" si="73"/>
        <v>3 2023</v>
      </c>
      <c r="U926" s="32">
        <f t="shared" si="74"/>
        <v>456.58465991316939</v>
      </c>
      <c r="V926" s="22">
        <f t="shared" si="75"/>
        <v>1.8757431629013088</v>
      </c>
      <c r="X926" s="33"/>
      <c r="Y926" s="33"/>
    </row>
    <row r="927" spans="1:25" x14ac:dyDescent="0.2">
      <c r="A927" s="93" t="s">
        <v>433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1"/>
        <v>2 2023</v>
      </c>
      <c r="G927" s="96" t="s">
        <v>5</v>
      </c>
      <c r="H927" s="161" t="s">
        <v>2690</v>
      </c>
      <c r="I927" s="97" t="s">
        <v>2067</v>
      </c>
      <c r="J927" s="97" t="s">
        <v>2717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3221</v>
      </c>
      <c r="T927" s="95" t="str">
        <f t="shared" si="73"/>
        <v>3 2023</v>
      </c>
      <c r="U927" s="32">
        <f t="shared" si="74"/>
        <v>556.58465991316939</v>
      </c>
      <c r="V927" s="22">
        <f t="shared" si="75"/>
        <v>2.2865636147443529</v>
      </c>
      <c r="X927" s="33"/>
      <c r="Y927" s="33"/>
    </row>
    <row r="928" spans="1:25" x14ac:dyDescent="0.2">
      <c r="A928" s="93" t="s">
        <v>433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1"/>
        <v>2 2023</v>
      </c>
      <c r="G928" s="96" t="s">
        <v>5</v>
      </c>
      <c r="H928" s="161" t="s">
        <v>2266</v>
      </c>
      <c r="I928" s="97" t="s">
        <v>2067</v>
      </c>
      <c r="J928" s="97" t="s">
        <v>3796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3221</v>
      </c>
      <c r="T928" s="95" t="str">
        <f t="shared" si="73"/>
        <v>3 2023</v>
      </c>
      <c r="U928" s="32">
        <f t="shared" si="74"/>
        <v>965.5571635311145</v>
      </c>
      <c r="V928" s="22">
        <f t="shared" si="75"/>
        <v>1.3146798029556657</v>
      </c>
      <c r="X928" s="33"/>
      <c r="Y928" s="33"/>
    </row>
    <row r="929" spans="1:25" x14ac:dyDescent="0.2">
      <c r="A929" s="93" t="s">
        <v>433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1"/>
        <v>2 2023</v>
      </c>
      <c r="G929" s="96" t="s">
        <v>5</v>
      </c>
      <c r="H929" s="160" t="str">
        <f>RIGHT(Journal!$J929,9)</f>
        <v>NOW-04770</v>
      </c>
      <c r="I929" s="96" t="str">
        <f t="shared" si="72"/>
        <v>Now Foods</v>
      </c>
      <c r="J929" s="97" t="s">
        <v>434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3221</v>
      </c>
      <c r="T929" s="95" t="str">
        <f t="shared" si="73"/>
        <v>3 2023</v>
      </c>
      <c r="U929" s="32">
        <f t="shared" si="74"/>
        <v>691.50988904968654</v>
      </c>
      <c r="V929" s="22">
        <f t="shared" si="75"/>
        <v>1.6928436466698165</v>
      </c>
      <c r="X929" s="33"/>
      <c r="Y929" s="33"/>
    </row>
    <row r="930" spans="1:25" x14ac:dyDescent="0.2">
      <c r="A930" s="93" t="s">
        <v>433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1"/>
        <v>2 2023</v>
      </c>
      <c r="G930" s="96" t="s">
        <v>5</v>
      </c>
      <c r="H930" s="160" t="str">
        <f>RIGHT(Journal!$J930,9)</f>
        <v>NOW-04763</v>
      </c>
      <c r="I930" s="96" t="str">
        <f t="shared" si="72"/>
        <v>Now Foods</v>
      </c>
      <c r="J930" s="97" t="s">
        <v>435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3221</v>
      </c>
      <c r="T930" s="95" t="str">
        <f t="shared" si="73"/>
        <v>5 2023</v>
      </c>
      <c r="U930" s="32">
        <f t="shared" si="74"/>
        <v>997.7809937288954</v>
      </c>
      <c r="V930" s="22">
        <f t="shared" si="75"/>
        <v>1.9867447891653063</v>
      </c>
      <c r="X930" s="33"/>
      <c r="Y930" s="33"/>
    </row>
    <row r="931" spans="1:25" x14ac:dyDescent="0.2">
      <c r="A931" s="93" t="s">
        <v>433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1"/>
        <v>2 2023</v>
      </c>
      <c r="G931" s="96" t="s">
        <v>5</v>
      </c>
      <c r="H931" s="175" t="s">
        <v>3743</v>
      </c>
      <c r="I931" s="176" t="s">
        <v>2757</v>
      </c>
      <c r="J931" s="97" t="s">
        <v>3791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3221</v>
      </c>
      <c r="T931" s="95" t="str">
        <f t="shared" si="73"/>
        <v>2 2023</v>
      </c>
      <c r="U931" s="32">
        <f t="shared" si="74"/>
        <v>964.20646406174637</v>
      </c>
      <c r="V931" s="22">
        <f t="shared" si="75"/>
        <v>1.799585846763303</v>
      </c>
      <c r="X931" s="33"/>
      <c r="Y931" s="33"/>
    </row>
    <row r="932" spans="1:25" x14ac:dyDescent="0.2">
      <c r="A932" s="93" t="s">
        <v>436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1"/>
        <v>2 2023</v>
      </c>
      <c r="G932" s="96" t="s">
        <v>7</v>
      </c>
      <c r="H932" s="160" t="str">
        <f>RIGHT(Journal!$J932,9)</f>
        <v>139848615</v>
      </c>
      <c r="I932" s="96" t="str">
        <f t="shared" si="72"/>
        <v>Farm Stay</v>
      </c>
      <c r="J932" s="97" t="s">
        <v>437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3221</v>
      </c>
      <c r="T932" s="95" t="str">
        <f t="shared" si="73"/>
        <v>3 2023</v>
      </c>
      <c r="U932" s="32">
        <f t="shared" si="74"/>
        <v>590.54999999999995</v>
      </c>
      <c r="V932" s="22">
        <f t="shared" si="75"/>
        <v>1.1591912847188144</v>
      </c>
      <c r="X932" s="33"/>
      <c r="Y932" s="33"/>
    </row>
    <row r="933" spans="1:25" x14ac:dyDescent="0.2">
      <c r="A933" s="93" t="s">
        <v>436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1"/>
        <v>2 2023</v>
      </c>
      <c r="G933" s="96" t="s">
        <v>7</v>
      </c>
      <c r="H933" s="160" t="str">
        <f>RIGHT(Journal!$J933,9)</f>
        <v>139848615</v>
      </c>
      <c r="I933" s="96" t="str">
        <f t="shared" si="72"/>
        <v>Farm Stay</v>
      </c>
      <c r="J933" s="97" t="s">
        <v>437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3221</v>
      </c>
      <c r="T933" s="95" t="str">
        <f t="shared" si="73"/>
        <v>3 2023</v>
      </c>
      <c r="U933" s="32">
        <f t="shared" si="74"/>
        <v>490.55</v>
      </c>
      <c r="V933" s="22">
        <f t="shared" si="75"/>
        <v>0.96290116792619496</v>
      </c>
      <c r="X933" s="33"/>
      <c r="Y933" s="33"/>
    </row>
    <row r="934" spans="1:25" x14ac:dyDescent="0.2">
      <c r="A934" s="93" t="s">
        <v>438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1"/>
        <v>2 2023</v>
      </c>
      <c r="G934" s="96" t="s">
        <v>5</v>
      </c>
      <c r="H934" s="160" t="str">
        <f>RIGHT(Journal!$J934,9)</f>
        <v>132685147</v>
      </c>
      <c r="I934" s="96" t="str">
        <f t="shared" si="72"/>
        <v>Himalaya</v>
      </c>
      <c r="J934" s="97" t="s">
        <v>439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3221</v>
      </c>
      <c r="T934" s="95" t="str">
        <f t="shared" si="73"/>
        <v>2 2023</v>
      </c>
      <c r="U934" s="32">
        <f t="shared" si="74"/>
        <v>374.52499999999998</v>
      </c>
      <c r="V934" s="22">
        <f t="shared" si="75"/>
        <v>0.99746987149610478</v>
      </c>
      <c r="X934" s="33"/>
      <c r="Y934" s="33"/>
    </row>
    <row r="935" spans="1:25" x14ac:dyDescent="0.2">
      <c r="A935" s="93" t="s">
        <v>438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1"/>
        <v>2 2023</v>
      </c>
      <c r="G935" s="96" t="s">
        <v>5</v>
      </c>
      <c r="H935" s="160" t="str">
        <f>RIGHT(Journal!$J935,9)</f>
        <v>132685147</v>
      </c>
      <c r="I935" s="96" t="str">
        <f t="shared" si="72"/>
        <v>Himalaya</v>
      </c>
      <c r="J935" s="97" t="s">
        <v>439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3"/>
        <v/>
      </c>
      <c r="U935" s="32">
        <f t="shared" si="74"/>
        <v>-375.47500000000002</v>
      </c>
      <c r="V935" s="22" t="str">
        <f t="shared" si="75"/>
        <v/>
      </c>
      <c r="X935" s="33"/>
      <c r="Y935" s="33"/>
    </row>
    <row r="936" spans="1:25" x14ac:dyDescent="0.2">
      <c r="A936" s="93" t="s">
        <v>440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1"/>
        <v>2 2023</v>
      </c>
      <c r="G936" s="96" t="s">
        <v>7</v>
      </c>
      <c r="H936" s="160" t="str">
        <f>RIGHT(Journal!$J936,9)</f>
        <v>122309591</v>
      </c>
      <c r="I936" s="96" t="str">
        <f t="shared" si="72"/>
        <v>Farm Stay</v>
      </c>
      <c r="J936" s="97" t="s">
        <v>441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3221</v>
      </c>
      <c r="T936" s="95" t="str">
        <f t="shared" si="73"/>
        <v>3 2023</v>
      </c>
      <c r="U936" s="32">
        <f t="shared" si="74"/>
        <v>663.05</v>
      </c>
      <c r="V936" s="22">
        <f t="shared" si="75"/>
        <v>1.9677993767621309</v>
      </c>
      <c r="X936" s="33"/>
      <c r="Y936" s="33"/>
    </row>
    <row r="937" spans="1:25" x14ac:dyDescent="0.2">
      <c r="A937" s="93" t="s">
        <v>440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1"/>
        <v>2 2023</v>
      </c>
      <c r="G937" s="96" t="s">
        <v>7</v>
      </c>
      <c r="H937" s="160" t="str">
        <f>RIGHT(Journal!$J937,9)</f>
        <v>122309591</v>
      </c>
      <c r="I937" s="96" t="str">
        <f t="shared" si="72"/>
        <v>Farm Stay</v>
      </c>
      <c r="J937" s="97" t="s">
        <v>441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3221</v>
      </c>
      <c r="T937" s="95" t="str">
        <f t="shared" si="73"/>
        <v>3 2023</v>
      </c>
      <c r="U937" s="32">
        <f t="shared" si="74"/>
        <v>663.05</v>
      </c>
      <c r="V937" s="22">
        <f t="shared" si="75"/>
        <v>1.9677993767621309</v>
      </c>
      <c r="X937" s="33"/>
      <c r="Y937" s="33"/>
    </row>
    <row r="938" spans="1:25" x14ac:dyDescent="0.2">
      <c r="A938" s="93" t="s">
        <v>440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1"/>
        <v>2 2023</v>
      </c>
      <c r="G938" s="96" t="s">
        <v>7</v>
      </c>
      <c r="H938" s="160" t="str">
        <f>RIGHT(Journal!$J938,9)</f>
        <v>122309591</v>
      </c>
      <c r="I938" s="96" t="str">
        <f t="shared" si="72"/>
        <v>Farm Stay</v>
      </c>
      <c r="J938" s="97" t="s">
        <v>441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3221</v>
      </c>
      <c r="T938" s="95" t="str">
        <f t="shared" si="73"/>
        <v>3 2023</v>
      </c>
      <c r="U938" s="32">
        <f t="shared" si="74"/>
        <v>663.05</v>
      </c>
      <c r="V938" s="22">
        <f t="shared" si="75"/>
        <v>1.9677993767621309</v>
      </c>
      <c r="X938" s="33"/>
      <c r="Y938" s="33"/>
    </row>
    <row r="939" spans="1:25" x14ac:dyDescent="0.2">
      <c r="A939" s="93" t="s">
        <v>442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1"/>
        <v>1 2023</v>
      </c>
      <c r="G939" s="96" t="s">
        <v>7</v>
      </c>
      <c r="H939" s="160" t="str">
        <f>RIGHT(Journal!$J939,9)</f>
        <v>142969984</v>
      </c>
      <c r="I939" s="96" t="str">
        <f t="shared" si="72"/>
        <v>Farm Stay</v>
      </c>
      <c r="J939" s="97" t="s">
        <v>443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3221</v>
      </c>
      <c r="T939" s="95" t="str">
        <f t="shared" si="73"/>
        <v>3 2023</v>
      </c>
      <c r="U939" s="32">
        <f t="shared" si="74"/>
        <v>258.5</v>
      </c>
      <c r="V939" s="22">
        <f t="shared" si="75"/>
        <v>1.0703933747412009</v>
      </c>
      <c r="X939" s="33"/>
      <c r="Y939" s="33"/>
    </row>
    <row r="940" spans="1:25" x14ac:dyDescent="0.2">
      <c r="A940" s="93" t="s">
        <v>442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1"/>
        <v>1 2023</v>
      </c>
      <c r="G940" s="96" t="s">
        <v>7</v>
      </c>
      <c r="H940" s="160" t="str">
        <f>RIGHT(Journal!$J940,9)</f>
        <v>142969984</v>
      </c>
      <c r="I940" s="96" t="str">
        <f t="shared" si="72"/>
        <v>Farm Stay</v>
      </c>
      <c r="J940" s="97" t="s">
        <v>443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3"/>
        <v/>
      </c>
      <c r="U940" s="32">
        <f t="shared" si="74"/>
        <v>-241.5</v>
      </c>
      <c r="V940" s="22" t="str">
        <f t="shared" si="75"/>
        <v/>
      </c>
      <c r="X940" s="33"/>
      <c r="Y940" s="33"/>
    </row>
    <row r="941" spans="1:25" x14ac:dyDescent="0.2">
      <c r="A941" s="93" t="s">
        <v>444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1"/>
        <v>2 2023</v>
      </c>
      <c r="G941" s="96" t="s">
        <v>6</v>
      </c>
      <c r="H941" s="160" t="str">
        <f>RIGHT(Journal!$J941,9)</f>
        <v>211617034</v>
      </c>
      <c r="I941" s="96" t="str">
        <f t="shared" si="72"/>
        <v>Biotech USA</v>
      </c>
      <c r="J941" s="97" t="s">
        <v>445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3221</v>
      </c>
      <c r="T941" s="95" t="str">
        <f t="shared" si="73"/>
        <v>2 2023</v>
      </c>
      <c r="U941" s="32">
        <f t="shared" si="74"/>
        <v>459.625</v>
      </c>
      <c r="V941" s="22">
        <f t="shared" si="75"/>
        <v>0.31910092857762734</v>
      </c>
      <c r="X941" s="33"/>
      <c r="Y941" s="33"/>
    </row>
    <row r="942" spans="1:25" x14ac:dyDescent="0.2">
      <c r="A942" s="93" t="s">
        <v>444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1"/>
        <v>2 2023</v>
      </c>
      <c r="G942" s="96" t="s">
        <v>6</v>
      </c>
      <c r="H942" s="160" t="str">
        <f>RIGHT(Journal!$J942,9)</f>
        <v>211617034</v>
      </c>
      <c r="I942" s="96" t="str">
        <f t="shared" si="72"/>
        <v>Biotech USA</v>
      </c>
      <c r="J942" s="97" t="s">
        <v>445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3221</v>
      </c>
      <c r="T942" s="95" t="str">
        <f t="shared" si="73"/>
        <v>2 2023</v>
      </c>
      <c r="U942" s="32">
        <f t="shared" si="74"/>
        <v>459.625</v>
      </c>
      <c r="V942" s="22">
        <f t="shared" si="75"/>
        <v>0.31910092857762734</v>
      </c>
      <c r="X942" s="33"/>
      <c r="Y942" s="33"/>
    </row>
    <row r="943" spans="1:25" x14ac:dyDescent="0.2">
      <c r="A943" s="93" t="s">
        <v>422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1"/>
        <v>1 2023</v>
      </c>
      <c r="G943" s="96" t="s">
        <v>6</v>
      </c>
      <c r="H943" s="160" t="str">
        <f>RIGHT(Journal!$J943,9)</f>
        <v>739013420</v>
      </c>
      <c r="I943" s="96" t="str">
        <f t="shared" si="72"/>
        <v>OK</v>
      </c>
      <c r="J943" s="97" t="s">
        <v>446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3221</v>
      </c>
      <c r="T943" s="95" t="str">
        <f t="shared" si="73"/>
        <v>2 2023</v>
      </c>
      <c r="U943" s="32">
        <f t="shared" si="74"/>
        <v>461.17499999999995</v>
      </c>
      <c r="V943" s="22">
        <f t="shared" si="75"/>
        <v>0.72191132156693916</v>
      </c>
      <c r="X943" s="33"/>
      <c r="Y943" s="33"/>
    </row>
    <row r="944" spans="1:25" x14ac:dyDescent="0.2">
      <c r="A944" s="93" t="s">
        <v>422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1"/>
        <v>1 2023</v>
      </c>
      <c r="G944" s="96" t="s">
        <v>6</v>
      </c>
      <c r="H944" s="160" t="str">
        <f>RIGHT(Journal!$J944,9)</f>
        <v>739013420</v>
      </c>
      <c r="I944" s="96" t="str">
        <f t="shared" si="72"/>
        <v>OK</v>
      </c>
      <c r="J944" s="97" t="s">
        <v>446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3"/>
        <v/>
      </c>
      <c r="U944" s="32">
        <f t="shared" si="74"/>
        <v>-638.82500000000005</v>
      </c>
      <c r="V944" s="22" t="str">
        <f t="shared" si="75"/>
        <v/>
      </c>
      <c r="X944" s="33"/>
      <c r="Y944" s="33"/>
    </row>
    <row r="945" spans="1:25" x14ac:dyDescent="0.2">
      <c r="A945" s="93" t="s">
        <v>447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1"/>
        <v>1 2023</v>
      </c>
      <c r="G945" s="96" t="s">
        <v>5</v>
      </c>
      <c r="H945" s="175" t="s">
        <v>3758</v>
      </c>
      <c r="I945" s="176" t="s">
        <v>2067</v>
      </c>
      <c r="J945" s="97" t="s">
        <v>3809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3221</v>
      </c>
      <c r="T945" s="95" t="str">
        <f t="shared" si="73"/>
        <v>12 2023</v>
      </c>
      <c r="U945" s="32">
        <f t="shared" si="74"/>
        <v>1271.7857651179897</v>
      </c>
      <c r="V945" s="22">
        <f t="shared" si="75"/>
        <v>0.8904726854392796</v>
      </c>
      <c r="X945" s="33"/>
      <c r="Y945" s="33"/>
    </row>
    <row r="946" spans="1:25" x14ac:dyDescent="0.2">
      <c r="A946" s="93" t="s">
        <v>447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1"/>
        <v>1 2023</v>
      </c>
      <c r="G946" s="96" t="s">
        <v>5</v>
      </c>
      <c r="H946" s="161" t="s">
        <v>2506</v>
      </c>
      <c r="I946" s="97" t="s">
        <v>2105</v>
      </c>
      <c r="J946" s="97" t="s">
        <v>2507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3221</v>
      </c>
      <c r="T946" s="95" t="str">
        <f t="shared" si="73"/>
        <v>3 2023</v>
      </c>
      <c r="U946" s="32">
        <f t="shared" si="74"/>
        <v>1965.8401676923077</v>
      </c>
      <c r="V946" s="22">
        <f t="shared" si="75"/>
        <v>0.84220460847737177</v>
      </c>
      <c r="X946" s="33"/>
      <c r="Y946" s="33"/>
    </row>
    <row r="947" spans="1:25" x14ac:dyDescent="0.2">
      <c r="A947" s="93" t="s">
        <v>447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1"/>
        <v>1 2023</v>
      </c>
      <c r="G947" s="96" t="s">
        <v>5</v>
      </c>
      <c r="H947" s="161" t="s">
        <v>2506</v>
      </c>
      <c r="I947" s="97" t="s">
        <v>2105</v>
      </c>
      <c r="J947" s="97" t="s">
        <v>2507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3221</v>
      </c>
      <c r="T947" s="95" t="str">
        <f t="shared" si="73"/>
        <v>3 2023</v>
      </c>
      <c r="U947" s="32">
        <f t="shared" si="74"/>
        <v>1965.8401676923077</v>
      </c>
      <c r="V947" s="22">
        <f t="shared" si="75"/>
        <v>0.84220460847737177</v>
      </c>
      <c r="X947" s="33"/>
      <c r="Y947" s="33"/>
    </row>
    <row r="948" spans="1:25" x14ac:dyDescent="0.2">
      <c r="A948" s="93" t="s">
        <v>447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1"/>
        <v>1 2023</v>
      </c>
      <c r="G948" s="96" t="s">
        <v>5</v>
      </c>
      <c r="H948" s="161" t="s">
        <v>2506</v>
      </c>
      <c r="I948" s="97" t="s">
        <v>2105</v>
      </c>
      <c r="J948" s="97" t="s">
        <v>2507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3221</v>
      </c>
      <c r="T948" s="95" t="str">
        <f t="shared" si="73"/>
        <v>3 2023</v>
      </c>
      <c r="U948" s="32">
        <f t="shared" si="74"/>
        <v>2065.8401676923077</v>
      </c>
      <c r="V948" s="22">
        <f t="shared" si="75"/>
        <v>0.88504657611638038</v>
      </c>
      <c r="X948" s="33"/>
      <c r="Y948" s="33"/>
    </row>
    <row r="949" spans="1:25" x14ac:dyDescent="0.2">
      <c r="A949" s="93" t="s">
        <v>447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1"/>
        <v>1 2023</v>
      </c>
      <c r="G949" s="96" t="s">
        <v>5</v>
      </c>
      <c r="H949" s="161" t="s">
        <v>2735</v>
      </c>
      <c r="I949" s="97" t="s">
        <v>2283</v>
      </c>
      <c r="J949" s="97" t="s">
        <v>2736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3221</v>
      </c>
      <c r="T949" s="95" t="str">
        <f t="shared" si="73"/>
        <v>3 2023</v>
      </c>
      <c r="U949" s="32">
        <f t="shared" si="74"/>
        <v>1151.9329117560528</v>
      </c>
      <c r="V949" s="22">
        <f t="shared" si="75"/>
        <v>2.1018100456404745</v>
      </c>
      <c r="X949" s="33"/>
      <c r="Y949" s="33"/>
    </row>
    <row r="950" spans="1:25" x14ac:dyDescent="0.2">
      <c r="A950" s="93" t="s">
        <v>447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1"/>
        <v>1 2023</v>
      </c>
      <c r="G950" s="96" t="s">
        <v>6</v>
      </c>
      <c r="H950" s="160" t="str">
        <f>RIGHT(Journal!$J950,9)</f>
        <v>NRX-00741</v>
      </c>
      <c r="I950" s="96" t="str">
        <f t="shared" si="72"/>
        <v>Nutrex Research</v>
      </c>
      <c r="J950" s="97" t="s">
        <v>188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3221</v>
      </c>
      <c r="T950" s="95" t="str">
        <f t="shared" si="73"/>
        <v>4 2023</v>
      </c>
      <c r="U950" s="32">
        <f t="shared" si="74"/>
        <v>1073.9556095188477</v>
      </c>
      <c r="V950" s="22">
        <f t="shared" si="75"/>
        <v>1.1597236812382656</v>
      </c>
      <c r="X950" s="33"/>
      <c r="Y950" s="33"/>
    </row>
    <row r="951" spans="1:25" x14ac:dyDescent="0.2">
      <c r="A951" s="93" t="s">
        <v>447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1"/>
        <v>1 2023</v>
      </c>
      <c r="G951" s="96" t="s">
        <v>5</v>
      </c>
      <c r="H951" s="160" t="str">
        <f>RIGHT(Journal!$J951,9)</f>
        <v>NWY-13369</v>
      </c>
      <c r="I951" s="96" t="str">
        <f t="shared" si="72"/>
        <v>Nature's Way</v>
      </c>
      <c r="J951" s="97" t="s">
        <v>448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3221</v>
      </c>
      <c r="T951" s="95" t="str">
        <f t="shared" si="73"/>
        <v>3 2023</v>
      </c>
      <c r="U951" s="32">
        <f t="shared" si="74"/>
        <v>863.26225672080886</v>
      </c>
      <c r="V951" s="22">
        <f t="shared" si="75"/>
        <v>0.83267177482158505</v>
      </c>
      <c r="X951" s="33"/>
      <c r="Y951" s="33"/>
    </row>
    <row r="952" spans="1:25" x14ac:dyDescent="0.2">
      <c r="A952" s="93" t="s">
        <v>447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1"/>
        <v>1 2023</v>
      </c>
      <c r="G952" s="96" t="s">
        <v>5</v>
      </c>
      <c r="H952" s="161" t="s">
        <v>2538</v>
      </c>
      <c r="I952" s="97" t="s">
        <v>2102</v>
      </c>
      <c r="J952" s="97" t="s">
        <v>2539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3221</v>
      </c>
      <c r="T952" s="95" t="str">
        <f t="shared" si="73"/>
        <v>3 2023</v>
      </c>
      <c r="U952" s="32">
        <f t="shared" si="74"/>
        <v>1411.4893859515785</v>
      </c>
      <c r="V952" s="22">
        <f t="shared" si="75"/>
        <v>0.94825617810855767</v>
      </c>
      <c r="X952" s="33"/>
      <c r="Y952" s="33"/>
    </row>
    <row r="953" spans="1:25" x14ac:dyDescent="0.2">
      <c r="A953" s="93" t="s">
        <v>447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1"/>
        <v>1 2023</v>
      </c>
      <c r="G953" s="96" t="s">
        <v>6</v>
      </c>
      <c r="H953" s="160" t="str">
        <f>RIGHT(Journal!$J953,9)</f>
        <v>CGN-01058</v>
      </c>
      <c r="I953" s="96" t="str">
        <f t="shared" si="72"/>
        <v>California Gold Nutrition</v>
      </c>
      <c r="J953" s="97" t="s">
        <v>419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3221</v>
      </c>
      <c r="T953" s="95" t="str">
        <f t="shared" si="73"/>
        <v>4 2023</v>
      </c>
      <c r="U953" s="32">
        <f t="shared" si="74"/>
        <v>1288.0907910511801</v>
      </c>
      <c r="V953" s="22">
        <f t="shared" si="75"/>
        <v>0.85196305666181282</v>
      </c>
      <c r="X953" s="33"/>
      <c r="Y953" s="33"/>
    </row>
    <row r="954" spans="1:25" x14ac:dyDescent="0.2">
      <c r="A954" s="93" t="s">
        <v>447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1"/>
        <v>1 2023</v>
      </c>
      <c r="G954" s="96" t="s">
        <v>5</v>
      </c>
      <c r="H954" s="160" t="str">
        <f>RIGHT(Journal!$J954,9)</f>
        <v>SWV-11075</v>
      </c>
      <c r="I954" s="96" t="str">
        <f t="shared" si="72"/>
        <v>Swanson</v>
      </c>
      <c r="J954" s="97" t="s">
        <v>449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3221</v>
      </c>
      <c r="T954" s="95" t="str">
        <f t="shared" si="73"/>
        <v>3 2023</v>
      </c>
      <c r="U954" s="32">
        <f t="shared" si="74"/>
        <v>1059.3444768066197</v>
      </c>
      <c r="V954" s="22">
        <f t="shared" si="75"/>
        <v>1.4302795883289887</v>
      </c>
      <c r="X954" s="33"/>
      <c r="Y954" s="33"/>
    </row>
    <row r="955" spans="1:25" x14ac:dyDescent="0.2">
      <c r="A955" s="93" t="s">
        <v>450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1"/>
        <v>2 2023</v>
      </c>
      <c r="G955" s="96" t="s">
        <v>5</v>
      </c>
      <c r="H955" s="160" t="str">
        <f>RIGHT(Journal!$J955,9)</f>
        <v>000091865</v>
      </c>
      <c r="I955" s="96" t="str">
        <f t="shared" si="72"/>
        <v>CoralClub</v>
      </c>
      <c r="J955" s="97" t="s">
        <v>270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3221</v>
      </c>
      <c r="T955" s="95" t="str">
        <f t="shared" si="73"/>
        <v>2 2023</v>
      </c>
      <c r="U955" s="32">
        <f t="shared" si="74"/>
        <v>374.48979591836746</v>
      </c>
      <c r="V955" s="22">
        <f t="shared" si="75"/>
        <v>0.36517412935323401</v>
      </c>
      <c r="X955" s="33"/>
      <c r="Y955" s="33"/>
    </row>
    <row r="956" spans="1:25" x14ac:dyDescent="0.2">
      <c r="A956" s="93" t="s">
        <v>450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1"/>
        <v>2 2023</v>
      </c>
      <c r="G956" s="96" t="s">
        <v>5</v>
      </c>
      <c r="H956" s="160" t="str">
        <f>RIGHT(Journal!$J956,9)</f>
        <v>000091865</v>
      </c>
      <c r="I956" s="96" t="str">
        <f t="shared" si="72"/>
        <v>CoralClub</v>
      </c>
      <c r="J956" s="97" t="s">
        <v>270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3221</v>
      </c>
      <c r="T956" s="95" t="str">
        <f t="shared" si="73"/>
        <v>2 2023</v>
      </c>
      <c r="U956" s="32">
        <f t="shared" si="74"/>
        <v>374.48979591836746</v>
      </c>
      <c r="V956" s="22">
        <f t="shared" si="75"/>
        <v>0.36517412935323401</v>
      </c>
      <c r="X956" s="33"/>
      <c r="Y956" s="33"/>
    </row>
    <row r="957" spans="1:25" x14ac:dyDescent="0.2">
      <c r="A957" s="93" t="s">
        <v>450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1"/>
        <v>2 2023</v>
      </c>
      <c r="G957" s="96" t="s">
        <v>5</v>
      </c>
      <c r="H957" s="160" t="str">
        <f>RIGHT(Journal!$J957,9)</f>
        <v>000091865</v>
      </c>
      <c r="I957" s="96" t="str">
        <f t="shared" si="72"/>
        <v>CoralClub</v>
      </c>
      <c r="J957" s="97" t="s">
        <v>270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3221</v>
      </c>
      <c r="T957" s="95" t="str">
        <f t="shared" si="73"/>
        <v>3 2023</v>
      </c>
      <c r="U957" s="32">
        <f t="shared" si="74"/>
        <v>374.48979591836746</v>
      </c>
      <c r="V957" s="22">
        <f t="shared" si="75"/>
        <v>0.36517412935323401</v>
      </c>
      <c r="X957" s="33"/>
      <c r="Y957" s="33"/>
    </row>
    <row r="958" spans="1:25" x14ac:dyDescent="0.2">
      <c r="A958" s="93" t="s">
        <v>450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1"/>
        <v>2 2023</v>
      </c>
      <c r="G958" s="96" t="s">
        <v>5</v>
      </c>
      <c r="H958" s="160" t="str">
        <f>RIGHT(Journal!$J958,9)</f>
        <v>000091865</v>
      </c>
      <c r="I958" s="96" t="str">
        <f t="shared" si="72"/>
        <v>CoralClub</v>
      </c>
      <c r="J958" s="97" t="s">
        <v>270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3221</v>
      </c>
      <c r="T958" s="95" t="str">
        <f t="shared" si="73"/>
        <v>2 2023</v>
      </c>
      <c r="U958" s="32">
        <f t="shared" si="74"/>
        <v>-2.0408163254614919E-4</v>
      </c>
      <c r="V958" s="22">
        <f t="shared" si="75"/>
        <v>-1.990049750201256E-7</v>
      </c>
      <c r="X958" s="33"/>
      <c r="Y958" s="33"/>
    </row>
    <row r="959" spans="1:25" x14ac:dyDescent="0.2">
      <c r="A959" s="93" t="s">
        <v>450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1"/>
        <v>2 2023</v>
      </c>
      <c r="G959" s="96" t="s">
        <v>5</v>
      </c>
      <c r="H959" s="160" t="str">
        <f>RIGHT(Journal!$J959,9)</f>
        <v>000002150</v>
      </c>
      <c r="I959" s="96" t="str">
        <f t="shared" si="72"/>
        <v>CoralClub</v>
      </c>
      <c r="J959" s="97" t="s">
        <v>327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3221</v>
      </c>
      <c r="T959" s="95" t="str">
        <f t="shared" si="73"/>
        <v>2 2023</v>
      </c>
      <c r="U959" s="32">
        <f t="shared" si="74"/>
        <v>318.11224489795927</v>
      </c>
      <c r="V959" s="22">
        <f t="shared" si="75"/>
        <v>0.24815920398009958</v>
      </c>
      <c r="X959" s="33"/>
      <c r="Y959" s="33"/>
    </row>
    <row r="960" spans="1:25" x14ac:dyDescent="0.2">
      <c r="A960" s="93" t="s">
        <v>450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1"/>
        <v>2 2023</v>
      </c>
      <c r="G960" s="96" t="s">
        <v>5</v>
      </c>
      <c r="H960" s="160" t="str">
        <f>RIGHT(Journal!$J960,9)</f>
        <v>000002150</v>
      </c>
      <c r="I960" s="96" t="str">
        <f t="shared" si="72"/>
        <v>CoralClub</v>
      </c>
      <c r="J960" s="97" t="s">
        <v>327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3221</v>
      </c>
      <c r="T960" s="95" t="str">
        <f t="shared" si="73"/>
        <v>2 2023</v>
      </c>
      <c r="U960" s="32">
        <f t="shared" si="74"/>
        <v>518.11224489795927</v>
      </c>
      <c r="V960" s="22">
        <f t="shared" si="75"/>
        <v>0.40417910447761202</v>
      </c>
      <c r="X960" s="33"/>
      <c r="Y960" s="33"/>
    </row>
    <row r="961" spans="1:25" x14ac:dyDescent="0.2">
      <c r="A961" s="93" t="s">
        <v>450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1"/>
        <v>2 2023</v>
      </c>
      <c r="G961" s="96" t="s">
        <v>5</v>
      </c>
      <c r="H961" s="160" t="str">
        <f>RIGHT(Journal!$J961,9)</f>
        <v>000002150</v>
      </c>
      <c r="I961" s="96" t="str">
        <f t="shared" si="72"/>
        <v>CoralClub</v>
      </c>
      <c r="J961" s="97" t="s">
        <v>327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3221</v>
      </c>
      <c r="T961" s="95" t="str">
        <f t="shared" si="73"/>
        <v>3 2023</v>
      </c>
      <c r="U961" s="32">
        <f t="shared" si="74"/>
        <v>518.11224489795927</v>
      </c>
      <c r="V961" s="22">
        <f t="shared" si="75"/>
        <v>0.40417910447761202</v>
      </c>
      <c r="X961" s="33"/>
      <c r="Y961" s="33"/>
    </row>
    <row r="962" spans="1:25" x14ac:dyDescent="0.2">
      <c r="A962" s="93" t="s">
        <v>450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ref="F962:F1024" si="76">IFERROR(MONTH(E962)&amp;" "&amp;YEAR(E962),"")</f>
        <v>2 2023</v>
      </c>
      <c r="G962" s="96" t="s">
        <v>5</v>
      </c>
      <c r="H962" s="160" t="str">
        <f>RIGHT(Journal!$J962,9)</f>
        <v>000001405</v>
      </c>
      <c r="I962" s="96" t="str">
        <f t="shared" ref="I962:I1024" si="77">IFERROR(LEFT(J962,FIND(",",J962)-1),"")</f>
        <v>CoralClub</v>
      </c>
      <c r="J962" s="97" t="s">
        <v>269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3221</v>
      </c>
      <c r="T962" s="95" t="str">
        <f t="shared" ref="T962:T1024" si="78">IF(R962="","",MONTH(R962)&amp;" "&amp;YEAR(R962))</f>
        <v>3 2023</v>
      </c>
      <c r="U962" s="32">
        <f t="shared" ref="U962:U1024" si="79">Q962-P962</f>
        <v>366.77295918367349</v>
      </c>
      <c r="V962" s="22">
        <f t="shared" ref="V962:V1024" si="80">IF(Q962&lt;&gt;0,IFERROR(U962/P962,""),"")</f>
        <v>0.44018369690011483</v>
      </c>
      <c r="X962" s="33"/>
      <c r="Y962" s="33"/>
    </row>
    <row r="963" spans="1:25" x14ac:dyDescent="0.2">
      <c r="A963" s="93" t="s">
        <v>450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6"/>
        <v>2 2023</v>
      </c>
      <c r="G963" s="96" t="s">
        <v>5</v>
      </c>
      <c r="H963" s="160" t="str">
        <f>RIGHT(Journal!$J963,9)</f>
        <v>000002151</v>
      </c>
      <c r="I963" s="96" t="str">
        <f t="shared" si="77"/>
        <v>CoralClub</v>
      </c>
      <c r="J963" s="97" t="s">
        <v>451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3221</v>
      </c>
      <c r="T963" s="95" t="str">
        <f t="shared" si="78"/>
        <v>12 2023</v>
      </c>
      <c r="U963" s="32">
        <f t="shared" si="79"/>
        <v>-134.53443877551013</v>
      </c>
      <c r="V963" s="22">
        <f t="shared" si="80"/>
        <v>-0.21202070455801789</v>
      </c>
      <c r="X963" s="33"/>
      <c r="Y963" s="33"/>
    </row>
    <row r="964" spans="1:25" x14ac:dyDescent="0.2">
      <c r="A964" s="93" t="s">
        <v>450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si="76"/>
        <v>2 2023</v>
      </c>
      <c r="G964" s="96" t="s">
        <v>5</v>
      </c>
      <c r="H964" s="160" t="str">
        <f>RIGHT(Journal!$J964,9)</f>
        <v>000002151</v>
      </c>
      <c r="I964" s="96" t="str">
        <f t="shared" si="77"/>
        <v>CoralClub</v>
      </c>
      <c r="J964" s="97" t="s">
        <v>451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3221</v>
      </c>
      <c r="T964" s="95" t="str">
        <f t="shared" si="78"/>
        <v>2 2024</v>
      </c>
      <c r="U964" s="32">
        <f t="shared" si="79"/>
        <v>-134.53443877551013</v>
      </c>
      <c r="V964" s="22">
        <f t="shared" si="80"/>
        <v>-0.21202070455801789</v>
      </c>
      <c r="X964" s="33"/>
      <c r="Y964" s="33"/>
    </row>
    <row r="965" spans="1:25" x14ac:dyDescent="0.2">
      <c r="A965" s="93" t="s">
        <v>452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6"/>
        <v>2 2023</v>
      </c>
      <c r="G965" s="96" t="s">
        <v>5</v>
      </c>
      <c r="H965" s="161" t="s">
        <v>2152</v>
      </c>
      <c r="I965" s="97" t="s">
        <v>2067</v>
      </c>
      <c r="J965" s="97" t="s">
        <v>3886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3221</v>
      </c>
      <c r="T965" s="95" t="str">
        <f t="shared" si="78"/>
        <v>3 2023</v>
      </c>
      <c r="U965" s="32">
        <f t="shared" si="79"/>
        <v>1142.0839568345323</v>
      </c>
      <c r="V965" s="22">
        <f t="shared" si="80"/>
        <v>0.78336743887858451</v>
      </c>
      <c r="X965" s="33"/>
      <c r="Y965" s="33"/>
    </row>
    <row r="966" spans="1:25" x14ac:dyDescent="0.2">
      <c r="A966" s="93" t="s">
        <v>452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6"/>
        <v>2 2023</v>
      </c>
      <c r="G966" s="96" t="s">
        <v>5</v>
      </c>
      <c r="H966" s="161" t="s">
        <v>2152</v>
      </c>
      <c r="I966" s="97" t="s">
        <v>2067</v>
      </c>
      <c r="J966" s="97" t="s">
        <v>3886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3221</v>
      </c>
      <c r="T966" s="95" t="str">
        <f t="shared" si="78"/>
        <v>3 2023</v>
      </c>
      <c r="U966" s="32">
        <f t="shared" si="79"/>
        <v>1342.0839568345323</v>
      </c>
      <c r="V966" s="22">
        <f t="shared" si="80"/>
        <v>0.92054954956155255</v>
      </c>
      <c r="X966" s="33"/>
      <c r="Y966" s="33"/>
    </row>
    <row r="967" spans="1:25" x14ac:dyDescent="0.2">
      <c r="A967" s="93" t="s">
        <v>452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6"/>
        <v>2 2023</v>
      </c>
      <c r="G967" s="96" t="s">
        <v>5</v>
      </c>
      <c r="H967" s="160" t="str">
        <f>RIGHT(Journal!$J967,9)</f>
        <v>NRT-00530</v>
      </c>
      <c r="I967" s="96" t="str">
        <f t="shared" si="77"/>
        <v>Nature's Bounty</v>
      </c>
      <c r="J967" s="97" t="s">
        <v>453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3221</v>
      </c>
      <c r="T967" s="95" t="str">
        <f t="shared" si="78"/>
        <v>3 2023</v>
      </c>
      <c r="U967" s="32">
        <f t="shared" si="79"/>
        <v>854.61331510791376</v>
      </c>
      <c r="V967" s="22">
        <f t="shared" si="80"/>
        <v>0.90398281334527786</v>
      </c>
      <c r="X967" s="33"/>
      <c r="Y967" s="33"/>
    </row>
    <row r="968" spans="1:25" x14ac:dyDescent="0.2">
      <c r="A968" s="93" t="s">
        <v>452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6"/>
        <v>2 2023</v>
      </c>
      <c r="G968" s="96" t="s">
        <v>5</v>
      </c>
      <c r="H968" s="160" t="str">
        <f>RIGHT(Journal!$J968,9)</f>
        <v>SOL-00680</v>
      </c>
      <c r="I968" s="96" t="str">
        <f t="shared" si="77"/>
        <v>Solgar</v>
      </c>
      <c r="J968" s="97" t="s">
        <v>454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3221</v>
      </c>
      <c r="T968" s="95" t="str">
        <f t="shared" si="78"/>
        <v>3 2023</v>
      </c>
      <c r="U968" s="32">
        <f t="shared" si="79"/>
        <v>857.28345899280589</v>
      </c>
      <c r="V968" s="22">
        <f t="shared" si="80"/>
        <v>1.0172856675723985</v>
      </c>
      <c r="X968" s="33"/>
      <c r="Y968" s="33"/>
    </row>
    <row r="969" spans="1:25" x14ac:dyDescent="0.2">
      <c r="A969" s="93" t="s">
        <v>452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6"/>
        <v>2 2023</v>
      </c>
      <c r="G969" s="96" t="s">
        <v>5</v>
      </c>
      <c r="H969" s="160" t="str">
        <f>RIGHT(Journal!$J969,9)</f>
        <v>DRB-00183</v>
      </c>
      <c r="I969" s="96" t="str">
        <f t="shared" si="77"/>
        <v>Doctor's Best</v>
      </c>
      <c r="J969" s="97" t="s">
        <v>455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3221</v>
      </c>
      <c r="T969" s="95" t="str">
        <f t="shared" si="78"/>
        <v>1 2025</v>
      </c>
      <c r="U969" s="32">
        <f t="shared" si="79"/>
        <v>516.8278215827338</v>
      </c>
      <c r="V969" s="22">
        <f t="shared" si="80"/>
        <v>0.37365400320163222</v>
      </c>
      <c r="X969" s="33"/>
      <c r="Y969" s="33"/>
    </row>
    <row r="970" spans="1:25" x14ac:dyDescent="0.2">
      <c r="A970" s="93" t="s">
        <v>452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6"/>
        <v>2 2023</v>
      </c>
      <c r="G970" s="96" t="s">
        <v>5</v>
      </c>
      <c r="H970" s="161" t="s">
        <v>2237</v>
      </c>
      <c r="I970" s="97" t="s">
        <v>2067</v>
      </c>
      <c r="J970" s="97" t="s">
        <v>2238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3221</v>
      </c>
      <c r="T970" s="95" t="str">
        <f t="shared" si="78"/>
        <v>3 2023</v>
      </c>
      <c r="U970" s="32">
        <f t="shared" si="79"/>
        <v>462.72821726618707</v>
      </c>
      <c r="V970" s="22">
        <f t="shared" si="80"/>
        <v>1.1948410338592583</v>
      </c>
      <c r="X970" s="33"/>
      <c r="Y970" s="33"/>
    </row>
    <row r="971" spans="1:25" x14ac:dyDescent="0.2">
      <c r="A971" s="93" t="s">
        <v>452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6"/>
        <v>2 2023</v>
      </c>
      <c r="G971" s="96" t="s">
        <v>5</v>
      </c>
      <c r="H971" s="161" t="s">
        <v>2237</v>
      </c>
      <c r="I971" s="97" t="s">
        <v>2067</v>
      </c>
      <c r="J971" s="97" t="s">
        <v>2238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3221</v>
      </c>
      <c r="T971" s="95" t="str">
        <f t="shared" si="78"/>
        <v>3 2023</v>
      </c>
      <c r="U971" s="32">
        <f t="shared" si="79"/>
        <v>462.72821726618707</v>
      </c>
      <c r="V971" s="22">
        <f t="shared" si="80"/>
        <v>1.1948410338592583</v>
      </c>
      <c r="X971" s="33"/>
      <c r="Y971" s="33"/>
    </row>
    <row r="972" spans="1:25" x14ac:dyDescent="0.2">
      <c r="A972" s="93" t="s">
        <v>452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6"/>
        <v>2 2023</v>
      </c>
      <c r="G972" s="96" t="s">
        <v>5</v>
      </c>
      <c r="H972" s="160" t="str">
        <f>RIGHT(Journal!$J972,9)</f>
        <v>NOW-01841</v>
      </c>
      <c r="I972" s="96" t="str">
        <f t="shared" si="77"/>
        <v>NOW Foods</v>
      </c>
      <c r="J972" s="97" t="s">
        <v>301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3221</v>
      </c>
      <c r="T972" s="95" t="str">
        <f t="shared" si="78"/>
        <v>3 2023</v>
      </c>
      <c r="U972" s="32">
        <f t="shared" si="79"/>
        <v>1622.5744690647484</v>
      </c>
      <c r="V972" s="22">
        <f t="shared" si="80"/>
        <v>0.91287901564628526</v>
      </c>
      <c r="X972" s="33"/>
      <c r="Y972" s="33"/>
    </row>
    <row r="973" spans="1:25" x14ac:dyDescent="0.2">
      <c r="A973" s="93" t="s">
        <v>452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6"/>
        <v>2 2023</v>
      </c>
      <c r="G973" s="96" t="s">
        <v>6</v>
      </c>
      <c r="H973" s="160" t="str">
        <f>RIGHT(Journal!$J973,9)</f>
        <v>NRX-02969</v>
      </c>
      <c r="I973" s="96" t="str">
        <f t="shared" si="77"/>
        <v>Nutrex Research</v>
      </c>
      <c r="J973" s="97" t="s">
        <v>456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3221</v>
      </c>
      <c r="T973" s="95" t="str">
        <f t="shared" si="78"/>
        <v>3 2023</v>
      </c>
      <c r="U973" s="32">
        <f t="shared" si="79"/>
        <v>1086.4345784172663</v>
      </c>
      <c r="V973" s="22">
        <f t="shared" si="80"/>
        <v>0.59906004243790323</v>
      </c>
      <c r="X973" s="33"/>
      <c r="Y973" s="33"/>
    </row>
    <row r="974" spans="1:25" x14ac:dyDescent="0.2">
      <c r="A974" s="93" t="s">
        <v>452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6"/>
        <v>2 2023</v>
      </c>
      <c r="G974" s="96" t="s">
        <v>6</v>
      </c>
      <c r="H974" s="160" t="str">
        <f>RIGHT(Journal!$J974,9)</f>
        <v>NRX-00072</v>
      </c>
      <c r="I974" s="96" t="str">
        <f t="shared" si="77"/>
        <v>Nutrex Research</v>
      </c>
      <c r="J974" s="97" t="s">
        <v>206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78"/>
        <v/>
      </c>
      <c r="U974" s="32">
        <f t="shared" si="79"/>
        <v>-1990.1580690647479</v>
      </c>
      <c r="V974" s="22" t="str">
        <f t="shared" si="80"/>
        <v/>
      </c>
      <c r="X974" s="33"/>
      <c r="Y974" s="33"/>
    </row>
    <row r="975" spans="1:25" x14ac:dyDescent="0.2">
      <c r="A975" s="93" t="s">
        <v>452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6"/>
        <v>2 2023</v>
      </c>
      <c r="G975" s="96" t="s">
        <v>5</v>
      </c>
      <c r="H975" s="161" t="s">
        <v>2758</v>
      </c>
      <c r="I975" s="97" t="s">
        <v>2165</v>
      </c>
      <c r="J975" s="97" t="s">
        <v>2759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3221</v>
      </c>
      <c r="T975" s="95" t="str">
        <f t="shared" si="78"/>
        <v>3 2023</v>
      </c>
      <c r="U975" s="32">
        <f t="shared" si="79"/>
        <v>480.07839136690654</v>
      </c>
      <c r="V975" s="22">
        <f t="shared" si="80"/>
        <v>0.92336687568932319</v>
      </c>
      <c r="X975" s="33"/>
      <c r="Y975" s="33"/>
    </row>
    <row r="976" spans="1:25" x14ac:dyDescent="0.2">
      <c r="A976" s="93" t="s">
        <v>452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6"/>
        <v>2 2023</v>
      </c>
      <c r="G976" s="96" t="s">
        <v>5</v>
      </c>
      <c r="H976" s="160" t="str">
        <f>RIGHT(Journal!$J976,9)</f>
        <v>NWY-15786</v>
      </c>
      <c r="I976" s="96" t="str">
        <f t="shared" si="77"/>
        <v>Nature's Way</v>
      </c>
      <c r="J976" s="97" t="s">
        <v>336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78"/>
        <v/>
      </c>
      <c r="U976" s="32">
        <f t="shared" si="79"/>
        <v>-1103.0880258992806</v>
      </c>
      <c r="V976" s="22" t="str">
        <f t="shared" si="80"/>
        <v/>
      </c>
      <c r="X976" s="33"/>
      <c r="Y976" s="33"/>
    </row>
    <row r="977" spans="1:25" x14ac:dyDescent="0.2">
      <c r="A977" s="93" t="s">
        <v>452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6"/>
        <v>2 2023</v>
      </c>
      <c r="G977" s="96" t="s">
        <v>5</v>
      </c>
      <c r="H977" s="160" t="str">
        <f>RIGHT(Journal!$J977,9)</f>
        <v>NWY-15789</v>
      </c>
      <c r="I977" s="96" t="str">
        <f t="shared" si="77"/>
        <v>Nature's Way</v>
      </c>
      <c r="J977" s="97" t="s">
        <v>213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3221</v>
      </c>
      <c r="T977" s="95" t="str">
        <f t="shared" si="78"/>
        <v>11 2023</v>
      </c>
      <c r="U977" s="32">
        <f t="shared" si="79"/>
        <v>-2.7798561150120804E-3</v>
      </c>
      <c r="V977" s="22">
        <f t="shared" si="80"/>
        <v>-2.347053014642355E-6</v>
      </c>
      <c r="X977" s="33"/>
      <c r="Y977" s="33"/>
    </row>
    <row r="978" spans="1:25" x14ac:dyDescent="0.2">
      <c r="A978" s="93" t="s">
        <v>452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6"/>
        <v>2 2023</v>
      </c>
      <c r="G978" s="96" t="s">
        <v>5</v>
      </c>
      <c r="H978" s="161" t="s">
        <v>2078</v>
      </c>
      <c r="I978" s="97" t="s">
        <v>2067</v>
      </c>
      <c r="J978" s="97" t="s">
        <v>2079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3221</v>
      </c>
      <c r="T978" s="95" t="str">
        <f t="shared" si="78"/>
        <v>3 2023</v>
      </c>
      <c r="U978" s="32">
        <f t="shared" si="79"/>
        <v>1524.8324920863308</v>
      </c>
      <c r="V978" s="22">
        <f t="shared" si="80"/>
        <v>0.81317134904010535</v>
      </c>
      <c r="X978" s="33"/>
      <c r="Y978" s="33"/>
    </row>
    <row r="979" spans="1:25" x14ac:dyDescent="0.2">
      <c r="A979" s="93" t="s">
        <v>457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6"/>
        <v>2 2023</v>
      </c>
      <c r="G979" s="96" t="s">
        <v>7</v>
      </c>
      <c r="H979" s="160" t="str">
        <f>RIGHT(Journal!$J979,9)</f>
        <v>138951460</v>
      </c>
      <c r="I979" s="96" t="str">
        <f t="shared" si="77"/>
        <v>Kirkland</v>
      </c>
      <c r="J979" s="97" t="s">
        <v>458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3221</v>
      </c>
      <c r="T979" s="95" t="str">
        <f t="shared" si="78"/>
        <v>2 2023</v>
      </c>
      <c r="U979" s="32">
        <f t="shared" si="79"/>
        <v>613.5</v>
      </c>
      <c r="V979" s="22">
        <f t="shared" si="80"/>
        <v>1.0460358056265984</v>
      </c>
      <c r="X979" s="33"/>
      <c r="Y979" s="33"/>
    </row>
    <row r="980" spans="1:25" x14ac:dyDescent="0.2">
      <c r="A980" s="93" t="s">
        <v>459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6"/>
        <v>2 2023</v>
      </c>
      <c r="G980" s="96" t="s">
        <v>7</v>
      </c>
      <c r="H980" s="160" t="str">
        <f>RIGHT(Journal!$J980,9)</f>
        <v>095594532</v>
      </c>
      <c r="I980" s="96" t="str">
        <f t="shared" si="77"/>
        <v>ESEDO</v>
      </c>
      <c r="J980" s="97" t="s">
        <v>460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3221</v>
      </c>
      <c r="T980" s="95" t="str">
        <f t="shared" si="78"/>
        <v>3 2023</v>
      </c>
      <c r="U980" s="32">
        <f t="shared" si="79"/>
        <v>175.7</v>
      </c>
      <c r="V980" s="22">
        <f t="shared" si="80"/>
        <v>0.54178230033919206</v>
      </c>
      <c r="X980" s="33"/>
      <c r="Y980" s="33"/>
    </row>
    <row r="981" spans="1:25" x14ac:dyDescent="0.2">
      <c r="A981" s="93" t="s">
        <v>459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6"/>
        <v>2 2023</v>
      </c>
      <c r="G981" s="96" t="s">
        <v>7</v>
      </c>
      <c r="H981" s="160" t="str">
        <f>RIGHT(Journal!$J981,9)</f>
        <v>095594532</v>
      </c>
      <c r="I981" s="96" t="str">
        <f t="shared" si="77"/>
        <v>ESEDO</v>
      </c>
      <c r="J981" s="97" t="s">
        <v>460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3221</v>
      </c>
      <c r="T981" s="95" t="str">
        <f t="shared" si="78"/>
        <v>3 2023</v>
      </c>
      <c r="U981" s="32">
        <f t="shared" si="79"/>
        <v>275.7</v>
      </c>
      <c r="V981" s="22">
        <f t="shared" si="80"/>
        <v>0.85013876040703051</v>
      </c>
      <c r="X981" s="33"/>
      <c r="Y981" s="33"/>
    </row>
    <row r="982" spans="1:25" x14ac:dyDescent="0.2">
      <c r="A982" s="93" t="s">
        <v>459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6"/>
        <v>2 2023</v>
      </c>
      <c r="G982" s="96" t="s">
        <v>7</v>
      </c>
      <c r="H982" s="160" t="str">
        <f>RIGHT(Journal!$J982,9)</f>
        <v>095594532</v>
      </c>
      <c r="I982" s="96" t="str">
        <f t="shared" si="77"/>
        <v>ESEDO</v>
      </c>
      <c r="J982" s="97" t="s">
        <v>460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78"/>
        <v/>
      </c>
      <c r="U982" s="32">
        <f t="shared" si="79"/>
        <v>-324.3</v>
      </c>
      <c r="V982" s="22" t="str">
        <f t="shared" si="80"/>
        <v/>
      </c>
      <c r="X982" s="33"/>
      <c r="Y982" s="33"/>
    </row>
    <row r="983" spans="1:25" x14ac:dyDescent="0.2">
      <c r="A983" s="93" t="s">
        <v>461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6"/>
        <v>2 2023</v>
      </c>
      <c r="G983" s="96" t="s">
        <v>6</v>
      </c>
      <c r="H983" s="160" t="str">
        <f>RIGHT(Journal!$J983,9)</f>
        <v>115732310</v>
      </c>
      <c r="I983" s="96" t="str">
        <f t="shared" si="77"/>
        <v>Universal Nutrition</v>
      </c>
      <c r="J983" s="97" t="s">
        <v>367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3221</v>
      </c>
      <c r="T983" s="95" t="str">
        <f t="shared" si="78"/>
        <v>2 2023</v>
      </c>
      <c r="U983" s="32">
        <f t="shared" si="79"/>
        <v>930.15000000000009</v>
      </c>
      <c r="V983" s="22">
        <f t="shared" si="80"/>
        <v>0.22854650662800843</v>
      </c>
      <c r="X983" s="33"/>
      <c r="Y983" s="33"/>
    </row>
    <row r="984" spans="1:25" x14ac:dyDescent="0.2">
      <c r="A984" s="93" t="s">
        <v>461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6"/>
        <v>2 2023</v>
      </c>
      <c r="G984" s="96" t="s">
        <v>6</v>
      </c>
      <c r="H984" s="160" t="str">
        <f>RIGHT(Journal!$J984,9)</f>
        <v>115732310</v>
      </c>
      <c r="I984" s="96" t="str">
        <f t="shared" si="77"/>
        <v>Universal Nutrition</v>
      </c>
      <c r="J984" s="97" t="s">
        <v>367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3221</v>
      </c>
      <c r="T984" s="95" t="str">
        <f t="shared" si="78"/>
        <v>2 2023</v>
      </c>
      <c r="U984" s="32">
        <f t="shared" si="79"/>
        <v>1930.15</v>
      </c>
      <c r="V984" s="22">
        <f t="shared" si="80"/>
        <v>0.47425580795361011</v>
      </c>
      <c r="X984" s="33"/>
      <c r="Y984" s="33"/>
    </row>
    <row r="985" spans="1:25" x14ac:dyDescent="0.2">
      <c r="A985" s="93" t="s">
        <v>462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6"/>
        <v>2 2023</v>
      </c>
      <c r="G985" s="96" t="s">
        <v>6</v>
      </c>
      <c r="H985" s="160" t="str">
        <f>RIGHT(Journal!$J985,9)</f>
        <v>523338483</v>
      </c>
      <c r="I985" s="96" t="str">
        <f t="shared" si="77"/>
        <v>GLS</v>
      </c>
      <c r="J985" s="97" t="s">
        <v>463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3221</v>
      </c>
      <c r="T985" s="95" t="str">
        <f t="shared" si="78"/>
        <v>2 2023</v>
      </c>
      <c r="U985" s="32">
        <f t="shared" si="79"/>
        <v>466.45</v>
      </c>
      <c r="V985" s="22">
        <f t="shared" si="80"/>
        <v>1.0758851343558988</v>
      </c>
      <c r="X985" s="33"/>
      <c r="Y985" s="33"/>
    </row>
    <row r="986" spans="1:25" x14ac:dyDescent="0.2">
      <c r="A986" s="93" t="s">
        <v>464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6"/>
        <v>2 2023</v>
      </c>
      <c r="G986" s="96" t="s">
        <v>6</v>
      </c>
      <c r="H986" s="160" t="str">
        <f>RIGHT(Journal!$J986,9)</f>
        <v>571221608</v>
      </c>
      <c r="I986" s="96" t="str">
        <f t="shared" si="77"/>
        <v>SOLAB</v>
      </c>
      <c r="J986" s="97" t="s">
        <v>465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3221</v>
      </c>
      <c r="T986" s="95" t="str">
        <f t="shared" si="78"/>
        <v>2 2023</v>
      </c>
      <c r="U986" s="32">
        <f t="shared" si="79"/>
        <v>551.65700000000004</v>
      </c>
      <c r="V986" s="22">
        <f t="shared" si="80"/>
        <v>1.0060436624521514</v>
      </c>
      <c r="X986" s="33"/>
      <c r="Y986" s="33"/>
    </row>
    <row r="987" spans="1:25" x14ac:dyDescent="0.2">
      <c r="A987" s="93" t="s">
        <v>464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6"/>
        <v>2 2023</v>
      </c>
      <c r="G987" s="96" t="s">
        <v>6</v>
      </c>
      <c r="H987" s="160" t="str">
        <f>RIGHT(Journal!$J987,9)</f>
        <v>571221608</v>
      </c>
      <c r="I987" s="96" t="str">
        <f t="shared" si="77"/>
        <v>SOLAB</v>
      </c>
      <c r="J987" s="97" t="s">
        <v>465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3221</v>
      </c>
      <c r="T987" s="95" t="str">
        <f t="shared" si="78"/>
        <v>2 2023</v>
      </c>
      <c r="U987" s="32">
        <f t="shared" si="79"/>
        <v>551.65700000000004</v>
      </c>
      <c r="V987" s="22">
        <f t="shared" si="80"/>
        <v>1.0060436624521514</v>
      </c>
      <c r="X987" s="33"/>
      <c r="Y987" s="33"/>
    </row>
    <row r="988" spans="1:25" x14ac:dyDescent="0.2">
      <c r="A988" s="93" t="s">
        <v>462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6"/>
        <v>2 2023</v>
      </c>
      <c r="G988" s="96" t="s">
        <v>6</v>
      </c>
      <c r="H988" s="160" t="str">
        <f>RIGHT(Journal!$J988,9)</f>
        <v>523338483</v>
      </c>
      <c r="I988" s="96" t="str">
        <f t="shared" si="77"/>
        <v>GLS</v>
      </c>
      <c r="J988" s="97" t="s">
        <v>463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3221</v>
      </c>
      <c r="T988" s="95" t="str">
        <f t="shared" si="78"/>
        <v>2 2023</v>
      </c>
      <c r="U988" s="32">
        <f t="shared" si="79"/>
        <v>466.45</v>
      </c>
      <c r="V988" s="22">
        <f t="shared" si="80"/>
        <v>1.0758851343558988</v>
      </c>
      <c r="X988" s="33"/>
      <c r="Y988" s="33"/>
    </row>
    <row r="989" spans="1:25" x14ac:dyDescent="0.2">
      <c r="A989" s="93" t="s">
        <v>466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6"/>
        <v>2 2023</v>
      </c>
      <c r="G989" s="96" t="s">
        <v>6</v>
      </c>
      <c r="H989" s="160" t="str">
        <f>RIGHT(Journal!$J989,9)</f>
        <v>833368638</v>
      </c>
      <c r="I989" s="96" t="str">
        <f t="shared" si="77"/>
        <v>OstroVit</v>
      </c>
      <c r="J989" s="97" t="s">
        <v>467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3221</v>
      </c>
      <c r="T989" s="95" t="str">
        <f t="shared" si="78"/>
        <v>2 2023</v>
      </c>
      <c r="U989" s="32">
        <f t="shared" si="79"/>
        <v>660.05</v>
      </c>
      <c r="V989" s="22">
        <f t="shared" si="80"/>
        <v>0.37934998132130232</v>
      </c>
      <c r="X989" s="33"/>
      <c r="Y989" s="33"/>
    </row>
    <row r="990" spans="1:25" x14ac:dyDescent="0.2">
      <c r="A990" s="93" t="s">
        <v>466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6"/>
        <v>2 2023</v>
      </c>
      <c r="G990" s="96" t="s">
        <v>6</v>
      </c>
      <c r="H990" s="160" t="str">
        <f>RIGHT(Journal!$J990,9)</f>
        <v>310148133</v>
      </c>
      <c r="I990" s="96" t="str">
        <f t="shared" si="77"/>
        <v>BIG</v>
      </c>
      <c r="J990" s="97" t="s">
        <v>398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3221</v>
      </c>
      <c r="T990" s="95" t="str">
        <f t="shared" si="78"/>
        <v>2 2023</v>
      </c>
      <c r="U990" s="32">
        <f t="shared" si="79"/>
        <v>1038.3499999999999</v>
      </c>
      <c r="V990" s="22">
        <f t="shared" si="80"/>
        <v>0.71039578558478422</v>
      </c>
      <c r="X990" s="33"/>
      <c r="Y990" s="33"/>
    </row>
    <row r="991" spans="1:25" x14ac:dyDescent="0.2">
      <c r="A991" s="93" t="s">
        <v>466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6"/>
        <v>2 2023</v>
      </c>
      <c r="G991" s="96" t="s">
        <v>6</v>
      </c>
      <c r="H991" s="160" t="str">
        <f>RIGHT(Journal!$J991,9)</f>
        <v>310148133</v>
      </c>
      <c r="I991" s="96" t="str">
        <f t="shared" si="77"/>
        <v>BIG</v>
      </c>
      <c r="J991" s="97" t="s">
        <v>398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3221</v>
      </c>
      <c r="T991" s="95" t="str">
        <f t="shared" si="78"/>
        <v>2 2023</v>
      </c>
      <c r="U991" s="32">
        <f t="shared" si="79"/>
        <v>1038.3499999999999</v>
      </c>
      <c r="V991" s="22">
        <f t="shared" si="80"/>
        <v>0.71039578558478422</v>
      </c>
      <c r="X991" s="33"/>
      <c r="Y991" s="33"/>
    </row>
    <row r="992" spans="1:25" x14ac:dyDescent="0.2">
      <c r="A992" s="93" t="s">
        <v>466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6"/>
        <v>2 2023</v>
      </c>
      <c r="G992" s="96" t="s">
        <v>6</v>
      </c>
      <c r="H992" s="160" t="str">
        <f>RIGHT(Journal!$J992,9)</f>
        <v>170919122</v>
      </c>
      <c r="I992" s="96" t="str">
        <f t="shared" si="77"/>
        <v>PRIMEKRAFT</v>
      </c>
      <c r="J992" s="97" t="s">
        <v>468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3221</v>
      </c>
      <c r="T992" s="95" t="str">
        <f t="shared" si="78"/>
        <v>3 2023</v>
      </c>
      <c r="U992" s="32">
        <f t="shared" si="79"/>
        <v>517.9</v>
      </c>
      <c r="V992" s="22">
        <f t="shared" si="80"/>
        <v>0.52733937480908255</v>
      </c>
      <c r="X992" s="33"/>
      <c r="Y992" s="33"/>
    </row>
    <row r="993" spans="1:25" x14ac:dyDescent="0.2">
      <c r="A993" s="93" t="s">
        <v>469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6"/>
        <v>1 2023</v>
      </c>
      <c r="G993" s="96" t="s">
        <v>5</v>
      </c>
      <c r="H993" s="160" t="str">
        <f>RIGHT(Journal!$J993,9)</f>
        <v>000000153</v>
      </c>
      <c r="I993" s="96" t="str">
        <f t="shared" si="77"/>
        <v>Forever</v>
      </c>
      <c r="J993" s="97" t="s">
        <v>470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3221</v>
      </c>
      <c r="T993" s="95" t="str">
        <f t="shared" si="78"/>
        <v>3 2023</v>
      </c>
      <c r="U993" s="32">
        <f t="shared" si="79"/>
        <v>151.4775850546398</v>
      </c>
      <c r="V993" s="22">
        <f t="shared" si="80"/>
        <v>7.3944802336312315E-2</v>
      </c>
      <c r="X993" s="33"/>
      <c r="Y993" s="33"/>
    </row>
    <row r="994" spans="1:25" x14ac:dyDescent="0.2">
      <c r="A994" s="93" t="s">
        <v>469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6"/>
        <v>1 2023</v>
      </c>
      <c r="G994" s="96" t="s">
        <v>5</v>
      </c>
      <c r="H994" s="160" t="str">
        <f>RIGHT(Journal!$J994,9)</f>
        <v>000000153</v>
      </c>
      <c r="I994" s="96" t="str">
        <f t="shared" si="77"/>
        <v>Forever</v>
      </c>
      <c r="J994" s="97" t="s">
        <v>470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3221</v>
      </c>
      <c r="T994" s="95" t="str">
        <f t="shared" si="78"/>
        <v>3 2023</v>
      </c>
      <c r="U994" s="32">
        <f t="shared" si="79"/>
        <v>151.4775850546398</v>
      </c>
      <c r="V994" s="22">
        <f t="shared" si="80"/>
        <v>7.3944802336312315E-2</v>
      </c>
      <c r="X994" s="33"/>
      <c r="Y994" s="33"/>
    </row>
    <row r="995" spans="1:25" x14ac:dyDescent="0.2">
      <c r="A995" s="93" t="s">
        <v>469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6"/>
        <v>1 2023</v>
      </c>
      <c r="G995" s="96" t="s">
        <v>5</v>
      </c>
      <c r="H995" s="160" t="str">
        <f>RIGHT(Journal!$J995,9)</f>
        <v>000000153</v>
      </c>
      <c r="I995" s="96" t="str">
        <f t="shared" si="77"/>
        <v>Forever</v>
      </c>
      <c r="J995" s="97" t="s">
        <v>470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3221</v>
      </c>
      <c r="T995" s="95" t="str">
        <f t="shared" si="78"/>
        <v>1 2023</v>
      </c>
      <c r="U995" s="32">
        <f t="shared" si="79"/>
        <v>-2.4149453602149151E-3</v>
      </c>
      <c r="V995" s="22">
        <f t="shared" si="80"/>
        <v>-1.1788718261495461E-6</v>
      </c>
      <c r="X995" s="33"/>
      <c r="Y995" s="33"/>
    </row>
    <row r="996" spans="1:25" x14ac:dyDescent="0.2">
      <c r="A996" s="93" t="s">
        <v>469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6"/>
        <v>1 2023</v>
      </c>
      <c r="G996" s="96" t="s">
        <v>7</v>
      </c>
      <c r="H996" s="160" t="str">
        <f>RIGHT(Journal!$J996,9)</f>
        <v>000000609</v>
      </c>
      <c r="I996" s="96" t="str">
        <f t="shared" si="77"/>
        <v>Forever</v>
      </c>
      <c r="J996" s="97" t="s">
        <v>471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78"/>
        <v/>
      </c>
      <c r="U996" s="32">
        <f t="shared" si="79"/>
        <v>-6381.9035438134297</v>
      </c>
      <c r="V996" s="22" t="str">
        <f t="shared" si="80"/>
        <v/>
      </c>
      <c r="X996" s="33"/>
      <c r="Y996" s="33"/>
    </row>
    <row r="997" spans="1:25" x14ac:dyDescent="0.2">
      <c r="A997" s="93" t="s">
        <v>469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6"/>
        <v>1 2023</v>
      </c>
      <c r="G997" s="96" t="s">
        <v>7</v>
      </c>
      <c r="H997" s="160" t="str">
        <f>RIGHT(Journal!$J997,9)</f>
        <v>000000067</v>
      </c>
      <c r="I997" s="96" t="str">
        <f t="shared" si="77"/>
        <v>Forever</v>
      </c>
      <c r="J997" s="97" t="s">
        <v>323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3221</v>
      </c>
      <c r="T997" s="95" t="str">
        <f t="shared" si="78"/>
        <v>2 2023</v>
      </c>
      <c r="U997" s="32">
        <f t="shared" si="79"/>
        <v>37.074933864405125</v>
      </c>
      <c r="V997" s="22">
        <f t="shared" si="80"/>
        <v>6.586122397945357E-2</v>
      </c>
      <c r="X997" s="33"/>
      <c r="Y997" s="33"/>
    </row>
    <row r="998" spans="1:25" x14ac:dyDescent="0.2">
      <c r="A998" s="93" t="s">
        <v>469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6"/>
        <v>1 2023</v>
      </c>
      <c r="G998" s="96" t="s">
        <v>5</v>
      </c>
      <c r="H998" s="160" t="str">
        <f>RIGHT(Journal!$J998,9)</f>
        <v>000000068</v>
      </c>
      <c r="I998" s="96" t="str">
        <f t="shared" si="77"/>
        <v>Forever</v>
      </c>
      <c r="J998" s="97" t="s">
        <v>324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3221</v>
      </c>
      <c r="T998" s="95" t="str">
        <f t="shared" si="78"/>
        <v>1 2023</v>
      </c>
      <c r="U998" s="32">
        <f t="shared" si="79"/>
        <v>-2.7501894087436085E-3</v>
      </c>
      <c r="V998" s="22">
        <f t="shared" si="80"/>
        <v>-2.9051416760544866E-6</v>
      </c>
      <c r="X998" s="33"/>
      <c r="Y998" s="33"/>
    </row>
    <row r="999" spans="1:25" x14ac:dyDescent="0.2">
      <c r="A999" s="93" t="s">
        <v>469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6"/>
        <v>1 2023</v>
      </c>
      <c r="G999" s="96" t="s">
        <v>5</v>
      </c>
      <c r="H999" s="160" t="str">
        <f>RIGHT(Journal!$J999,9)</f>
        <v>000000068</v>
      </c>
      <c r="I999" s="96" t="str">
        <f t="shared" si="77"/>
        <v>Forever</v>
      </c>
      <c r="J999" s="97" t="s">
        <v>324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78"/>
        <v/>
      </c>
      <c r="U999" s="32">
        <f t="shared" si="79"/>
        <v>-946.66275018940871</v>
      </c>
      <c r="V999" s="22" t="str">
        <f t="shared" si="80"/>
        <v/>
      </c>
      <c r="X999" s="33"/>
      <c r="Y999" s="33"/>
    </row>
    <row r="1000" spans="1:25" x14ac:dyDescent="0.2">
      <c r="A1000" s="93" t="s">
        <v>469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6"/>
        <v>1 2023</v>
      </c>
      <c r="G1000" s="96" t="s">
        <v>5</v>
      </c>
      <c r="H1000" s="160" t="str">
        <f>RIGHT(Journal!$J1000,9)</f>
        <v>000007363</v>
      </c>
      <c r="I1000" s="96" t="str">
        <f t="shared" si="77"/>
        <v>Forever</v>
      </c>
      <c r="J1000" s="97" t="s">
        <v>472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3221</v>
      </c>
      <c r="T1000" s="95" t="str">
        <f t="shared" si="78"/>
        <v>3 2023</v>
      </c>
      <c r="U1000" s="32">
        <f t="shared" si="79"/>
        <v>563.60818879097997</v>
      </c>
      <c r="V1000" s="22">
        <f t="shared" si="80"/>
        <v>0.36683883933712486</v>
      </c>
      <c r="X1000" s="33"/>
      <c r="Y1000" s="33"/>
    </row>
    <row r="1001" spans="1:25" x14ac:dyDescent="0.2">
      <c r="A1001" s="93" t="s">
        <v>469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6"/>
        <v>1 2023</v>
      </c>
      <c r="G1001" s="96" t="s">
        <v>5</v>
      </c>
      <c r="H1001" s="160" t="str">
        <f>RIGHT(Journal!$J1001,9)</f>
        <v>000007363</v>
      </c>
      <c r="I1001" s="96" t="str">
        <f t="shared" si="77"/>
        <v>Forever</v>
      </c>
      <c r="J1001" s="97" t="s">
        <v>472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3221</v>
      </c>
      <c r="T1001" s="95" t="str">
        <f t="shared" si="78"/>
        <v>8 2024</v>
      </c>
      <c r="U1001" s="32">
        <f t="shared" si="79"/>
        <v>1463.60818879098</v>
      </c>
      <c r="V1001" s="22">
        <f t="shared" si="80"/>
        <v>0.95262691333874983</v>
      </c>
      <c r="X1001" s="33"/>
      <c r="Y1001" s="33"/>
    </row>
    <row r="1002" spans="1:25" x14ac:dyDescent="0.2">
      <c r="A1002" s="93" t="s">
        <v>469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6"/>
        <v>1 2023</v>
      </c>
      <c r="G1002" s="96" t="s">
        <v>5</v>
      </c>
      <c r="H1002" s="160" t="str">
        <f>RIGHT(Journal!$J1002,9)</f>
        <v>000007363</v>
      </c>
      <c r="I1002" s="96" t="str">
        <f t="shared" si="77"/>
        <v>Forever</v>
      </c>
      <c r="J1002" s="97" t="s">
        <v>472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3221</v>
      </c>
      <c r="T1002" s="95" t="str">
        <f t="shared" si="78"/>
        <v>1 2023</v>
      </c>
      <c r="U1002" s="32">
        <f t="shared" si="79"/>
        <v>-1.8112090199338127E-3</v>
      </c>
      <c r="V1002" s="22">
        <f t="shared" si="80"/>
        <v>-1.1788718260015542E-6</v>
      </c>
      <c r="X1002" s="33"/>
      <c r="Y1002" s="33"/>
    </row>
    <row r="1003" spans="1:25" x14ac:dyDescent="0.2">
      <c r="A1003" s="93" t="s">
        <v>469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6"/>
        <v>1 2023</v>
      </c>
      <c r="G1003" s="96" t="s">
        <v>5</v>
      </c>
      <c r="H1003" s="160" t="str">
        <f>RIGHT(Journal!$J1003,9)</f>
        <v>000007363</v>
      </c>
      <c r="I1003" s="96" t="str">
        <f t="shared" si="77"/>
        <v>Forever</v>
      </c>
      <c r="J1003" s="97" t="s">
        <v>472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3221</v>
      </c>
      <c r="T1003" s="95" t="str">
        <f t="shared" si="78"/>
        <v>1 2023</v>
      </c>
      <c r="U1003" s="32">
        <f t="shared" si="79"/>
        <v>-1.8112090199338127E-3</v>
      </c>
      <c r="V1003" s="22">
        <f t="shared" si="80"/>
        <v>-1.1788718260015542E-6</v>
      </c>
      <c r="X1003" s="33"/>
      <c r="Y1003" s="33"/>
    </row>
    <row r="1004" spans="1:25" x14ac:dyDescent="0.2">
      <c r="A1004" s="93" t="s">
        <v>473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6"/>
        <v>2 2023</v>
      </c>
      <c r="G1004" s="96" t="s">
        <v>5</v>
      </c>
      <c r="H1004" s="160" t="str">
        <f>RIGHT(Journal!$J1004,9)</f>
        <v>NOW-01298</v>
      </c>
      <c r="I1004" s="96" t="str">
        <f t="shared" si="77"/>
        <v>NOW Foods</v>
      </c>
      <c r="J1004" s="97" t="s">
        <v>474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3221</v>
      </c>
      <c r="T1004" s="95" t="str">
        <f t="shared" si="78"/>
        <v>3 2023</v>
      </c>
      <c r="U1004" s="32">
        <f t="shared" si="79"/>
        <v>1026.659959090686</v>
      </c>
      <c r="V1004" s="22">
        <f t="shared" si="80"/>
        <v>0.57894139612628748</v>
      </c>
      <c r="X1004" s="33"/>
      <c r="Y1004" s="33"/>
    </row>
    <row r="1005" spans="1:25" x14ac:dyDescent="0.2">
      <c r="A1005" s="93" t="s">
        <v>473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6"/>
        <v>2 2023</v>
      </c>
      <c r="G1005" s="96" t="s">
        <v>5</v>
      </c>
      <c r="H1005" s="160" t="str">
        <f>RIGHT(Journal!$J1005,9)</f>
        <v>NOW-01298</v>
      </c>
      <c r="I1005" s="96" t="str">
        <f t="shared" si="77"/>
        <v>NOW Foods</v>
      </c>
      <c r="J1005" s="97" t="s">
        <v>474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3221</v>
      </c>
      <c r="T1005" s="95" t="str">
        <f t="shared" si="78"/>
        <v>3 2023</v>
      </c>
      <c r="U1005" s="32">
        <f t="shared" si="79"/>
        <v>1026.659959090686</v>
      </c>
      <c r="V1005" s="22">
        <f t="shared" si="80"/>
        <v>0.57894139612628748</v>
      </c>
      <c r="X1005" s="33"/>
      <c r="Y1005" s="33"/>
    </row>
    <row r="1006" spans="1:25" x14ac:dyDescent="0.2">
      <c r="A1006" s="93" t="s">
        <v>473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6"/>
        <v>2 2023</v>
      </c>
      <c r="G1006" s="96" t="s">
        <v>5</v>
      </c>
      <c r="H1006" s="161" t="s">
        <v>2078</v>
      </c>
      <c r="I1006" s="97" t="s">
        <v>2067</v>
      </c>
      <c r="J1006" s="97" t="s">
        <v>2079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3221</v>
      </c>
      <c r="T1006" s="95" t="str">
        <f t="shared" si="78"/>
        <v>3 2023</v>
      </c>
      <c r="U1006" s="32">
        <f t="shared" si="79"/>
        <v>1329.3101134192343</v>
      </c>
      <c r="V1006" s="22">
        <f t="shared" si="80"/>
        <v>0.6123906144479907</v>
      </c>
      <c r="X1006" s="33"/>
      <c r="Y1006" s="33"/>
    </row>
    <row r="1007" spans="1:25" x14ac:dyDescent="0.2">
      <c r="A1007" s="93" t="s">
        <v>473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6"/>
        <v>2 2023</v>
      </c>
      <c r="G1007" s="96" t="s">
        <v>5</v>
      </c>
      <c r="H1007" s="161" t="s">
        <v>2078</v>
      </c>
      <c r="I1007" s="97" t="s">
        <v>2067</v>
      </c>
      <c r="J1007" s="97" t="s">
        <v>2079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3221</v>
      </c>
      <c r="T1007" s="95" t="str">
        <f t="shared" si="78"/>
        <v>4 2023</v>
      </c>
      <c r="U1007" s="32">
        <f t="shared" si="79"/>
        <v>1329.3101134192343</v>
      </c>
      <c r="V1007" s="22">
        <f t="shared" si="80"/>
        <v>0.6123906144479907</v>
      </c>
      <c r="X1007" s="33"/>
      <c r="Y1007" s="33"/>
    </row>
    <row r="1008" spans="1:25" x14ac:dyDescent="0.2">
      <c r="A1008" s="93" t="s">
        <v>473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6"/>
        <v>2 2023</v>
      </c>
      <c r="G1008" s="96" t="s">
        <v>5</v>
      </c>
      <c r="H1008" s="161" t="s">
        <v>2152</v>
      </c>
      <c r="I1008" s="97" t="s">
        <v>2067</v>
      </c>
      <c r="J1008" s="97" t="s">
        <v>3886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3221</v>
      </c>
      <c r="T1008" s="95" t="str">
        <f t="shared" si="78"/>
        <v>4 2023</v>
      </c>
      <c r="U1008" s="32">
        <f t="shared" si="79"/>
        <v>1112.6890524717064</v>
      </c>
      <c r="V1008" s="22">
        <f t="shared" si="80"/>
        <v>0.65944516871751546</v>
      </c>
      <c r="X1008" s="33"/>
      <c r="Y1008" s="33"/>
    </row>
    <row r="1009" spans="1:25" x14ac:dyDescent="0.2">
      <c r="A1009" s="93" t="s">
        <v>473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6"/>
        <v>2 2023</v>
      </c>
      <c r="G1009" s="96" t="s">
        <v>5</v>
      </c>
      <c r="H1009" s="161" t="s">
        <v>2152</v>
      </c>
      <c r="I1009" s="97" t="s">
        <v>2067</v>
      </c>
      <c r="J1009" s="97" t="s">
        <v>3886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3221</v>
      </c>
      <c r="T1009" s="95" t="str">
        <f t="shared" si="78"/>
        <v>6 2023</v>
      </c>
      <c r="U1009" s="32">
        <f t="shared" si="79"/>
        <v>1112.6890524717064</v>
      </c>
      <c r="V1009" s="22">
        <f t="shared" si="80"/>
        <v>0.65944516871751546</v>
      </c>
      <c r="X1009" s="33"/>
      <c r="Y1009" s="33"/>
    </row>
    <row r="1010" spans="1:25" x14ac:dyDescent="0.2">
      <c r="A1010" s="93" t="s">
        <v>473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6"/>
        <v>2 2023</v>
      </c>
      <c r="G1010" s="96" t="s">
        <v>5</v>
      </c>
      <c r="H1010" s="161" t="s">
        <v>4102</v>
      </c>
      <c r="I1010" s="97" t="s">
        <v>2742</v>
      </c>
      <c r="J1010" s="97" t="s">
        <v>4103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3221</v>
      </c>
      <c r="T1010" s="95" t="str">
        <f t="shared" si="78"/>
        <v>3 2023</v>
      </c>
      <c r="U1010" s="32">
        <f t="shared" si="79"/>
        <v>1725.9974205085493</v>
      </c>
      <c r="V1010" s="22">
        <f t="shared" si="80"/>
        <v>1.0310601916951014</v>
      </c>
      <c r="X1010" s="33"/>
      <c r="Y1010" s="33"/>
    </row>
    <row r="1011" spans="1:25" x14ac:dyDescent="0.2">
      <c r="A1011" s="93" t="s">
        <v>473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6"/>
        <v>2 2023</v>
      </c>
      <c r="G1011" s="96" t="s">
        <v>5</v>
      </c>
      <c r="H1011" s="161" t="s">
        <v>4102</v>
      </c>
      <c r="I1011" s="97" t="s">
        <v>2742</v>
      </c>
      <c r="J1011" s="97" t="s">
        <v>4103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3221</v>
      </c>
      <c r="T1011" s="95" t="str">
        <f t="shared" si="78"/>
        <v>3 2023</v>
      </c>
      <c r="U1011" s="32">
        <f t="shared" si="79"/>
        <v>1725.9974205085493</v>
      </c>
      <c r="V1011" s="22">
        <f t="shared" si="80"/>
        <v>1.0310601916951014</v>
      </c>
      <c r="X1011" s="33"/>
      <c r="Y1011" s="33"/>
    </row>
    <row r="1012" spans="1:25" x14ac:dyDescent="0.2">
      <c r="A1012" s="93" t="s">
        <v>473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6"/>
        <v>2 2023</v>
      </c>
      <c r="G1012" s="96" t="s">
        <v>5</v>
      </c>
      <c r="H1012" s="161" t="s">
        <v>2290</v>
      </c>
      <c r="I1012" s="97" t="s">
        <v>2291</v>
      </c>
      <c r="J1012" s="97" t="s">
        <v>2292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3221</v>
      </c>
      <c r="T1012" s="95" t="str">
        <f t="shared" si="78"/>
        <v>3 2023</v>
      </c>
      <c r="U1012" s="32">
        <f t="shared" si="79"/>
        <v>1519.9193547596881</v>
      </c>
      <c r="V1012" s="22">
        <f t="shared" si="80"/>
        <v>1.0269165802873585</v>
      </c>
      <c r="X1012" s="33"/>
      <c r="Y1012" s="33"/>
    </row>
    <row r="1013" spans="1:25" x14ac:dyDescent="0.2">
      <c r="A1013" s="93" t="s">
        <v>473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6"/>
        <v>2 2023</v>
      </c>
      <c r="G1013" s="96" t="s">
        <v>5</v>
      </c>
      <c r="H1013" s="161" t="s">
        <v>2991</v>
      </c>
      <c r="I1013" s="97" t="s">
        <v>2742</v>
      </c>
      <c r="J1013" s="97" t="s">
        <v>2992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3221</v>
      </c>
      <c r="T1013" s="95" t="str">
        <f t="shared" si="78"/>
        <v>3 2023</v>
      </c>
      <c r="U1013" s="32">
        <f t="shared" si="79"/>
        <v>674.69394199206306</v>
      </c>
      <c r="V1013" s="22">
        <f t="shared" si="80"/>
        <v>0.93021964251218203</v>
      </c>
      <c r="X1013" s="33"/>
      <c r="Y1013" s="33"/>
    </row>
    <row r="1014" spans="1:25" x14ac:dyDescent="0.2">
      <c r="A1014" s="93" t="s">
        <v>473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6"/>
        <v>2 2023</v>
      </c>
      <c r="G1014" s="96" t="s">
        <v>5</v>
      </c>
      <c r="H1014" s="161" t="s">
        <v>2991</v>
      </c>
      <c r="I1014" s="97" t="s">
        <v>2742</v>
      </c>
      <c r="J1014" s="97" t="s">
        <v>2992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3221</v>
      </c>
      <c r="T1014" s="95" t="str">
        <f t="shared" si="78"/>
        <v>3 2023</v>
      </c>
      <c r="U1014" s="32">
        <f t="shared" si="79"/>
        <v>674.69394199206306</v>
      </c>
      <c r="V1014" s="22">
        <f t="shared" si="80"/>
        <v>0.93021964251218203</v>
      </c>
      <c r="X1014" s="33"/>
      <c r="Y1014" s="33"/>
    </row>
    <row r="1015" spans="1:25" x14ac:dyDescent="0.2">
      <c r="A1015" s="93" t="s">
        <v>473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6"/>
        <v>2 2023</v>
      </c>
      <c r="G1015" s="96" t="s">
        <v>5</v>
      </c>
      <c r="H1015" s="160" t="str">
        <f>RIGHT(Journal!$J1015,9)</f>
        <v>NAP-29996</v>
      </c>
      <c r="I1015" s="96" t="str">
        <f t="shared" si="77"/>
        <v>NaturesPlus</v>
      </c>
      <c r="J1015" s="97" t="s">
        <v>97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3221</v>
      </c>
      <c r="T1015" s="95" t="str">
        <f t="shared" si="78"/>
        <v>11 2023</v>
      </c>
      <c r="U1015" s="32">
        <f t="shared" si="79"/>
        <v>958.53378080446805</v>
      </c>
      <c r="V1015" s="22">
        <f t="shared" si="80"/>
        <v>1.2927544856250468</v>
      </c>
      <c r="X1015" s="33"/>
      <c r="Y1015" s="33"/>
    </row>
    <row r="1016" spans="1:25" x14ac:dyDescent="0.2">
      <c r="A1016" s="93" t="s">
        <v>473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6"/>
        <v>2 2023</v>
      </c>
      <c r="G1016" s="96" t="s">
        <v>5</v>
      </c>
      <c r="H1016" s="160" t="str">
        <f>RIGHT(Journal!$J1016,9)</f>
        <v>OAD-54589</v>
      </c>
      <c r="I1016" s="96" t="str">
        <f t="shared" si="77"/>
        <v>One-A-Day</v>
      </c>
      <c r="J1016" s="97" t="s">
        <v>475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3221</v>
      </c>
      <c r="T1016" s="95" t="str">
        <f t="shared" si="78"/>
        <v>4 2023</v>
      </c>
      <c r="U1016" s="32">
        <f t="shared" si="79"/>
        <v>1080.1958894713632</v>
      </c>
      <c r="V1016" s="22">
        <f t="shared" si="80"/>
        <v>0.96462933053659239</v>
      </c>
      <c r="X1016" s="33"/>
      <c r="Y1016" s="33"/>
    </row>
    <row r="1017" spans="1:25" x14ac:dyDescent="0.2">
      <c r="A1017" s="93" t="s">
        <v>476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6"/>
        <v>2 2023</v>
      </c>
      <c r="G1017" s="96" t="s">
        <v>5</v>
      </c>
      <c r="H1017" s="160" t="str">
        <f>RIGHT(Journal!$J1017,9)</f>
        <v>SPN-00168</v>
      </c>
      <c r="I1017" s="96" t="str">
        <f t="shared" si="77"/>
        <v>Super Nutrition</v>
      </c>
      <c r="J1017" s="97" t="s">
        <v>477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3221</v>
      </c>
      <c r="T1017" s="95" t="str">
        <f t="shared" si="78"/>
        <v>6 2023</v>
      </c>
      <c r="U1017" s="32">
        <f t="shared" si="79"/>
        <v>1286.5969567299062</v>
      </c>
      <c r="V1017" s="22">
        <f t="shared" si="80"/>
        <v>0.97959035752388224</v>
      </c>
      <c r="X1017" s="33"/>
      <c r="Y1017" s="33"/>
    </row>
    <row r="1018" spans="1:25" x14ac:dyDescent="0.2">
      <c r="A1018" s="93" t="s">
        <v>476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6"/>
        <v>2 2023</v>
      </c>
      <c r="G1018" s="96" t="s">
        <v>5</v>
      </c>
      <c r="H1018" s="160" t="str">
        <f>RIGHT(Journal!$J1018,9)</f>
        <v>SPN-00168</v>
      </c>
      <c r="I1018" s="96" t="str">
        <f t="shared" si="77"/>
        <v>Super Nutrition</v>
      </c>
      <c r="J1018" s="97" t="s">
        <v>477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3221</v>
      </c>
      <c r="T1018" s="95" t="str">
        <f t="shared" si="78"/>
        <v>8 2023</v>
      </c>
      <c r="U1018" s="32">
        <f t="shared" si="79"/>
        <v>1486.5969567299062</v>
      </c>
      <c r="V1018" s="22">
        <f t="shared" si="80"/>
        <v>1.1318665388718732</v>
      </c>
      <c r="X1018" s="33"/>
      <c r="Y1018" s="33"/>
    </row>
    <row r="1019" spans="1:25" x14ac:dyDescent="0.2">
      <c r="A1019" s="93" t="s">
        <v>476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6"/>
        <v>2 2023</v>
      </c>
      <c r="G1019" s="96" t="s">
        <v>5</v>
      </c>
      <c r="H1019" s="161" t="s">
        <v>2754</v>
      </c>
      <c r="I1019" s="97" t="s">
        <v>2067</v>
      </c>
      <c r="J1019" s="97" t="s">
        <v>2755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3221</v>
      </c>
      <c r="T1019" s="95" t="str">
        <f t="shared" si="78"/>
        <v>3 2023</v>
      </c>
      <c r="U1019" s="32">
        <f t="shared" si="79"/>
        <v>460.8674995511401</v>
      </c>
      <c r="V1019" s="22">
        <f t="shared" si="80"/>
        <v>0.72108287284322881</v>
      </c>
      <c r="X1019" s="33"/>
      <c r="Y1019" s="33"/>
    </row>
    <row r="1020" spans="1:25" x14ac:dyDescent="0.2">
      <c r="A1020" s="93" t="s">
        <v>476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6"/>
        <v>2 2023</v>
      </c>
      <c r="G1020" s="96" t="s">
        <v>5</v>
      </c>
      <c r="H1020" s="161" t="s">
        <v>2754</v>
      </c>
      <c r="I1020" s="97" t="s">
        <v>2067</v>
      </c>
      <c r="J1020" s="97" t="s">
        <v>2755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3221</v>
      </c>
      <c r="T1020" s="95" t="str">
        <f t="shared" si="78"/>
        <v>3 2023</v>
      </c>
      <c r="U1020" s="32">
        <f t="shared" si="79"/>
        <v>460.8674995511401</v>
      </c>
      <c r="V1020" s="22">
        <f t="shared" si="80"/>
        <v>0.72108287284322881</v>
      </c>
      <c r="X1020" s="33"/>
      <c r="Y1020" s="33"/>
    </row>
    <row r="1021" spans="1:25" x14ac:dyDescent="0.2">
      <c r="A1021" s="93" t="s">
        <v>476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6"/>
        <v>2 2023</v>
      </c>
      <c r="G1021" s="96" t="s">
        <v>5</v>
      </c>
      <c r="H1021" s="161" t="s">
        <v>2754</v>
      </c>
      <c r="I1021" s="97" t="s">
        <v>2067</v>
      </c>
      <c r="J1021" s="97" t="s">
        <v>2755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3221</v>
      </c>
      <c r="T1021" s="95" t="str">
        <f t="shared" si="78"/>
        <v>3 2023</v>
      </c>
      <c r="U1021" s="32">
        <f t="shared" si="79"/>
        <v>460.8674995511401</v>
      </c>
      <c r="V1021" s="22">
        <f t="shared" si="80"/>
        <v>0.72108287284322881</v>
      </c>
      <c r="X1021" s="33"/>
      <c r="Y1021" s="33"/>
    </row>
    <row r="1022" spans="1:25" x14ac:dyDescent="0.2">
      <c r="A1022" s="93" t="s">
        <v>476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6"/>
        <v>2 2023</v>
      </c>
      <c r="G1022" s="96" t="s">
        <v>5</v>
      </c>
      <c r="H1022" s="160" t="str">
        <f>RIGHT(Journal!$J1022,9)</f>
        <v>LEX-23166</v>
      </c>
      <c r="I1022" s="96" t="str">
        <f t="shared" si="77"/>
        <v>Life Extension</v>
      </c>
      <c r="J1022" s="97" t="s">
        <v>61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3221</v>
      </c>
      <c r="T1022" s="95" t="str">
        <f t="shared" si="78"/>
        <v>3 2023</v>
      </c>
      <c r="U1022" s="32">
        <f t="shared" si="79"/>
        <v>771.2160691842721</v>
      </c>
      <c r="V1022" s="22">
        <f t="shared" si="80"/>
        <v>0.83035035770583598</v>
      </c>
      <c r="X1022" s="33"/>
      <c r="Y1022" s="33"/>
    </row>
    <row r="1023" spans="1:25" x14ac:dyDescent="0.2">
      <c r="A1023" s="93" t="s">
        <v>476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6"/>
        <v>2 2023</v>
      </c>
      <c r="G1023" s="96" t="s">
        <v>5</v>
      </c>
      <c r="H1023" s="160" t="str">
        <f>RIGHT(Journal!$J1023,9)</f>
        <v>LEX-23166</v>
      </c>
      <c r="I1023" s="96" t="str">
        <f t="shared" si="77"/>
        <v>Life Extension</v>
      </c>
      <c r="J1023" s="97" t="s">
        <v>61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3221</v>
      </c>
      <c r="T1023" s="95" t="str">
        <f t="shared" si="78"/>
        <v>8 2023</v>
      </c>
      <c r="U1023" s="32">
        <f t="shared" si="79"/>
        <v>671.2160691842721</v>
      </c>
      <c r="V1023" s="22">
        <f t="shared" si="80"/>
        <v>0.72268268960549276</v>
      </c>
      <c r="X1023" s="33"/>
      <c r="Y1023" s="33"/>
    </row>
    <row r="1024" spans="1:25" x14ac:dyDescent="0.2">
      <c r="A1024" s="93" t="s">
        <v>476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6"/>
        <v>2 2023</v>
      </c>
      <c r="G1024" s="96" t="s">
        <v>7</v>
      </c>
      <c r="H1024" s="160" t="str">
        <f>RIGHT(Journal!$J1024,9)</f>
        <v>ARH-19460</v>
      </c>
      <c r="I1024" s="96" t="str">
        <f t="shared" si="77"/>
        <v>Arm &amp; Hammer</v>
      </c>
      <c r="J1024" s="97" t="s">
        <v>478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3221</v>
      </c>
      <c r="T1024" s="95" t="str">
        <f t="shared" si="78"/>
        <v>3 2023</v>
      </c>
      <c r="U1024" s="32">
        <f t="shared" si="79"/>
        <v>360.96537494763299</v>
      </c>
      <c r="V1024" s="22">
        <f t="shared" si="80"/>
        <v>1.0646858706301121</v>
      </c>
      <c r="X1024" s="33"/>
      <c r="Y1024" s="33"/>
    </row>
    <row r="1025" spans="1:25" x14ac:dyDescent="0.2">
      <c r="A1025" s="93" t="s">
        <v>476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ref="F1025:F1088" si="81">IFERROR(MONTH(E1025)&amp;" "&amp;YEAR(E1025),"")</f>
        <v>2 2023</v>
      </c>
      <c r="G1025" s="96" t="s">
        <v>7</v>
      </c>
      <c r="H1025" s="160" t="str">
        <f>RIGHT(Journal!$J1025,9)</f>
        <v>ARH-19460</v>
      </c>
      <c r="I1025" s="96" t="str">
        <f t="shared" ref="I1025:I1088" si="82">IFERROR(LEFT(J1025,FIND(",",J1025)-1),"")</f>
        <v>Arm &amp; Hammer</v>
      </c>
      <c r="J1025" s="97" t="s">
        <v>478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3221</v>
      </c>
      <c r="T1025" s="95" t="str">
        <f t="shared" ref="T1025:T1088" si="83">IF(R1025="","",MONTH(R1025)&amp;" "&amp;YEAR(R1025))</f>
        <v>3 2023</v>
      </c>
      <c r="U1025" s="32">
        <f t="shared" ref="U1025:U1088" si="84">Q1025-P1025</f>
        <v>360.96537494763299</v>
      </c>
      <c r="V1025" s="22">
        <f t="shared" ref="V1025:V1088" si="85">IF(Q1025&lt;&gt;0,IFERROR(U1025/P1025,""),"")</f>
        <v>1.0646858706301121</v>
      </c>
      <c r="X1025" s="33"/>
      <c r="Y1025" s="33"/>
    </row>
    <row r="1026" spans="1:25" x14ac:dyDescent="0.2">
      <c r="A1026" s="93" t="s">
        <v>476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81"/>
        <v>2 2023</v>
      </c>
      <c r="G1026" s="96" t="s">
        <v>5</v>
      </c>
      <c r="H1026" s="161" t="s">
        <v>2700</v>
      </c>
      <c r="I1026" s="97" t="s">
        <v>2067</v>
      </c>
      <c r="J1026" s="97" t="s">
        <v>2701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3221</v>
      </c>
      <c r="T1026" s="95" t="str">
        <f t="shared" si="83"/>
        <v>7 2023</v>
      </c>
      <c r="U1026" s="32">
        <f t="shared" si="84"/>
        <v>800.93513824884758</v>
      </c>
      <c r="V1026" s="22">
        <f t="shared" si="85"/>
        <v>0.53428984874825536</v>
      </c>
      <c r="X1026" s="33"/>
      <c r="Y1026" s="33"/>
    </row>
    <row r="1027" spans="1:25" x14ac:dyDescent="0.2">
      <c r="A1027" s="93" t="s">
        <v>476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81"/>
        <v>2 2023</v>
      </c>
      <c r="G1027" s="96" t="s">
        <v>5</v>
      </c>
      <c r="H1027" s="161" t="s">
        <v>2700</v>
      </c>
      <c r="I1027" s="97" t="s">
        <v>2067</v>
      </c>
      <c r="J1027" s="97" t="s">
        <v>2701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3221</v>
      </c>
      <c r="T1027" s="95" t="str">
        <f t="shared" si="83"/>
        <v>2 2023</v>
      </c>
      <c r="U1027" s="32">
        <f t="shared" si="84"/>
        <v>-4.8617511524753354E-3</v>
      </c>
      <c r="V1027" s="22">
        <f t="shared" si="85"/>
        <v>-3.2431893219056691E-6</v>
      </c>
      <c r="X1027" s="33"/>
      <c r="Y1027" s="33"/>
    </row>
    <row r="1028" spans="1:25" x14ac:dyDescent="0.2">
      <c r="A1028" s="93" t="s">
        <v>476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si="81"/>
        <v>2 2023</v>
      </c>
      <c r="G1028" s="96" t="s">
        <v>5</v>
      </c>
      <c r="H1028" s="160" t="str">
        <f>RIGHT(Journal!$J1028,9)</f>
        <v>NOW-01648</v>
      </c>
      <c r="I1028" s="96" t="str">
        <f t="shared" si="82"/>
        <v>NOW Foods</v>
      </c>
      <c r="J1028" s="97" t="s">
        <v>68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3221</v>
      </c>
      <c r="T1028" s="95" t="str">
        <f t="shared" si="83"/>
        <v>5 2023</v>
      </c>
      <c r="U1028" s="32">
        <f t="shared" si="84"/>
        <v>496.75946795140362</v>
      </c>
      <c r="V1028" s="22">
        <f t="shared" si="85"/>
        <v>0.41285134162297366</v>
      </c>
      <c r="X1028" s="33"/>
      <c r="Y1028" s="33"/>
    </row>
    <row r="1029" spans="1:25" x14ac:dyDescent="0.2">
      <c r="A1029" s="93" t="s">
        <v>476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1"/>
        <v>2 2023</v>
      </c>
      <c r="G1029" s="96" t="s">
        <v>5</v>
      </c>
      <c r="H1029" s="160" t="str">
        <f>RIGHT(Journal!$J1029,9)</f>
        <v>NOW-01648</v>
      </c>
      <c r="I1029" s="96" t="str">
        <f t="shared" si="82"/>
        <v>NOW Foods</v>
      </c>
      <c r="J1029" s="97" t="s">
        <v>68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3221</v>
      </c>
      <c r="T1029" s="95" t="str">
        <f t="shared" si="83"/>
        <v>6 2023</v>
      </c>
      <c r="U1029" s="32">
        <f t="shared" si="84"/>
        <v>496.75946795140362</v>
      </c>
      <c r="V1029" s="22">
        <f t="shared" si="85"/>
        <v>0.41285134162297366</v>
      </c>
      <c r="X1029" s="33"/>
      <c r="Y1029" s="33"/>
    </row>
    <row r="1030" spans="1:25" x14ac:dyDescent="0.2">
      <c r="A1030" s="93" t="s">
        <v>476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1"/>
        <v>2 2023</v>
      </c>
      <c r="G1030" s="96" t="s">
        <v>6</v>
      </c>
      <c r="H1030" s="160" t="str">
        <f>RIGHT(Journal!$J1030,9)</f>
        <v>HAV-46416</v>
      </c>
      <c r="I1030" s="96" t="str">
        <f t="shared" si="82"/>
        <v>Havasu Nutrition</v>
      </c>
      <c r="J1030" s="97" t="s">
        <v>479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3221</v>
      </c>
      <c r="T1030" s="95" t="str">
        <f t="shared" si="83"/>
        <v>8 2023</v>
      </c>
      <c r="U1030" s="32">
        <f t="shared" si="84"/>
        <v>1407.8716559937759</v>
      </c>
      <c r="V1030" s="22">
        <f t="shared" si="85"/>
        <v>1.289108247872516</v>
      </c>
      <c r="X1030" s="33"/>
      <c r="Y1030" s="33"/>
    </row>
    <row r="1031" spans="1:25" x14ac:dyDescent="0.2">
      <c r="A1031" s="93" t="s">
        <v>476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1"/>
        <v>2 2023</v>
      </c>
      <c r="G1031" s="96" t="s">
        <v>5</v>
      </c>
      <c r="H1031" s="160" t="str">
        <f>RIGHT(Journal!$J1031,9)</f>
        <v>NOW-00369</v>
      </c>
      <c r="I1031" s="96" t="str">
        <f t="shared" si="82"/>
        <v>NOW Foods</v>
      </c>
      <c r="J1031" s="97" t="s">
        <v>146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3221</v>
      </c>
      <c r="T1031" s="95" t="str">
        <f t="shared" si="83"/>
        <v>9 2024</v>
      </c>
      <c r="U1031" s="32">
        <f t="shared" si="84"/>
        <v>75.680519480519592</v>
      </c>
      <c r="V1031" s="22">
        <f t="shared" si="85"/>
        <v>9.1809694261776098E-2</v>
      </c>
      <c r="X1031" s="33"/>
      <c r="Y1031" s="33"/>
    </row>
    <row r="1032" spans="1:25" x14ac:dyDescent="0.2">
      <c r="A1032" s="93" t="s">
        <v>476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1"/>
        <v>2 2023</v>
      </c>
      <c r="G1032" s="96" t="s">
        <v>5</v>
      </c>
      <c r="H1032" s="160" t="str">
        <f>RIGHT(Journal!$J1032,9)</f>
        <v>NWY-15788</v>
      </c>
      <c r="I1032" s="96" t="str">
        <f t="shared" si="82"/>
        <v>Nature's Way</v>
      </c>
      <c r="J1032" s="97" t="s">
        <v>88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3221</v>
      </c>
      <c r="T1032" s="95" t="str">
        <f t="shared" si="83"/>
        <v>3 2023</v>
      </c>
      <c r="U1032" s="32">
        <f t="shared" si="84"/>
        <v>800.65605063139651</v>
      </c>
      <c r="V1032" s="22">
        <f t="shared" si="85"/>
        <v>0.89026678968987094</v>
      </c>
      <c r="X1032" s="33"/>
      <c r="Y1032" s="33"/>
    </row>
    <row r="1033" spans="1:25" x14ac:dyDescent="0.2">
      <c r="A1033" s="93" t="s">
        <v>476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1"/>
        <v>2 2023</v>
      </c>
      <c r="G1033" s="96" t="s">
        <v>5</v>
      </c>
      <c r="H1033" s="161" t="s">
        <v>2089</v>
      </c>
      <c r="I1033" s="97" t="s">
        <v>2067</v>
      </c>
      <c r="J1033" s="97" t="s">
        <v>4398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3221</v>
      </c>
      <c r="T1033" s="95" t="str">
        <f t="shared" si="83"/>
        <v>6 2023</v>
      </c>
      <c r="U1033" s="32">
        <f t="shared" si="84"/>
        <v>432.09326111676353</v>
      </c>
      <c r="V1033" s="22">
        <f t="shared" si="85"/>
        <v>0.76085249836347402</v>
      </c>
      <c r="X1033" s="33"/>
      <c r="Y1033" s="33"/>
    </row>
    <row r="1034" spans="1:25" x14ac:dyDescent="0.2">
      <c r="A1034" s="93" t="s">
        <v>480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1"/>
        <v>2 2023</v>
      </c>
      <c r="G1034" s="96" t="s">
        <v>5</v>
      </c>
      <c r="H1034" s="175" t="s">
        <v>3745</v>
      </c>
      <c r="I1034" s="176" t="s">
        <v>2165</v>
      </c>
      <c r="J1034" s="97" t="s">
        <v>3797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3221</v>
      </c>
      <c r="T1034" s="95" t="str">
        <f t="shared" si="83"/>
        <v>3 2023</v>
      </c>
      <c r="U1034" s="32">
        <f t="shared" si="84"/>
        <v>1044.5831132944429</v>
      </c>
      <c r="V1034" s="22">
        <f t="shared" si="85"/>
        <v>0.90407464640132207</v>
      </c>
      <c r="X1034" s="33"/>
      <c r="Y1034" s="33"/>
    </row>
    <row r="1035" spans="1:25" x14ac:dyDescent="0.2">
      <c r="A1035" s="93" t="s">
        <v>480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1"/>
        <v>2 2023</v>
      </c>
      <c r="G1035" s="96" t="s">
        <v>5</v>
      </c>
      <c r="H1035" s="160" t="str">
        <f>RIGHT(Journal!$J1035,9)</f>
        <v>PAR-77818</v>
      </c>
      <c r="I1035" s="96" t="str">
        <f t="shared" si="82"/>
        <v>Paradise Herbs</v>
      </c>
      <c r="J1035" s="97" t="s">
        <v>481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3221</v>
      </c>
      <c r="T1035" s="95" t="str">
        <f t="shared" si="83"/>
        <v>3 2023</v>
      </c>
      <c r="U1035" s="32">
        <f t="shared" si="84"/>
        <v>786.01240405280942</v>
      </c>
      <c r="V1035" s="22">
        <f t="shared" si="85"/>
        <v>0.70558452079036516</v>
      </c>
      <c r="X1035" s="33"/>
      <c r="Y1035" s="33"/>
    </row>
    <row r="1036" spans="1:25" x14ac:dyDescent="0.2">
      <c r="A1036" s="93" t="s">
        <v>480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1"/>
        <v>2 2023</v>
      </c>
      <c r="G1036" s="96" t="s">
        <v>5</v>
      </c>
      <c r="H1036" s="161" t="s">
        <v>2239</v>
      </c>
      <c r="I1036" s="97" t="s">
        <v>2067</v>
      </c>
      <c r="J1036" s="97" t="s">
        <v>2240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3221</v>
      </c>
      <c r="T1036" s="95" t="str">
        <f t="shared" si="83"/>
        <v>3 2023</v>
      </c>
      <c r="U1036" s="32">
        <f t="shared" si="84"/>
        <v>623.75909118821028</v>
      </c>
      <c r="V1036" s="22">
        <f t="shared" si="85"/>
        <v>0.57957199552734306</v>
      </c>
      <c r="X1036" s="33"/>
      <c r="Y1036" s="33"/>
    </row>
    <row r="1037" spans="1:25" x14ac:dyDescent="0.2">
      <c r="A1037" s="93" t="s">
        <v>480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1"/>
        <v>2 2023</v>
      </c>
      <c r="G1037" s="96" t="s">
        <v>5</v>
      </c>
      <c r="H1037" s="160" t="str">
        <f>RIGHT(Journal!$J1037,9)</f>
        <v>CEN-27844</v>
      </c>
      <c r="I1037" s="96" t="str">
        <f t="shared" si="82"/>
        <v>21st Century</v>
      </c>
      <c r="J1037" s="97" t="s">
        <v>98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3221</v>
      </c>
      <c r="T1037" s="95" t="str">
        <f t="shared" si="83"/>
        <v>7 2023</v>
      </c>
      <c r="U1037" s="32">
        <f t="shared" si="84"/>
        <v>502.84851089960091</v>
      </c>
      <c r="V1037" s="22">
        <f t="shared" si="85"/>
        <v>1.0114593276377601</v>
      </c>
      <c r="X1037" s="33"/>
      <c r="Y1037" s="33"/>
    </row>
    <row r="1038" spans="1:25" x14ac:dyDescent="0.2">
      <c r="A1038" s="93" t="s">
        <v>480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1"/>
        <v>2 2023</v>
      </c>
      <c r="G1038" s="96" t="s">
        <v>5</v>
      </c>
      <c r="H1038" s="175" t="s">
        <v>3732</v>
      </c>
      <c r="I1038" s="176" t="s">
        <v>2115</v>
      </c>
      <c r="J1038" s="97" t="s">
        <v>3776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3221</v>
      </c>
      <c r="T1038" s="95" t="str">
        <f t="shared" si="83"/>
        <v>6 2023</v>
      </c>
      <c r="U1038" s="32">
        <f t="shared" si="84"/>
        <v>1133.3165489714463</v>
      </c>
      <c r="V1038" s="22">
        <f t="shared" si="85"/>
        <v>1.1723760738487812</v>
      </c>
      <c r="X1038" s="33"/>
      <c r="Y1038" s="33"/>
    </row>
    <row r="1039" spans="1:25" x14ac:dyDescent="0.2">
      <c r="A1039" s="93" t="s">
        <v>480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1"/>
        <v>2 2023</v>
      </c>
      <c r="G1039" s="96" t="s">
        <v>5</v>
      </c>
      <c r="H1039" s="160" t="str">
        <f>RIGHT(Journal!$J1039,9)</f>
        <v>CGN-01408</v>
      </c>
      <c r="I1039" s="96" t="str">
        <f t="shared" si="82"/>
        <v>California Gold Nutrition</v>
      </c>
      <c r="J1039" s="97" t="s">
        <v>306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3221</v>
      </c>
      <c r="T1039" s="95" t="str">
        <f t="shared" si="83"/>
        <v>6 2023</v>
      </c>
      <c r="U1039" s="32">
        <f t="shared" si="84"/>
        <v>448.88105618667493</v>
      </c>
      <c r="V1039" s="22">
        <f t="shared" si="85"/>
        <v>0.99503925149377859</v>
      </c>
      <c r="X1039" s="33"/>
      <c r="Y1039" s="33"/>
    </row>
    <row r="1040" spans="1:25" x14ac:dyDescent="0.2">
      <c r="A1040" s="93" t="s">
        <v>480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1"/>
        <v>2 2023</v>
      </c>
      <c r="G1040" s="96" t="s">
        <v>5</v>
      </c>
      <c r="H1040" s="160" t="str">
        <f>RIGHT(Journal!$J1040,9)</f>
        <v>CGN-01408</v>
      </c>
      <c r="I1040" s="96" t="str">
        <f t="shared" si="82"/>
        <v>California Gold Nutrition</v>
      </c>
      <c r="J1040" s="97" t="s">
        <v>306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3221</v>
      </c>
      <c r="T1040" s="95" t="str">
        <f t="shared" si="83"/>
        <v>6 2023</v>
      </c>
      <c r="U1040" s="32">
        <f t="shared" si="84"/>
        <v>448.88105618667493</v>
      </c>
      <c r="V1040" s="22">
        <f t="shared" si="85"/>
        <v>0.99503925149377859</v>
      </c>
      <c r="X1040" s="33"/>
      <c r="Y1040" s="33"/>
    </row>
    <row r="1041" spans="1:25" x14ac:dyDescent="0.2">
      <c r="A1041" s="93" t="s">
        <v>480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1"/>
        <v>2 2023</v>
      </c>
      <c r="G1041" s="96" t="s">
        <v>5</v>
      </c>
      <c r="H1041" s="161" t="s">
        <v>3678</v>
      </c>
      <c r="I1041" s="97" t="s">
        <v>2115</v>
      </c>
      <c r="J1041" s="97" t="s">
        <v>3679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3221</v>
      </c>
      <c r="T1041" s="95" t="str">
        <f t="shared" si="83"/>
        <v>6 2023</v>
      </c>
      <c r="U1041" s="32">
        <f t="shared" si="84"/>
        <v>1085.707092416334</v>
      </c>
      <c r="V1041" s="22">
        <f t="shared" si="85"/>
        <v>2.6206267897479685</v>
      </c>
      <c r="X1041" s="33"/>
      <c r="Y1041" s="33"/>
    </row>
    <row r="1042" spans="1:25" x14ac:dyDescent="0.2">
      <c r="A1042" s="93" t="s">
        <v>480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1"/>
        <v>2 2023</v>
      </c>
      <c r="G1042" s="96" t="s">
        <v>5</v>
      </c>
      <c r="H1042" s="161" t="s">
        <v>3678</v>
      </c>
      <c r="I1042" s="97" t="s">
        <v>2115</v>
      </c>
      <c r="J1042" s="97" t="s">
        <v>3679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3221</v>
      </c>
      <c r="T1042" s="95" t="str">
        <f t="shared" si="83"/>
        <v>7 2023</v>
      </c>
      <c r="U1042" s="32">
        <f t="shared" si="84"/>
        <v>1085.707092416334</v>
      </c>
      <c r="V1042" s="22">
        <f t="shared" si="85"/>
        <v>2.6206267897479685</v>
      </c>
      <c r="X1042" s="33"/>
      <c r="Y1042" s="33"/>
    </row>
    <row r="1043" spans="1:25" x14ac:dyDescent="0.2">
      <c r="A1043" s="93" t="s">
        <v>480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1"/>
        <v>2 2023</v>
      </c>
      <c r="G1043" s="96" t="s">
        <v>6</v>
      </c>
      <c r="H1043" s="160" t="str">
        <f>RIGHT(Journal!$J1043,9)</f>
        <v>CGN-01064</v>
      </c>
      <c r="I1043" s="96" t="str">
        <f t="shared" si="82"/>
        <v>California Gold Nutrition</v>
      </c>
      <c r="J1043" s="97" t="s">
        <v>183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3221</v>
      </c>
      <c r="T1043" s="95" t="str">
        <f t="shared" si="83"/>
        <v>1 2024</v>
      </c>
      <c r="U1043" s="32">
        <f t="shared" si="84"/>
        <v>1517.7520417562173</v>
      </c>
      <c r="V1043" s="22">
        <f t="shared" si="85"/>
        <v>1.0239528638342676</v>
      </c>
      <c r="X1043" s="33"/>
      <c r="Y1043" s="33"/>
    </row>
    <row r="1044" spans="1:25" x14ac:dyDescent="0.2">
      <c r="A1044" s="93" t="s">
        <v>480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1"/>
        <v>2 2023</v>
      </c>
      <c r="G1044" s="96" t="s">
        <v>5</v>
      </c>
      <c r="H1044" s="160" t="str">
        <f>RIGHT(Journal!$J1044,9)</f>
        <v>LKN-01542</v>
      </c>
      <c r="I1044" s="96" t="str">
        <f t="shared" si="82"/>
        <v>Lake Avenue Nutrition</v>
      </c>
      <c r="J1044" s="97" t="s">
        <v>358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3221</v>
      </c>
      <c r="T1044" s="95" t="str">
        <f t="shared" si="83"/>
        <v>4 2023</v>
      </c>
      <c r="U1044" s="32">
        <f t="shared" si="84"/>
        <v>1126.653239177157</v>
      </c>
      <c r="V1044" s="22">
        <f t="shared" si="85"/>
        <v>1.4568538930432642</v>
      </c>
      <c r="X1044" s="33"/>
      <c r="Y1044" s="33"/>
    </row>
    <row r="1045" spans="1:25" x14ac:dyDescent="0.2">
      <c r="A1045" s="93" t="s">
        <v>480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1"/>
        <v>2 2023</v>
      </c>
      <c r="G1045" s="96" t="s">
        <v>5</v>
      </c>
      <c r="H1045" s="160" t="str">
        <f>RIGHT(Journal!$J1045,9)</f>
        <v>NOW-03882</v>
      </c>
      <c r="I1045" s="96" t="str">
        <f t="shared" si="82"/>
        <v>NOW Foods</v>
      </c>
      <c r="J1045" s="97" t="s">
        <v>216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3221</v>
      </c>
      <c r="T1045" s="95" t="str">
        <f t="shared" si="83"/>
        <v>3 2023</v>
      </c>
      <c r="U1045" s="32">
        <f t="shared" si="84"/>
        <v>885.44270187288942</v>
      </c>
      <c r="V1045" s="22">
        <f t="shared" si="85"/>
        <v>0.87273799469722524</v>
      </c>
      <c r="X1045" s="33"/>
      <c r="Y1045" s="33"/>
    </row>
    <row r="1046" spans="1:25" x14ac:dyDescent="0.2">
      <c r="A1046" s="93" t="s">
        <v>480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1"/>
        <v>2 2023</v>
      </c>
      <c r="G1046" s="96" t="s">
        <v>5</v>
      </c>
      <c r="H1046" s="160" t="str">
        <f>RIGHT(Journal!$J1046,9)</f>
        <v>CEN-27685</v>
      </c>
      <c r="I1046" s="96" t="str">
        <f t="shared" si="82"/>
        <v>21st Century</v>
      </c>
      <c r="J1046" s="97" t="s">
        <v>174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3"/>
        <v>9 2025</v>
      </c>
      <c r="U1046" s="32">
        <f t="shared" si="84"/>
        <v>264.53212158428016</v>
      </c>
      <c r="V1046" s="22">
        <f t="shared" si="85"/>
        <v>0.60746643942298839</v>
      </c>
      <c r="X1046" s="33"/>
      <c r="Y1046" s="33"/>
    </row>
    <row r="1047" spans="1:25" x14ac:dyDescent="0.2">
      <c r="A1047" s="93" t="s">
        <v>480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1"/>
        <v>2 2023</v>
      </c>
      <c r="G1047" s="96" t="s">
        <v>7</v>
      </c>
      <c r="H1047" s="161" t="s">
        <v>2293</v>
      </c>
      <c r="I1047" s="97" t="s">
        <v>2294</v>
      </c>
      <c r="J1047" s="97" t="s">
        <v>2295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3221</v>
      </c>
      <c r="T1047" s="95" t="str">
        <f t="shared" si="83"/>
        <v>4 2023</v>
      </c>
      <c r="U1047" s="32">
        <f t="shared" si="84"/>
        <v>441.05552348787228</v>
      </c>
      <c r="V1047" s="22">
        <f t="shared" si="85"/>
        <v>0.96102153105707389</v>
      </c>
      <c r="X1047" s="33"/>
      <c r="Y1047" s="33"/>
    </row>
    <row r="1048" spans="1:25" x14ac:dyDescent="0.2">
      <c r="A1048" s="93" t="s">
        <v>480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1"/>
        <v>2 2023</v>
      </c>
      <c r="G1048" s="96" t="s">
        <v>7</v>
      </c>
      <c r="H1048" s="161" t="s">
        <v>2293</v>
      </c>
      <c r="I1048" s="97" t="s">
        <v>2294</v>
      </c>
      <c r="J1048" s="97" t="s">
        <v>2295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3221</v>
      </c>
      <c r="T1048" s="95" t="str">
        <f t="shared" si="83"/>
        <v>11 2023</v>
      </c>
      <c r="U1048" s="32">
        <f t="shared" si="84"/>
        <v>541.05552348787228</v>
      </c>
      <c r="V1048" s="22">
        <f t="shared" si="85"/>
        <v>1.1789128122856376</v>
      </c>
      <c r="X1048" s="33"/>
      <c r="Y1048" s="33"/>
    </row>
    <row r="1049" spans="1:25" x14ac:dyDescent="0.2">
      <c r="A1049" s="93" t="s">
        <v>480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1"/>
        <v>2 2023</v>
      </c>
      <c r="G1049" s="96" t="s">
        <v>5</v>
      </c>
      <c r="H1049" s="160" t="str">
        <f>RIGHT(Journal!$J1049,9)</f>
        <v>OAD-58700</v>
      </c>
      <c r="I1049" s="96" t="str">
        <f t="shared" si="82"/>
        <v>One-A-Day</v>
      </c>
      <c r="J1049" s="97" t="s">
        <v>121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3221</v>
      </c>
      <c r="T1049" s="95" t="str">
        <f t="shared" si="83"/>
        <v>5 2023</v>
      </c>
      <c r="U1049" s="32">
        <f t="shared" si="84"/>
        <v>1243.0927602087811</v>
      </c>
      <c r="V1049" s="22">
        <f t="shared" si="85"/>
        <v>1.1761607011551376</v>
      </c>
      <c r="X1049" s="33"/>
      <c r="Y1049" s="33"/>
    </row>
    <row r="1050" spans="1:25" x14ac:dyDescent="0.2">
      <c r="A1050" s="93" t="s">
        <v>480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1"/>
        <v>2 2023</v>
      </c>
      <c r="G1050" s="96" t="s">
        <v>5</v>
      </c>
      <c r="H1050" s="160" t="str">
        <f>RIGHT(Journal!$J1050,9)</f>
        <v>OAD-58701</v>
      </c>
      <c r="I1050" s="96" t="str">
        <f t="shared" si="82"/>
        <v>One-A-Day</v>
      </c>
      <c r="J1050" s="97" t="s">
        <v>75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3"/>
        <v/>
      </c>
      <c r="U1050" s="32">
        <f t="shared" si="84"/>
        <v>-1059.6691925084433</v>
      </c>
      <c r="V1050" s="22" t="str">
        <f t="shared" si="85"/>
        <v/>
      </c>
      <c r="X1050" s="33"/>
      <c r="Y1050" s="33"/>
    </row>
    <row r="1051" spans="1:25" x14ac:dyDescent="0.2">
      <c r="A1051" s="93" t="s">
        <v>480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1"/>
        <v>2 2023</v>
      </c>
      <c r="G1051" s="96" t="s">
        <v>5</v>
      </c>
      <c r="H1051" s="161" t="s">
        <v>2862</v>
      </c>
      <c r="I1051" s="97" t="s">
        <v>2115</v>
      </c>
      <c r="J1051" s="97" t="s">
        <v>3966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3221</v>
      </c>
      <c r="T1051" s="95" t="str">
        <f t="shared" si="83"/>
        <v>5 2023</v>
      </c>
      <c r="U1051" s="32">
        <f t="shared" si="84"/>
        <v>677.77218299048207</v>
      </c>
      <c r="V1051" s="22">
        <f t="shared" si="85"/>
        <v>2.1033943912125443</v>
      </c>
      <c r="X1051" s="33"/>
      <c r="Y1051" s="33"/>
    </row>
    <row r="1052" spans="1:25" x14ac:dyDescent="0.2">
      <c r="A1052" s="93" t="s">
        <v>480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1"/>
        <v>2 2023</v>
      </c>
      <c r="G1052" s="96" t="s">
        <v>5</v>
      </c>
      <c r="H1052" s="161" t="s">
        <v>2862</v>
      </c>
      <c r="I1052" s="97" t="s">
        <v>2115</v>
      </c>
      <c r="J1052" s="97" t="s">
        <v>3966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3221</v>
      </c>
      <c r="T1052" s="95" t="str">
        <f t="shared" si="83"/>
        <v>5 2023</v>
      </c>
      <c r="U1052" s="32">
        <f t="shared" si="84"/>
        <v>677.77218299048207</v>
      </c>
      <c r="V1052" s="22">
        <f t="shared" si="85"/>
        <v>2.1033943912125443</v>
      </c>
      <c r="X1052" s="33"/>
      <c r="Y1052" s="33"/>
    </row>
    <row r="1053" spans="1:25" x14ac:dyDescent="0.2">
      <c r="A1053" s="93" t="s">
        <v>480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1"/>
        <v>2 2023</v>
      </c>
      <c r="G1053" s="96" t="s">
        <v>5</v>
      </c>
      <c r="H1053" s="160" t="str">
        <f>RIGHT(Journal!$J1053,9)</f>
        <v>NOB-27413</v>
      </c>
      <c r="I1053" s="96" t="str">
        <f t="shared" si="82"/>
        <v>Nobi Nutrition</v>
      </c>
      <c r="J1053" s="97" t="s">
        <v>355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3221</v>
      </c>
      <c r="T1053" s="95" t="str">
        <f t="shared" si="83"/>
        <v>5 2023</v>
      </c>
      <c r="U1053" s="32">
        <f t="shared" si="84"/>
        <v>1562.7773779551735</v>
      </c>
      <c r="V1053" s="22">
        <f t="shared" si="85"/>
        <v>1.6674558863565581</v>
      </c>
      <c r="X1053" s="33"/>
      <c r="Y1053" s="33"/>
    </row>
    <row r="1054" spans="1:25" x14ac:dyDescent="0.2">
      <c r="A1054" s="93" t="s">
        <v>480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1"/>
        <v>2 2023</v>
      </c>
      <c r="G1054" s="96" t="s">
        <v>6</v>
      </c>
      <c r="H1054" s="160" t="str">
        <f>RIGHT(Journal!$J1054,9)</f>
        <v>NOB-27406</v>
      </c>
      <c r="I1054" s="96" t="str">
        <f t="shared" si="82"/>
        <v>Nobi Nutrition</v>
      </c>
      <c r="J1054" s="97" t="s">
        <v>207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3221</v>
      </c>
      <c r="T1054" s="95" t="str">
        <f t="shared" si="83"/>
        <v>5 2023</v>
      </c>
      <c r="U1054" s="32">
        <f t="shared" si="84"/>
        <v>1269.0897390236414</v>
      </c>
      <c r="V1054" s="22">
        <f t="shared" si="85"/>
        <v>1.031017271735958</v>
      </c>
      <c r="X1054" s="33"/>
      <c r="Y1054" s="33"/>
    </row>
    <row r="1055" spans="1:25" x14ac:dyDescent="0.2">
      <c r="A1055" s="93" t="s">
        <v>480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1"/>
        <v>2 2023</v>
      </c>
      <c r="G1055" s="96" t="s">
        <v>5</v>
      </c>
      <c r="H1055" s="160" t="str">
        <f>RIGHT(Journal!$J1055,9)</f>
        <v>OAD-08014</v>
      </c>
      <c r="I1055" s="96" t="str">
        <f t="shared" si="82"/>
        <v>One-A-Day</v>
      </c>
      <c r="J1055" s="97" t="s">
        <v>482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3221</v>
      </c>
      <c r="T1055" s="95" t="str">
        <f t="shared" si="83"/>
        <v>6 2023</v>
      </c>
      <c r="U1055" s="32">
        <f t="shared" si="84"/>
        <v>1101.6178323610688</v>
      </c>
      <c r="V1055" s="22">
        <f t="shared" si="85"/>
        <v>0.58029297321686313</v>
      </c>
      <c r="X1055" s="33"/>
      <c r="Y1055" s="33"/>
    </row>
    <row r="1056" spans="1:25" x14ac:dyDescent="0.2">
      <c r="A1056" s="93" t="s">
        <v>483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1"/>
        <v>2 2023</v>
      </c>
      <c r="G1056" s="96" t="s">
        <v>5</v>
      </c>
      <c r="H1056" s="160" t="str">
        <f>RIGHT(Journal!$J1056,9)</f>
        <v>000001405</v>
      </c>
      <c r="I1056" s="96" t="str">
        <f t="shared" si="82"/>
        <v>CoralClub</v>
      </c>
      <c r="J1056" s="97" t="s">
        <v>269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3221</v>
      </c>
      <c r="T1056" s="95" t="str">
        <f t="shared" si="83"/>
        <v>5 2023</v>
      </c>
      <c r="U1056" s="32">
        <f t="shared" si="84"/>
        <v>-2.5925925925776028E-3</v>
      </c>
      <c r="V1056" s="22">
        <f t="shared" si="85"/>
        <v>-3.0769230769052868E-6</v>
      </c>
      <c r="X1056" s="33"/>
      <c r="Y1056" s="33"/>
    </row>
    <row r="1057" spans="1:25" x14ac:dyDescent="0.2">
      <c r="A1057" s="93" t="s">
        <v>483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1"/>
        <v>2 2023</v>
      </c>
      <c r="G1057" s="96" t="s">
        <v>5</v>
      </c>
      <c r="H1057" s="160" t="str">
        <f>RIGHT(Journal!$J1057,9)</f>
        <v>000001405</v>
      </c>
      <c r="I1057" s="96" t="str">
        <f t="shared" si="82"/>
        <v>CoralClub</v>
      </c>
      <c r="J1057" s="97" t="s">
        <v>269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3"/>
        <v/>
      </c>
      <c r="U1057" s="32">
        <f t="shared" si="84"/>
        <v>-842.59259259259261</v>
      </c>
      <c r="V1057" s="22" t="str">
        <f t="shared" si="85"/>
        <v/>
      </c>
      <c r="X1057" s="33"/>
      <c r="Y1057" s="33"/>
    </row>
    <row r="1058" spans="1:25" x14ac:dyDescent="0.2">
      <c r="A1058" s="93" t="s">
        <v>483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1"/>
        <v>2 2023</v>
      </c>
      <c r="G1058" s="96" t="s">
        <v>5</v>
      </c>
      <c r="H1058" s="160" t="str">
        <f>RIGHT(Journal!$J1058,9)</f>
        <v>000091118</v>
      </c>
      <c r="I1058" s="96" t="str">
        <f t="shared" si="82"/>
        <v>CoralClub</v>
      </c>
      <c r="J1058" s="97" t="s">
        <v>484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3221</v>
      </c>
      <c r="T1058" s="95" t="str">
        <f t="shared" si="83"/>
        <v>2 2023</v>
      </c>
      <c r="U1058" s="32">
        <f t="shared" si="84"/>
        <v>385.18518518518522</v>
      </c>
      <c r="V1058" s="22">
        <f t="shared" si="85"/>
        <v>0.21224489795918369</v>
      </c>
      <c r="X1058" s="33"/>
      <c r="Y1058" s="33"/>
    </row>
    <row r="1059" spans="1:25" x14ac:dyDescent="0.2">
      <c r="A1059" s="93" t="s">
        <v>485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1"/>
        <v>2 2023</v>
      </c>
      <c r="G1059" s="96" t="s">
        <v>5</v>
      </c>
      <c r="H1059" s="161" t="s">
        <v>2862</v>
      </c>
      <c r="I1059" s="97" t="s">
        <v>2115</v>
      </c>
      <c r="J1059" s="97" t="s">
        <v>3966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3221</v>
      </c>
      <c r="T1059" s="95" t="str">
        <f t="shared" si="83"/>
        <v>5 2023</v>
      </c>
      <c r="U1059" s="32">
        <f t="shared" si="84"/>
        <v>459.82773944527941</v>
      </c>
      <c r="V1059" s="22">
        <f t="shared" si="85"/>
        <v>1.2592077469049017</v>
      </c>
      <c r="X1059" s="33"/>
      <c r="Y1059" s="33"/>
    </row>
    <row r="1060" spans="1:25" x14ac:dyDescent="0.2">
      <c r="A1060" s="93" t="s">
        <v>485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1"/>
        <v>2 2023</v>
      </c>
      <c r="G1060" s="96" t="s">
        <v>5</v>
      </c>
      <c r="H1060" s="161" t="s">
        <v>2862</v>
      </c>
      <c r="I1060" s="97" t="s">
        <v>2115</v>
      </c>
      <c r="J1060" s="97" t="s">
        <v>3966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3221</v>
      </c>
      <c r="T1060" s="95" t="str">
        <f t="shared" si="83"/>
        <v>8 2023</v>
      </c>
      <c r="U1060" s="32">
        <f t="shared" si="84"/>
        <v>634.82773944527935</v>
      </c>
      <c r="V1060" s="22">
        <f t="shared" si="85"/>
        <v>1.7384336326120018</v>
      </c>
      <c r="X1060" s="33"/>
      <c r="Y1060" s="33"/>
    </row>
    <row r="1061" spans="1:25" x14ac:dyDescent="0.2">
      <c r="A1061" s="93" t="s">
        <v>485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1"/>
        <v>2 2023</v>
      </c>
      <c r="G1061" s="96" t="s">
        <v>5</v>
      </c>
      <c r="H1061" s="161" t="s">
        <v>2862</v>
      </c>
      <c r="I1061" s="97" t="s">
        <v>2115</v>
      </c>
      <c r="J1061" s="97" t="s">
        <v>3966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3221</v>
      </c>
      <c r="T1061" s="95" t="str">
        <f t="shared" si="83"/>
        <v>8 2023</v>
      </c>
      <c r="U1061" s="32">
        <f t="shared" si="84"/>
        <v>634.82773944527935</v>
      </c>
      <c r="V1061" s="22">
        <f t="shared" si="85"/>
        <v>1.7384336326120018</v>
      </c>
      <c r="X1061" s="33"/>
      <c r="Y1061" s="33"/>
    </row>
    <row r="1062" spans="1:25" x14ac:dyDescent="0.2">
      <c r="A1062" s="93" t="s">
        <v>485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1"/>
        <v>2 2023</v>
      </c>
      <c r="G1062" s="96" t="s">
        <v>5</v>
      </c>
      <c r="H1062" s="161" t="s">
        <v>2862</v>
      </c>
      <c r="I1062" s="97" t="s">
        <v>2115</v>
      </c>
      <c r="J1062" s="97" t="s">
        <v>3966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3221</v>
      </c>
      <c r="T1062" s="95" t="str">
        <f t="shared" si="83"/>
        <v>9 2023</v>
      </c>
      <c r="U1062" s="32">
        <f t="shared" si="84"/>
        <v>534.82773944527935</v>
      </c>
      <c r="V1062" s="22">
        <f t="shared" si="85"/>
        <v>1.4645902693508017</v>
      </c>
      <c r="X1062" s="33"/>
      <c r="Y1062" s="33"/>
    </row>
    <row r="1063" spans="1:25" x14ac:dyDescent="0.2">
      <c r="A1063" s="93" t="s">
        <v>485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1"/>
        <v>2 2023</v>
      </c>
      <c r="G1063" s="96" t="s">
        <v>5</v>
      </c>
      <c r="H1063" s="161" t="s">
        <v>2862</v>
      </c>
      <c r="I1063" s="97" t="s">
        <v>2115</v>
      </c>
      <c r="J1063" s="97" t="s">
        <v>3966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3221</v>
      </c>
      <c r="T1063" s="95" t="str">
        <f t="shared" si="83"/>
        <v>9 2023</v>
      </c>
      <c r="U1063" s="32">
        <f t="shared" si="84"/>
        <v>534.82773944527935</v>
      </c>
      <c r="V1063" s="22">
        <f t="shared" si="85"/>
        <v>1.4645902693508017</v>
      </c>
      <c r="X1063" s="33"/>
      <c r="Y1063" s="33"/>
    </row>
    <row r="1064" spans="1:25" x14ac:dyDescent="0.2">
      <c r="A1064" s="93" t="s">
        <v>485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1"/>
        <v>2 2023</v>
      </c>
      <c r="G1064" s="96" t="s">
        <v>5</v>
      </c>
      <c r="H1064" s="161" t="s">
        <v>2862</v>
      </c>
      <c r="I1064" s="97" t="s">
        <v>2115</v>
      </c>
      <c r="J1064" s="97" t="s">
        <v>3966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3221</v>
      </c>
      <c r="T1064" s="95" t="str">
        <f t="shared" si="83"/>
        <v>9 2023</v>
      </c>
      <c r="U1064" s="32">
        <f t="shared" si="84"/>
        <v>534.82773944527935</v>
      </c>
      <c r="V1064" s="22">
        <f t="shared" si="85"/>
        <v>1.4645902693508017</v>
      </c>
      <c r="X1064" s="33"/>
      <c r="Y1064" s="33"/>
    </row>
    <row r="1065" spans="1:25" x14ac:dyDescent="0.2">
      <c r="A1065" s="93" t="s">
        <v>485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1"/>
        <v>2 2023</v>
      </c>
      <c r="G1065" s="96" t="s">
        <v>5</v>
      </c>
      <c r="H1065" s="160" t="str">
        <f>RIGHT(Journal!$J1065,9)</f>
        <v>NWY-15679</v>
      </c>
      <c r="I1065" s="96" t="str">
        <f t="shared" si="82"/>
        <v>Nature's Way</v>
      </c>
      <c r="J1065" s="97" t="s">
        <v>166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3221</v>
      </c>
      <c r="T1065" s="95" t="str">
        <f t="shared" si="83"/>
        <v>3 2023</v>
      </c>
      <c r="U1065" s="32">
        <f t="shared" si="84"/>
        <v>1032.0163615247984</v>
      </c>
      <c r="V1065" s="22">
        <f t="shared" si="85"/>
        <v>1.8169825530455956</v>
      </c>
      <c r="X1065" s="33"/>
      <c r="Y1065" s="33"/>
    </row>
    <row r="1066" spans="1:25" x14ac:dyDescent="0.2">
      <c r="A1066" s="93" t="s">
        <v>485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1"/>
        <v>2 2023</v>
      </c>
      <c r="G1066" s="96" t="s">
        <v>5</v>
      </c>
      <c r="H1066" s="160" t="str">
        <f>RIGHT(Journal!$J1066,9)</f>
        <v>OSL-01395</v>
      </c>
      <c r="I1066" s="96" t="str">
        <f t="shared" si="82"/>
        <v>Oslomega</v>
      </c>
      <c r="J1066" s="97" t="s">
        <v>214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3221</v>
      </c>
      <c r="T1066" s="95" t="str">
        <f t="shared" si="83"/>
        <v>3 2023</v>
      </c>
      <c r="U1066" s="32">
        <f t="shared" si="84"/>
        <v>1078.8243612515371</v>
      </c>
      <c r="V1066" s="22">
        <f t="shared" si="85"/>
        <v>2.0699823265765001</v>
      </c>
      <c r="X1066" s="33"/>
      <c r="Y1066" s="33"/>
    </row>
    <row r="1067" spans="1:25" x14ac:dyDescent="0.2">
      <c r="A1067" s="93" t="s">
        <v>485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1"/>
        <v>2 2023</v>
      </c>
      <c r="G1067" s="96" t="s">
        <v>5</v>
      </c>
      <c r="H1067" s="160" t="str">
        <f>RIGHT(Journal!$J1067,9)</f>
        <v>OSL-01395</v>
      </c>
      <c r="I1067" s="96" t="str">
        <f t="shared" si="82"/>
        <v>Oslomega</v>
      </c>
      <c r="J1067" s="97" t="s">
        <v>214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3221</v>
      </c>
      <c r="T1067" s="95" t="str">
        <f t="shared" si="83"/>
        <v>3 2023</v>
      </c>
      <c r="U1067" s="32">
        <f t="shared" si="84"/>
        <v>978.82436125153697</v>
      </c>
      <c r="V1067" s="22">
        <f t="shared" si="85"/>
        <v>1.8781084311654688</v>
      </c>
      <c r="X1067" s="33"/>
      <c r="Y1067" s="33"/>
    </row>
    <row r="1068" spans="1:25" x14ac:dyDescent="0.2">
      <c r="A1068" s="93" t="s">
        <v>485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1"/>
        <v>2 2023</v>
      </c>
      <c r="G1068" s="96" t="s">
        <v>5</v>
      </c>
      <c r="H1068" s="160" t="str">
        <f>RIGHT(Journal!$J1068,9)</f>
        <v>NWY-41092</v>
      </c>
      <c r="I1068" s="96" t="str">
        <f t="shared" si="82"/>
        <v>Nature's Way</v>
      </c>
      <c r="J1068" s="97" t="s">
        <v>486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3221</v>
      </c>
      <c r="T1068" s="95" t="str">
        <f t="shared" si="83"/>
        <v>3 2023</v>
      </c>
      <c r="U1068" s="32">
        <f t="shared" si="84"/>
        <v>510.76847930045085</v>
      </c>
      <c r="V1068" s="22">
        <f t="shared" si="85"/>
        <v>1.765950260417958</v>
      </c>
      <c r="X1068" s="33"/>
      <c r="Y1068" s="33"/>
    </row>
    <row r="1069" spans="1:25" x14ac:dyDescent="0.2">
      <c r="A1069" s="93" t="s">
        <v>487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1"/>
        <v>2 2023</v>
      </c>
      <c r="G1069" s="96" t="s">
        <v>5</v>
      </c>
      <c r="H1069" s="160" t="str">
        <f>RIGHT(Journal!$J1069,9)</f>
        <v>000000187</v>
      </c>
      <c r="I1069" s="96" t="str">
        <f t="shared" si="82"/>
        <v>Forever</v>
      </c>
      <c r="J1069" s="97" t="s">
        <v>488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3221</v>
      </c>
      <c r="T1069" s="95" t="str">
        <f t="shared" si="83"/>
        <v>2 2023</v>
      </c>
      <c r="U1069" s="32">
        <f t="shared" si="84"/>
        <v>2.9579028841908439E-3</v>
      </c>
      <c r="V1069" s="22">
        <f t="shared" si="85"/>
        <v>1.3601510594087365E-6</v>
      </c>
      <c r="X1069" s="33"/>
      <c r="Y1069" s="33"/>
    </row>
    <row r="1070" spans="1:25" x14ac:dyDescent="0.2">
      <c r="A1070" s="93" t="s">
        <v>487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1"/>
        <v>2 2023</v>
      </c>
      <c r="G1070" s="96" t="s">
        <v>5</v>
      </c>
      <c r="H1070" s="160" t="str">
        <f>RIGHT(Journal!$J1070,9)</f>
        <v>000000205</v>
      </c>
      <c r="I1070" s="96" t="str">
        <f t="shared" si="82"/>
        <v>Forever</v>
      </c>
      <c r="J1070" s="97" t="s">
        <v>489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3221</v>
      </c>
      <c r="T1070" s="95" t="str">
        <f t="shared" si="83"/>
        <v>3 2023</v>
      </c>
      <c r="U1070" s="32">
        <f t="shared" si="84"/>
        <v>678.30058781231742</v>
      </c>
      <c r="V1070" s="22">
        <f t="shared" si="85"/>
        <v>0.44575202065508684</v>
      </c>
      <c r="X1070" s="33"/>
      <c r="Y1070" s="33"/>
    </row>
    <row r="1071" spans="1:25" x14ac:dyDescent="0.2">
      <c r="A1071" s="93" t="s">
        <v>487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1"/>
        <v>2 2023</v>
      </c>
      <c r="G1071" s="96" t="s">
        <v>7</v>
      </c>
      <c r="H1071" s="160" t="str">
        <f>RIGHT(Journal!$J1071,9)</f>
        <v>000000028</v>
      </c>
      <c r="I1071" s="96" t="str">
        <f t="shared" si="82"/>
        <v>Forever</v>
      </c>
      <c r="J1071" s="97" t="s">
        <v>316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3221</v>
      </c>
      <c r="T1071" s="95" t="str">
        <f t="shared" si="83"/>
        <v>2 2023</v>
      </c>
      <c r="U1071" s="32">
        <f t="shared" si="84"/>
        <v>-3.7873754075690158E-4</v>
      </c>
      <c r="V1071" s="22">
        <f t="shared" si="85"/>
        <v>-7.4750282757913223E-7</v>
      </c>
      <c r="X1071" s="33"/>
      <c r="Y1071" s="33"/>
    </row>
    <row r="1072" spans="1:25" x14ac:dyDescent="0.2">
      <c r="A1072" s="93" t="s">
        <v>487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1"/>
        <v>2 2023</v>
      </c>
      <c r="G1072" s="96" t="s">
        <v>7</v>
      </c>
      <c r="H1072" s="160" t="str">
        <f>RIGHT(Journal!$J1072,9)</f>
        <v>000000028</v>
      </c>
      <c r="I1072" s="96" t="str">
        <f t="shared" si="82"/>
        <v>Forever</v>
      </c>
      <c r="J1072" s="97" t="s">
        <v>316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3221</v>
      </c>
      <c r="T1072" s="95" t="str">
        <f t="shared" si="83"/>
        <v>2 2023</v>
      </c>
      <c r="U1072" s="32">
        <f t="shared" si="84"/>
        <v>-3.7873754075690158E-4</v>
      </c>
      <c r="V1072" s="22">
        <f t="shared" si="85"/>
        <v>-7.4750282757913223E-7</v>
      </c>
      <c r="X1072" s="33"/>
      <c r="Y1072" s="33"/>
    </row>
    <row r="1073" spans="1:25" x14ac:dyDescent="0.2">
      <c r="A1073" s="93" t="s">
        <v>487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1"/>
        <v>2 2023</v>
      </c>
      <c r="G1073" s="96" t="s">
        <v>5</v>
      </c>
      <c r="H1073" s="160" t="str">
        <f>RIGHT(Journal!$J1073,9)</f>
        <v>000000374</v>
      </c>
      <c r="I1073" s="96" t="str">
        <f t="shared" si="82"/>
        <v>Forever</v>
      </c>
      <c r="J1073" s="97" t="s">
        <v>490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3221</v>
      </c>
      <c r="T1073" s="95" t="str">
        <f t="shared" si="83"/>
        <v>3 2023</v>
      </c>
      <c r="U1073" s="32">
        <f t="shared" si="84"/>
        <v>719.07297756337607</v>
      </c>
      <c r="V1073" s="22">
        <f t="shared" si="85"/>
        <v>0.3822971167865204</v>
      </c>
      <c r="X1073" s="33"/>
      <c r="Y1073" s="33"/>
    </row>
    <row r="1074" spans="1:25" x14ac:dyDescent="0.2">
      <c r="A1074" s="93" t="s">
        <v>487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1"/>
        <v>2 2023</v>
      </c>
      <c r="G1074" s="96" t="s">
        <v>5</v>
      </c>
      <c r="H1074" s="160" t="str">
        <f>RIGHT(Journal!$J1074,9)</f>
        <v>000000374</v>
      </c>
      <c r="I1074" s="96" t="str">
        <f t="shared" si="82"/>
        <v>Forever</v>
      </c>
      <c r="J1074" s="97" t="s">
        <v>490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3221</v>
      </c>
      <c r="T1074" s="95" t="str">
        <f t="shared" si="83"/>
        <v>2 2023</v>
      </c>
      <c r="U1074" s="32">
        <f t="shared" si="84"/>
        <v>2.9775633761346398E-3</v>
      </c>
      <c r="V1074" s="22">
        <f t="shared" si="85"/>
        <v>1.5830297191846346E-6</v>
      </c>
      <c r="X1074" s="33"/>
      <c r="Y1074" s="33"/>
    </row>
    <row r="1075" spans="1:25" x14ac:dyDescent="0.2">
      <c r="A1075" s="93" t="s">
        <v>487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1"/>
        <v>2 2023</v>
      </c>
      <c r="G1075" s="96" t="s">
        <v>5</v>
      </c>
      <c r="H1075" s="160" t="str">
        <f>RIGHT(Journal!$J1075,9)</f>
        <v>000000375</v>
      </c>
      <c r="I1075" s="96" t="str">
        <f t="shared" si="82"/>
        <v>Forever</v>
      </c>
      <c r="J1075" s="97" t="s">
        <v>318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3221</v>
      </c>
      <c r="T1075" s="95" t="str">
        <f t="shared" si="83"/>
        <v>3 2023</v>
      </c>
      <c r="U1075" s="32">
        <f t="shared" si="84"/>
        <v>709.14745296500564</v>
      </c>
      <c r="V1075" s="22">
        <f t="shared" si="85"/>
        <v>0.35620290112452035</v>
      </c>
      <c r="X1075" s="33"/>
      <c r="Y1075" s="33"/>
    </row>
    <row r="1076" spans="1:25" x14ac:dyDescent="0.2">
      <c r="A1076" s="93" t="s">
        <v>487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1"/>
        <v>2 2023</v>
      </c>
      <c r="G1076" s="96" t="s">
        <v>5</v>
      </c>
      <c r="H1076" s="160" t="str">
        <f>RIGHT(Journal!$J1076,9)</f>
        <v>000000375</v>
      </c>
      <c r="I1076" s="96" t="str">
        <f t="shared" si="82"/>
        <v>Forever</v>
      </c>
      <c r="J1076" s="97" t="s">
        <v>318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3221</v>
      </c>
      <c r="T1076" s="95" t="str">
        <f t="shared" si="83"/>
        <v>2 2023</v>
      </c>
      <c r="U1076" s="32">
        <f t="shared" si="84"/>
        <v>-2.5470349944498594E-3</v>
      </c>
      <c r="V1076" s="22">
        <f t="shared" si="85"/>
        <v>-1.2793689810142873E-6</v>
      </c>
      <c r="X1076" s="33"/>
      <c r="Y1076" s="33"/>
    </row>
    <row r="1077" spans="1:25" x14ac:dyDescent="0.2">
      <c r="A1077" s="93" t="s">
        <v>487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1"/>
        <v>2 2023</v>
      </c>
      <c r="G1077" s="96" t="s">
        <v>5</v>
      </c>
      <c r="H1077" s="160" t="str">
        <f>RIGHT(Journal!$J1077,9)</f>
        <v>000000463</v>
      </c>
      <c r="I1077" s="96" t="str">
        <f t="shared" si="82"/>
        <v>Forever</v>
      </c>
      <c r="J1077" s="97" t="s">
        <v>491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3221</v>
      </c>
      <c r="T1077" s="95" t="str">
        <f t="shared" si="83"/>
        <v>3 2023</v>
      </c>
      <c r="U1077" s="32">
        <f t="shared" si="84"/>
        <v>1315.3708882719734</v>
      </c>
      <c r="V1077" s="22">
        <f t="shared" si="85"/>
        <v>0.60210260918455127</v>
      </c>
      <c r="X1077" s="33"/>
      <c r="Y1077" s="33"/>
    </row>
    <row r="1078" spans="1:25" x14ac:dyDescent="0.2">
      <c r="A1078" s="93" t="s">
        <v>487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1"/>
        <v>2 2023</v>
      </c>
      <c r="G1078" s="96" t="s">
        <v>5</v>
      </c>
      <c r="H1078" s="160" t="str">
        <f>RIGHT(Journal!$J1078,9)</f>
        <v>000000624</v>
      </c>
      <c r="I1078" s="96" t="str">
        <f t="shared" si="82"/>
        <v>Forever</v>
      </c>
      <c r="J1078" s="97" t="s">
        <v>492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3221</v>
      </c>
      <c r="T1078" s="95" t="str">
        <f t="shared" si="83"/>
        <v>7 2023</v>
      </c>
      <c r="U1078" s="32">
        <f t="shared" si="84"/>
        <v>901.11433559368652</v>
      </c>
      <c r="V1078" s="22">
        <f t="shared" si="85"/>
        <v>0.40980499813162508</v>
      </c>
      <c r="X1078" s="33"/>
      <c r="Y1078" s="33"/>
    </row>
    <row r="1079" spans="1:25" x14ac:dyDescent="0.2">
      <c r="A1079" s="93" t="s">
        <v>487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1"/>
        <v>2 2023</v>
      </c>
      <c r="G1079" s="96" t="s">
        <v>7</v>
      </c>
      <c r="H1079" s="160" t="str">
        <f>RIGHT(Journal!$J1079,9)</f>
        <v>000000640</v>
      </c>
      <c r="I1079" s="96" t="str">
        <f t="shared" si="82"/>
        <v>Forever</v>
      </c>
      <c r="J1079" s="97" t="s">
        <v>493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3221</v>
      </c>
      <c r="T1079" s="95" t="str">
        <f t="shared" si="83"/>
        <v>2 2023</v>
      </c>
      <c r="U1079" s="32">
        <f t="shared" si="84"/>
        <v>-0.99560870158620673</v>
      </c>
      <c r="V1079" s="22">
        <f t="shared" si="85"/>
        <v>-7.2854804427001764E-4</v>
      </c>
      <c r="X1079" s="33"/>
      <c r="Y1079" s="33"/>
    </row>
    <row r="1080" spans="1:25" x14ac:dyDescent="0.2">
      <c r="A1080" s="93" t="s">
        <v>487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1"/>
        <v>2 2023</v>
      </c>
      <c r="G1080" s="96" t="s">
        <v>5</v>
      </c>
      <c r="H1080" s="160" t="str">
        <f>RIGHT(Journal!$J1080,9)</f>
        <v>000000641</v>
      </c>
      <c r="I1080" s="96" t="str">
        <f t="shared" si="82"/>
        <v>Forever</v>
      </c>
      <c r="J1080" s="97" t="s">
        <v>494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3221</v>
      </c>
      <c r="T1080" s="95" t="str">
        <f t="shared" si="83"/>
        <v>2 2023</v>
      </c>
      <c r="U1080" s="32">
        <f t="shared" si="84"/>
        <v>-3.8908660606011836E-3</v>
      </c>
      <c r="V1080" s="22">
        <f t="shared" si="85"/>
        <v>-2.6636378363853198E-6</v>
      </c>
      <c r="X1080" s="33"/>
      <c r="Y1080" s="33"/>
    </row>
    <row r="1081" spans="1:25" x14ac:dyDescent="0.2">
      <c r="A1081" s="93" t="s">
        <v>487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1"/>
        <v>2 2023</v>
      </c>
      <c r="G1081" s="96" t="s">
        <v>7</v>
      </c>
      <c r="H1081" s="160" t="str">
        <f>RIGHT(Journal!$J1081,9)</f>
        <v>000000067</v>
      </c>
      <c r="I1081" s="96" t="str">
        <f t="shared" si="82"/>
        <v>Forever</v>
      </c>
      <c r="J1081" s="97" t="s">
        <v>323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3221</v>
      </c>
      <c r="T1081" s="95" t="str">
        <f t="shared" si="83"/>
        <v>3 2023</v>
      </c>
      <c r="U1081" s="32">
        <f t="shared" si="84"/>
        <v>177.47031320256747</v>
      </c>
      <c r="V1081" s="22">
        <f t="shared" si="85"/>
        <v>0.37557494938650643</v>
      </c>
      <c r="X1081" s="33"/>
      <c r="Y1081" s="33"/>
    </row>
    <row r="1082" spans="1:25" x14ac:dyDescent="0.2">
      <c r="A1082" s="93" t="s">
        <v>487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1"/>
        <v>2 2023</v>
      </c>
      <c r="G1082" s="96" t="s">
        <v>7</v>
      </c>
      <c r="H1082" s="160" t="str">
        <f>RIGHT(Journal!$J1082,9)</f>
        <v>000000067</v>
      </c>
      <c r="I1082" s="96" t="str">
        <f t="shared" si="82"/>
        <v>Forever</v>
      </c>
      <c r="J1082" s="97" t="s">
        <v>323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3221</v>
      </c>
      <c r="T1082" s="95" t="str">
        <f t="shared" si="83"/>
        <v>4 2023</v>
      </c>
      <c r="U1082" s="32">
        <f t="shared" si="84"/>
        <v>177.47031320256747</v>
      </c>
      <c r="V1082" s="22">
        <f t="shared" si="85"/>
        <v>0.37557494938650643</v>
      </c>
      <c r="X1082" s="33"/>
      <c r="Y1082" s="33"/>
    </row>
    <row r="1083" spans="1:25" x14ac:dyDescent="0.2">
      <c r="A1083" s="93" t="s">
        <v>495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1"/>
        <v>2 2023</v>
      </c>
      <c r="G1083" s="96" t="s">
        <v>7</v>
      </c>
      <c r="H1083" s="160" t="str">
        <f>RIGHT(Journal!$J1083,9)</f>
        <v>142850327</v>
      </c>
      <c r="I1083" s="96" t="str">
        <f t="shared" si="82"/>
        <v>ENOUGH</v>
      </c>
      <c r="J1083" s="97" t="s">
        <v>1713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3221</v>
      </c>
      <c r="T1083" s="95" t="str">
        <f t="shared" si="83"/>
        <v>2 2023</v>
      </c>
      <c r="U1083" s="32">
        <f t="shared" si="84"/>
        <v>252.14999999999998</v>
      </c>
      <c r="V1083" s="22">
        <f t="shared" si="85"/>
        <v>0.84656706395836812</v>
      </c>
      <c r="X1083" s="33"/>
      <c r="Y1083" s="33"/>
    </row>
    <row r="1084" spans="1:25" x14ac:dyDescent="0.2">
      <c r="A1084" s="93" t="s">
        <v>496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1"/>
        <v>2 2023</v>
      </c>
      <c r="G1084" s="96" t="s">
        <v>6</v>
      </c>
      <c r="H1084" s="160" t="str">
        <f>RIGHT(Journal!$J1084,9)</f>
        <v>750610820</v>
      </c>
      <c r="I1084" s="96" t="str">
        <f t="shared" si="82"/>
        <v>Nutrex Research</v>
      </c>
      <c r="J1084" s="97" t="s">
        <v>497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3221</v>
      </c>
      <c r="T1084" s="95" t="str">
        <f t="shared" si="83"/>
        <v>2 2023</v>
      </c>
      <c r="U1084" s="32">
        <f t="shared" si="84"/>
        <v>562.25</v>
      </c>
      <c r="V1084" s="22">
        <f t="shared" si="85"/>
        <v>0.29015610888917559</v>
      </c>
      <c r="X1084" s="33"/>
      <c r="Y1084" s="33"/>
    </row>
    <row r="1085" spans="1:25" x14ac:dyDescent="0.2">
      <c r="A1085" s="93" t="s">
        <v>496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1"/>
        <v>2 2023</v>
      </c>
      <c r="G1085" s="96" t="s">
        <v>6</v>
      </c>
      <c r="H1085" s="160" t="str">
        <f>RIGHT(Journal!$J1085,9)</f>
        <v>750610820</v>
      </c>
      <c r="I1085" s="96" t="str">
        <f t="shared" si="82"/>
        <v>Nutrex Research</v>
      </c>
      <c r="J1085" s="97" t="s">
        <v>497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3221</v>
      </c>
      <c r="T1085" s="95" t="str">
        <f t="shared" si="83"/>
        <v>5 2023</v>
      </c>
      <c r="U1085" s="32">
        <f t="shared" si="84"/>
        <v>562.25</v>
      </c>
      <c r="V1085" s="22">
        <f t="shared" si="85"/>
        <v>0.29015610888917559</v>
      </c>
      <c r="X1085" s="33"/>
      <c r="Y1085" s="33"/>
    </row>
    <row r="1086" spans="1:25" x14ac:dyDescent="0.2">
      <c r="A1086" s="93" t="s">
        <v>498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1"/>
        <v>2 2023</v>
      </c>
      <c r="G1086" s="96" t="s">
        <v>6</v>
      </c>
      <c r="H1086" s="160" t="str">
        <f>RIGHT(Journal!$J1086,9)</f>
        <v>825959086</v>
      </c>
      <c r="I1086" s="96" t="str">
        <f t="shared" si="82"/>
        <v>SOUL WAY</v>
      </c>
      <c r="J1086" s="97" t="s">
        <v>499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3221</v>
      </c>
      <c r="T1086" s="95" t="str">
        <f t="shared" si="83"/>
        <v>2 2023</v>
      </c>
      <c r="U1086" s="32">
        <f t="shared" si="84"/>
        <v>323.54999999999995</v>
      </c>
      <c r="V1086" s="22">
        <f t="shared" si="85"/>
        <v>0.27502231289047552</v>
      </c>
      <c r="X1086" s="33"/>
      <c r="Y1086" s="33"/>
    </row>
    <row r="1087" spans="1:25" x14ac:dyDescent="0.2">
      <c r="A1087" s="93" t="s">
        <v>498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1"/>
        <v>2 2023</v>
      </c>
      <c r="G1087" s="96" t="s">
        <v>6</v>
      </c>
      <c r="H1087" s="160" t="str">
        <f>RIGHT(Journal!$J1087,9)</f>
        <v>825959086</v>
      </c>
      <c r="I1087" s="96" t="str">
        <f t="shared" si="82"/>
        <v>SOUL WAY</v>
      </c>
      <c r="J1087" s="97" t="s">
        <v>499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3221</v>
      </c>
      <c r="T1087" s="95" t="str">
        <f t="shared" si="83"/>
        <v>3 2023</v>
      </c>
      <c r="U1087" s="32">
        <f t="shared" si="84"/>
        <v>323.54999999999995</v>
      </c>
      <c r="V1087" s="22">
        <f t="shared" si="85"/>
        <v>0.27502231289047552</v>
      </c>
      <c r="X1087" s="33"/>
      <c r="Y1087" s="33"/>
    </row>
    <row r="1088" spans="1:25" x14ac:dyDescent="0.2">
      <c r="A1088" s="93" t="s">
        <v>500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1"/>
        <v>2 2023</v>
      </c>
      <c r="G1088" s="96" t="s">
        <v>6</v>
      </c>
      <c r="H1088" s="160" t="str">
        <f>RIGHT(Journal!$J1088,9)</f>
        <v>170918389</v>
      </c>
      <c r="I1088" s="96" t="str">
        <f t="shared" si="82"/>
        <v>PRIMEKRAFT</v>
      </c>
      <c r="J1088" s="97" t="s">
        <v>501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3221</v>
      </c>
      <c r="T1088" s="95" t="str">
        <f t="shared" si="83"/>
        <v>3 2023</v>
      </c>
      <c r="U1088" s="32">
        <f t="shared" si="84"/>
        <v>583.45000000000005</v>
      </c>
      <c r="V1088" s="22">
        <f t="shared" si="85"/>
        <v>0.63657192733620649</v>
      </c>
      <c r="X1088" s="33"/>
      <c r="Y1088" s="33"/>
    </row>
    <row r="1089" spans="1:25" x14ac:dyDescent="0.2">
      <c r="A1089" s="93" t="s">
        <v>500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ref="F1089:F1152" si="86">IFERROR(MONTH(E1089)&amp;" "&amp;YEAR(E1089),"")</f>
        <v>2 2023</v>
      </c>
      <c r="G1089" s="96" t="s">
        <v>6</v>
      </c>
      <c r="H1089" s="160" t="str">
        <f>RIGHT(Journal!$J1089,9)</f>
        <v>176208973</v>
      </c>
      <c r="I1089" s="96" t="str">
        <f t="shared" ref="I1089:I1152" si="87">IFERROR(LEFT(J1089,FIND(",",J1089)-1),"")</f>
        <v>Maxler</v>
      </c>
      <c r="J1089" s="97" t="s">
        <v>502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3221</v>
      </c>
      <c r="T1089" s="95" t="str">
        <f t="shared" ref="T1089:T1152" si="88">IF(R1089="","",MONTH(R1089)&amp;" "&amp;YEAR(R1089))</f>
        <v>3 2023</v>
      </c>
      <c r="U1089" s="32">
        <f t="shared" ref="U1089:U1152" si="89">Q1089-P1089</f>
        <v>971.7</v>
      </c>
      <c r="V1089" s="22">
        <f t="shared" ref="V1089:V1152" si="90">IF(Q1089&lt;&gt;0,IFERROR(U1089/P1089,""),"")</f>
        <v>0.68031926065952542</v>
      </c>
      <c r="X1089" s="33"/>
      <c r="Y1089" s="33"/>
    </row>
    <row r="1090" spans="1:25" x14ac:dyDescent="0.2">
      <c r="A1090" s="93" t="s">
        <v>500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6"/>
        <v>2 2023</v>
      </c>
      <c r="G1090" s="96" t="s">
        <v>6</v>
      </c>
      <c r="H1090" s="160" t="str">
        <f>RIGHT(Journal!$J1090,9)</f>
        <v>313178264</v>
      </c>
      <c r="I1090" s="96" t="str">
        <f t="shared" si="87"/>
        <v>BIG</v>
      </c>
      <c r="J1090" s="97" t="s">
        <v>503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3221</v>
      </c>
      <c r="T1090" s="95" t="str">
        <f t="shared" si="88"/>
        <v>4 2023</v>
      </c>
      <c r="U1090" s="32">
        <f t="shared" si="89"/>
        <v>670.9</v>
      </c>
      <c r="V1090" s="22">
        <f t="shared" si="90"/>
        <v>0.92017555890824299</v>
      </c>
      <c r="X1090" s="33"/>
      <c r="Y1090" s="33"/>
    </row>
    <row r="1091" spans="1:25" x14ac:dyDescent="0.2">
      <c r="A1091" s="93" t="s">
        <v>500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6"/>
        <v>2 2023</v>
      </c>
      <c r="G1091" s="96" t="s">
        <v>6</v>
      </c>
      <c r="H1091" s="160" t="str">
        <f>RIGHT(Journal!$J1091,9)</f>
        <v>310155519</v>
      </c>
      <c r="I1091" s="96" t="str">
        <f t="shared" si="87"/>
        <v>BIG</v>
      </c>
      <c r="J1091" s="97" t="s">
        <v>396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3221</v>
      </c>
      <c r="T1091" s="95" t="str">
        <f t="shared" si="88"/>
        <v>4 2023</v>
      </c>
      <c r="U1091" s="32">
        <f t="shared" si="89"/>
        <v>996.95</v>
      </c>
      <c r="V1091" s="22">
        <f t="shared" si="90"/>
        <v>0.66328465453577734</v>
      </c>
      <c r="X1091" s="33"/>
      <c r="Y1091" s="33"/>
    </row>
    <row r="1092" spans="1:25" x14ac:dyDescent="0.2">
      <c r="A1092" s="93" t="s">
        <v>500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si="86"/>
        <v>2 2023</v>
      </c>
      <c r="G1092" s="96" t="s">
        <v>6</v>
      </c>
      <c r="H1092" s="160" t="str">
        <f>RIGHT(Journal!$J1092,9)</f>
        <v>310161195</v>
      </c>
      <c r="I1092" s="96" t="str">
        <f t="shared" si="87"/>
        <v>BIG</v>
      </c>
      <c r="J1092" s="97" t="s">
        <v>375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3221</v>
      </c>
      <c r="T1092" s="95" t="str">
        <f t="shared" si="88"/>
        <v>10 2023</v>
      </c>
      <c r="U1092" s="32">
        <f t="shared" si="89"/>
        <v>1110.8</v>
      </c>
      <c r="V1092" s="22">
        <f t="shared" si="90"/>
        <v>0.79959689029657355</v>
      </c>
      <c r="X1092" s="33"/>
      <c r="Y1092" s="33"/>
    </row>
    <row r="1093" spans="1:25" x14ac:dyDescent="0.2">
      <c r="A1093" s="93" t="s">
        <v>504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6"/>
        <v>2 2023</v>
      </c>
      <c r="G1093" s="96" t="s">
        <v>7</v>
      </c>
      <c r="H1093" s="160" t="str">
        <f>RIGHT(Journal!$J1093,9)</f>
        <v>761430572</v>
      </c>
      <c r="I1093" s="96" t="str">
        <f t="shared" si="87"/>
        <v>Laneige</v>
      </c>
      <c r="J1093" s="97" t="s">
        <v>505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3221</v>
      </c>
      <c r="T1093" s="95" t="str">
        <f t="shared" si="88"/>
        <v>2 2023</v>
      </c>
      <c r="U1093" s="32">
        <f t="shared" si="89"/>
        <v>164.85</v>
      </c>
      <c r="V1093" s="22">
        <f t="shared" si="90"/>
        <v>0.89035916824196593</v>
      </c>
      <c r="X1093" s="33"/>
      <c r="Y1093" s="33"/>
    </row>
    <row r="1094" spans="1:25" x14ac:dyDescent="0.2">
      <c r="A1094" s="93" t="s">
        <v>504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6"/>
        <v>2 2023</v>
      </c>
      <c r="G1094" s="96" t="s">
        <v>7</v>
      </c>
      <c r="H1094" s="160" t="str">
        <f>RIGHT(Journal!$J1094,9)</f>
        <v>761430572</v>
      </c>
      <c r="I1094" s="96" t="str">
        <f t="shared" si="87"/>
        <v>Laneige</v>
      </c>
      <c r="J1094" s="97" t="s">
        <v>505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3221</v>
      </c>
      <c r="T1094" s="95" t="str">
        <f t="shared" si="88"/>
        <v>3 2023</v>
      </c>
      <c r="U1094" s="32">
        <f t="shared" si="89"/>
        <v>164.85</v>
      </c>
      <c r="V1094" s="22">
        <f t="shared" si="90"/>
        <v>0.89035916824196593</v>
      </c>
      <c r="X1094" s="33"/>
      <c r="Y1094" s="33"/>
    </row>
    <row r="1095" spans="1:25" x14ac:dyDescent="0.2">
      <c r="A1095" s="93" t="s">
        <v>504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6"/>
        <v>2 2023</v>
      </c>
      <c r="G1095" s="96" t="s">
        <v>7</v>
      </c>
      <c r="H1095" s="160" t="str">
        <f>RIGHT(Journal!$J1095,9)</f>
        <v>761430572</v>
      </c>
      <c r="I1095" s="96" t="str">
        <f t="shared" si="87"/>
        <v>Laneige</v>
      </c>
      <c r="J1095" s="97" t="s">
        <v>505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88"/>
        <v/>
      </c>
      <c r="U1095" s="32">
        <f t="shared" si="89"/>
        <v>-185.15</v>
      </c>
      <c r="V1095" s="22" t="str">
        <f t="shared" si="90"/>
        <v/>
      </c>
      <c r="X1095" s="33"/>
      <c r="Y1095" s="33"/>
    </row>
    <row r="1096" spans="1:25" x14ac:dyDescent="0.2">
      <c r="A1096" s="93" t="s">
        <v>506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6"/>
        <v>2 2023</v>
      </c>
      <c r="G1096" s="96" t="s">
        <v>7</v>
      </c>
      <c r="H1096" s="160" t="str">
        <f>RIGHT(Journal!$J1096,9)</f>
        <v>132042820</v>
      </c>
      <c r="I1096" s="96" t="str">
        <f t="shared" si="87"/>
        <v>AVRANGpro</v>
      </c>
      <c r="J1096" s="97" t="s">
        <v>507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3221</v>
      </c>
      <c r="T1096" s="95" t="str">
        <f t="shared" si="88"/>
        <v>3 2023</v>
      </c>
      <c r="U1096" s="32">
        <f t="shared" si="89"/>
        <v>501</v>
      </c>
      <c r="V1096" s="22">
        <f t="shared" si="90"/>
        <v>1.6755852842809364</v>
      </c>
      <c r="X1096" s="33"/>
      <c r="Y1096" s="33"/>
    </row>
    <row r="1097" spans="1:25" x14ac:dyDescent="0.2">
      <c r="A1097" s="93" t="s">
        <v>508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6"/>
        <v>2 2023</v>
      </c>
      <c r="G1097" s="96" t="s">
        <v>7</v>
      </c>
      <c r="H1097" s="160" t="str">
        <f>RIGHT(Journal!$J1097,9)</f>
        <v>108772032</v>
      </c>
      <c r="I1097" s="96" t="str">
        <f t="shared" si="87"/>
        <v>Zozu</v>
      </c>
      <c r="J1097" s="97" t="s">
        <v>509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3221</v>
      </c>
      <c r="T1097" s="95" t="str">
        <f t="shared" si="88"/>
        <v>3 2023</v>
      </c>
      <c r="U1097" s="32">
        <f t="shared" si="89"/>
        <v>288.39999999999998</v>
      </c>
      <c r="V1097" s="22">
        <f t="shared" si="90"/>
        <v>1.3629489603024574</v>
      </c>
      <c r="X1097" s="33"/>
      <c r="Y1097" s="33"/>
    </row>
    <row r="1098" spans="1:25" x14ac:dyDescent="0.2">
      <c r="A1098" s="93" t="s">
        <v>508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6"/>
        <v>2 2023</v>
      </c>
      <c r="G1098" s="96" t="s">
        <v>7</v>
      </c>
      <c r="H1098" s="160" t="str">
        <f>RIGHT(Journal!$J1098,9)</f>
        <v>108772032</v>
      </c>
      <c r="I1098" s="96" t="str">
        <f t="shared" si="87"/>
        <v>Zozu</v>
      </c>
      <c r="J1098" s="97" t="s">
        <v>509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88"/>
        <v/>
      </c>
      <c r="U1098" s="32">
        <f t="shared" si="89"/>
        <v>-211.6</v>
      </c>
      <c r="V1098" s="22" t="str">
        <f t="shared" si="90"/>
        <v/>
      </c>
      <c r="X1098" s="33"/>
      <c r="Y1098" s="33"/>
    </row>
    <row r="1099" spans="1:25" x14ac:dyDescent="0.2">
      <c r="A1099" s="93" t="s">
        <v>510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6"/>
        <v>2 2023</v>
      </c>
      <c r="G1099" s="96" t="s">
        <v>5</v>
      </c>
      <c r="H1099" s="161" t="s">
        <v>2718</v>
      </c>
      <c r="I1099" s="97" t="s">
        <v>2277</v>
      </c>
      <c r="J1099" s="97" t="s">
        <v>2719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3221</v>
      </c>
      <c r="T1099" s="95" t="str">
        <f t="shared" si="88"/>
        <v>3 2023</v>
      </c>
      <c r="U1099" s="32">
        <f t="shared" si="89"/>
        <v>880.88698140138445</v>
      </c>
      <c r="V1099" s="22">
        <f t="shared" si="90"/>
        <v>0.45900735020005762</v>
      </c>
      <c r="X1099" s="33"/>
      <c r="Y1099" s="33"/>
    </row>
    <row r="1100" spans="1:25" x14ac:dyDescent="0.2">
      <c r="A1100" s="93" t="s">
        <v>510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6"/>
        <v>2 2023</v>
      </c>
      <c r="G1100" s="96" t="s">
        <v>5</v>
      </c>
      <c r="H1100" s="161" t="s">
        <v>2718</v>
      </c>
      <c r="I1100" s="97" t="s">
        <v>2277</v>
      </c>
      <c r="J1100" s="97" t="s">
        <v>2719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3221</v>
      </c>
      <c r="T1100" s="95" t="str">
        <f t="shared" si="88"/>
        <v>5 2023</v>
      </c>
      <c r="U1100" s="32">
        <f t="shared" si="89"/>
        <v>880.88698140138445</v>
      </c>
      <c r="V1100" s="22">
        <f t="shared" si="90"/>
        <v>0.45900735020005762</v>
      </c>
      <c r="X1100" s="33"/>
      <c r="Y1100" s="33"/>
    </row>
    <row r="1101" spans="1:25" x14ac:dyDescent="0.2">
      <c r="A1101" s="93" t="s">
        <v>510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6"/>
        <v>2 2023</v>
      </c>
      <c r="G1101" s="96" t="s">
        <v>5</v>
      </c>
      <c r="H1101" s="160" t="str">
        <f>RIGHT(Journal!$J1101,9)</f>
        <v>SOL-01249</v>
      </c>
      <c r="I1101" s="96" t="str">
        <f t="shared" si="87"/>
        <v>Solgar</v>
      </c>
      <c r="J1101" s="97" t="s">
        <v>511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3221</v>
      </c>
      <c r="T1101" s="95" t="str">
        <f t="shared" si="88"/>
        <v>3 2023</v>
      </c>
      <c r="U1101" s="32">
        <f t="shared" si="89"/>
        <v>385.05940224913525</v>
      </c>
      <c r="V1101" s="22">
        <f t="shared" si="90"/>
        <v>0.34536315479578344</v>
      </c>
      <c r="X1101" s="33"/>
      <c r="Y1101" s="33"/>
    </row>
    <row r="1102" spans="1:25" x14ac:dyDescent="0.2">
      <c r="A1102" s="93" t="s">
        <v>510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6"/>
        <v>2 2023</v>
      </c>
      <c r="G1102" s="96" t="s">
        <v>6</v>
      </c>
      <c r="H1102" s="160" t="str">
        <f>RIGHT(Journal!$J1102,9)</f>
        <v>UNN-03011</v>
      </c>
      <c r="I1102" s="96" t="str">
        <f t="shared" si="87"/>
        <v>Universal Nutrition</v>
      </c>
      <c r="J1102" s="97" t="s">
        <v>512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3221</v>
      </c>
      <c r="T1102" s="95" t="str">
        <f t="shared" si="88"/>
        <v>7 2023</v>
      </c>
      <c r="U1102" s="32">
        <f t="shared" si="89"/>
        <v>912.02942063148839</v>
      </c>
      <c r="V1102" s="22">
        <f t="shared" si="90"/>
        <v>0.20321644371381267</v>
      </c>
      <c r="X1102" s="33"/>
      <c r="Y1102" s="33"/>
    </row>
    <row r="1103" spans="1:25" x14ac:dyDescent="0.2">
      <c r="A1103" s="93" t="s">
        <v>510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6"/>
        <v>2 2023</v>
      </c>
      <c r="G1103" s="96" t="s">
        <v>6</v>
      </c>
      <c r="H1103" s="160" t="str">
        <f>RIGHT(Journal!$J1103,9)</f>
        <v>UNN-03011</v>
      </c>
      <c r="I1103" s="96" t="str">
        <f t="shared" si="87"/>
        <v>Universal Nutrition</v>
      </c>
      <c r="J1103" s="97" t="s">
        <v>512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3221</v>
      </c>
      <c r="T1103" s="95" t="str">
        <f t="shared" si="88"/>
        <v>7 2023</v>
      </c>
      <c r="U1103" s="32">
        <f t="shared" si="89"/>
        <v>1012.0294206314884</v>
      </c>
      <c r="V1103" s="22">
        <f t="shared" si="90"/>
        <v>0.22549822970851291</v>
      </c>
      <c r="X1103" s="33"/>
      <c r="Y1103" s="33"/>
    </row>
    <row r="1104" spans="1:25" x14ac:dyDescent="0.2">
      <c r="A1104" s="93" t="s">
        <v>510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6"/>
        <v>2 2023</v>
      </c>
      <c r="G1104" s="96" t="s">
        <v>5</v>
      </c>
      <c r="H1104" s="160" t="str">
        <f>RIGHT(Journal!$J1104,9)</f>
        <v>NOW-01648</v>
      </c>
      <c r="I1104" s="96" t="str">
        <f t="shared" si="87"/>
        <v>NOW Foods</v>
      </c>
      <c r="J1104" s="97" t="s">
        <v>68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3221</v>
      </c>
      <c r="T1104" s="95" t="str">
        <f t="shared" si="88"/>
        <v>6 2023</v>
      </c>
      <c r="U1104" s="32">
        <f t="shared" si="89"/>
        <v>688.24316252162657</v>
      </c>
      <c r="V1104" s="22">
        <f t="shared" si="90"/>
        <v>0.56797134642445113</v>
      </c>
      <c r="X1104" s="33"/>
      <c r="Y1104" s="33"/>
    </row>
    <row r="1105" spans="1:25" x14ac:dyDescent="0.2">
      <c r="A1105" s="93" t="s">
        <v>510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6"/>
        <v>2 2023</v>
      </c>
      <c r="G1105" s="96" t="s">
        <v>5</v>
      </c>
      <c r="H1105" s="160" t="str">
        <f>RIGHT(Journal!$J1105,9)</f>
        <v>NOW-01648</v>
      </c>
      <c r="I1105" s="96" t="str">
        <f t="shared" si="87"/>
        <v>NOW Foods</v>
      </c>
      <c r="J1105" s="97" t="s">
        <v>68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3221</v>
      </c>
      <c r="T1105" s="95" t="str">
        <f t="shared" si="88"/>
        <v>10 2023</v>
      </c>
      <c r="U1105" s="32">
        <f t="shared" si="89"/>
        <v>688.24316252162657</v>
      </c>
      <c r="V1105" s="22">
        <f t="shared" si="90"/>
        <v>0.56797134642445113</v>
      </c>
      <c r="X1105" s="33"/>
      <c r="Y1105" s="33"/>
    </row>
    <row r="1106" spans="1:25" x14ac:dyDescent="0.2">
      <c r="A1106" s="93" t="s">
        <v>510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6"/>
        <v>2 2023</v>
      </c>
      <c r="G1106" s="96" t="s">
        <v>5</v>
      </c>
      <c r="H1106" s="160" t="str">
        <f>RIGHT(Journal!$J1106,9)</f>
        <v>NOW-01648</v>
      </c>
      <c r="I1106" s="96" t="str">
        <f t="shared" si="87"/>
        <v>NOW Foods</v>
      </c>
      <c r="J1106" s="97" t="s">
        <v>68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3221</v>
      </c>
      <c r="T1106" s="95" t="str">
        <f t="shared" si="88"/>
        <v>11 2023</v>
      </c>
      <c r="U1106" s="32">
        <f t="shared" si="89"/>
        <v>688.24316252162657</v>
      </c>
      <c r="V1106" s="22">
        <f t="shared" si="90"/>
        <v>0.56797134642445113</v>
      </c>
      <c r="X1106" s="33"/>
      <c r="Y1106" s="33"/>
    </row>
    <row r="1107" spans="1:25" x14ac:dyDescent="0.2">
      <c r="A1107" s="93" t="s">
        <v>510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6"/>
        <v>2 2023</v>
      </c>
      <c r="G1107" s="96" t="s">
        <v>5</v>
      </c>
      <c r="H1107" s="160" t="str">
        <f>RIGHT(Journal!$J1107,9)</f>
        <v>NOW-01648</v>
      </c>
      <c r="I1107" s="96" t="str">
        <f t="shared" si="87"/>
        <v>NOW Foods</v>
      </c>
      <c r="J1107" s="97" t="s">
        <v>68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3221</v>
      </c>
      <c r="T1107" s="95" t="str">
        <f t="shared" si="88"/>
        <v>11 2023</v>
      </c>
      <c r="U1107" s="32">
        <f t="shared" si="89"/>
        <v>788.24316252162657</v>
      </c>
      <c r="V1107" s="22">
        <f t="shared" si="90"/>
        <v>0.65049615413100115</v>
      </c>
      <c r="X1107" s="33"/>
      <c r="Y1107" s="33"/>
    </row>
    <row r="1108" spans="1:25" x14ac:dyDescent="0.2">
      <c r="A1108" s="93" t="s">
        <v>510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6"/>
        <v>2 2023</v>
      </c>
      <c r="G1108" s="96" t="s">
        <v>5</v>
      </c>
      <c r="H1108" s="175" t="s">
        <v>3749</v>
      </c>
      <c r="I1108" s="176" t="s">
        <v>2105</v>
      </c>
      <c r="J1108" s="97" t="s">
        <v>3800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3221</v>
      </c>
      <c r="T1108" s="95" t="str">
        <f t="shared" si="88"/>
        <v>5 2023</v>
      </c>
      <c r="U1108" s="32">
        <f t="shared" si="89"/>
        <v>882.34292993079589</v>
      </c>
      <c r="V1108" s="22">
        <f t="shared" si="90"/>
        <v>0.66963017159271554</v>
      </c>
      <c r="X1108" s="33"/>
      <c r="Y1108" s="33"/>
    </row>
    <row r="1109" spans="1:25" x14ac:dyDescent="0.2">
      <c r="A1109" s="93" t="s">
        <v>510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6"/>
        <v>2 2023</v>
      </c>
      <c r="G1109" s="96" t="s">
        <v>5</v>
      </c>
      <c r="H1109" s="161" t="s">
        <v>2866</v>
      </c>
      <c r="I1109" s="97" t="s">
        <v>2067</v>
      </c>
      <c r="J1109" s="97" t="s">
        <v>2867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3221</v>
      </c>
      <c r="T1109" s="95" t="str">
        <f t="shared" si="88"/>
        <v>4 2023</v>
      </c>
      <c r="U1109" s="32">
        <f t="shared" si="89"/>
        <v>793.1111068339103</v>
      </c>
      <c r="V1109" s="22">
        <f t="shared" si="90"/>
        <v>0.78768483019018065</v>
      </c>
      <c r="X1109" s="33"/>
      <c r="Y1109" s="33"/>
    </row>
    <row r="1110" spans="1:25" x14ac:dyDescent="0.2">
      <c r="A1110" s="93" t="s">
        <v>510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6"/>
        <v>2 2023</v>
      </c>
      <c r="G1110" s="96" t="s">
        <v>5</v>
      </c>
      <c r="H1110" s="161" t="s">
        <v>2866</v>
      </c>
      <c r="I1110" s="97" t="s">
        <v>2067</v>
      </c>
      <c r="J1110" s="97" t="s">
        <v>2867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3221</v>
      </c>
      <c r="T1110" s="95" t="str">
        <f t="shared" si="88"/>
        <v>5 2023</v>
      </c>
      <c r="U1110" s="32">
        <f t="shared" si="89"/>
        <v>793.1111068339103</v>
      </c>
      <c r="V1110" s="22">
        <f t="shared" si="90"/>
        <v>0.78768483019018065</v>
      </c>
      <c r="X1110" s="33"/>
      <c r="Y1110" s="33"/>
    </row>
    <row r="1111" spans="1:25" x14ac:dyDescent="0.2">
      <c r="A1111" s="93" t="s">
        <v>513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6"/>
        <v>2 2023</v>
      </c>
      <c r="G1111" s="96" t="s">
        <v>5</v>
      </c>
      <c r="H1111" s="160" t="str">
        <f>RIGHT(Journal!$J1111,9)</f>
        <v>000002123</v>
      </c>
      <c r="I1111" s="96" t="str">
        <f t="shared" si="87"/>
        <v>CoralClub</v>
      </c>
      <c r="J1111" s="97" t="s">
        <v>514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3221</v>
      </c>
      <c r="T1111" s="95" t="str">
        <f t="shared" si="88"/>
        <v>3 2023</v>
      </c>
      <c r="U1111" s="32">
        <f t="shared" si="89"/>
        <v>161.90476190476193</v>
      </c>
      <c r="V1111" s="22">
        <f t="shared" si="90"/>
        <v>0.21935483870967745</v>
      </c>
      <c r="X1111" s="33"/>
      <c r="Y1111" s="33"/>
    </row>
    <row r="1112" spans="1:25" x14ac:dyDescent="0.2">
      <c r="A1112" s="93" t="s">
        <v>513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6"/>
        <v>2 2023</v>
      </c>
      <c r="G1112" s="96" t="s">
        <v>5</v>
      </c>
      <c r="H1112" s="160" t="str">
        <f>RIGHT(Journal!$J1112,9)</f>
        <v>000002123</v>
      </c>
      <c r="I1112" s="96" t="str">
        <f t="shared" si="87"/>
        <v>CoralClub</v>
      </c>
      <c r="J1112" s="97" t="s">
        <v>514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3221</v>
      </c>
      <c r="T1112" s="95" t="str">
        <f t="shared" si="88"/>
        <v>4 2023</v>
      </c>
      <c r="U1112" s="32">
        <f t="shared" si="89"/>
        <v>161.90476190476193</v>
      </c>
      <c r="V1112" s="22">
        <f t="shared" si="90"/>
        <v>0.21935483870967745</v>
      </c>
      <c r="X1112" s="33"/>
      <c r="Y1112" s="33"/>
    </row>
    <row r="1113" spans="1:25" x14ac:dyDescent="0.2">
      <c r="A1113" s="93" t="s">
        <v>513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6"/>
        <v>2 2023</v>
      </c>
      <c r="G1113" s="96" t="s">
        <v>5</v>
      </c>
      <c r="H1113" s="160" t="str">
        <f>RIGHT(Journal!$J1113,9)</f>
        <v>000091805</v>
      </c>
      <c r="I1113" s="96" t="str">
        <f t="shared" si="87"/>
        <v>CoralClub</v>
      </c>
      <c r="J1113" s="97" t="s">
        <v>515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3221</v>
      </c>
      <c r="T1113" s="95" t="str">
        <f t="shared" si="88"/>
        <v>3 2023</v>
      </c>
      <c r="U1113" s="32">
        <f t="shared" si="89"/>
        <v>188.09523809523807</v>
      </c>
      <c r="V1113" s="22">
        <f t="shared" si="90"/>
        <v>0.23167155425219937</v>
      </c>
      <c r="X1113" s="33"/>
      <c r="Y1113" s="33"/>
    </row>
    <row r="1114" spans="1:25" x14ac:dyDescent="0.2">
      <c r="A1114" s="93" t="s">
        <v>513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6"/>
        <v>2 2023</v>
      </c>
      <c r="G1114" s="96" t="s">
        <v>5</v>
      </c>
      <c r="H1114" s="160" t="str">
        <f>RIGHT(Journal!$J1114,9)</f>
        <v>000091805</v>
      </c>
      <c r="I1114" s="96" t="str">
        <f t="shared" si="87"/>
        <v>CoralClub</v>
      </c>
      <c r="J1114" s="97" t="s">
        <v>515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3221</v>
      </c>
      <c r="T1114" s="95" t="str">
        <f t="shared" si="88"/>
        <v>2 2024</v>
      </c>
      <c r="U1114" s="32">
        <f t="shared" si="89"/>
        <v>288.09523809523807</v>
      </c>
      <c r="V1114" s="22">
        <f t="shared" si="90"/>
        <v>0.35483870967741932</v>
      </c>
      <c r="X1114" s="33"/>
      <c r="Y1114" s="33"/>
    </row>
    <row r="1115" spans="1:25" x14ac:dyDescent="0.2">
      <c r="A1115" s="93" t="s">
        <v>516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6"/>
        <v>2 2023</v>
      </c>
      <c r="G1115" s="96" t="s">
        <v>5</v>
      </c>
      <c r="H1115" s="161" t="s">
        <v>2114</v>
      </c>
      <c r="I1115" s="97" t="s">
        <v>2115</v>
      </c>
      <c r="J1115" s="97" t="s">
        <v>3197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3221</v>
      </c>
      <c r="T1115" s="95" t="str">
        <f t="shared" si="88"/>
        <v>8 2023</v>
      </c>
      <c r="U1115" s="32">
        <f t="shared" si="89"/>
        <v>964.76060860960001</v>
      </c>
      <c r="V1115" s="22">
        <f t="shared" si="90"/>
        <v>0.84983010273101622</v>
      </c>
      <c r="X1115" s="33"/>
      <c r="Y1115" s="33"/>
    </row>
    <row r="1116" spans="1:25" x14ac:dyDescent="0.2">
      <c r="A1116" s="93" t="s">
        <v>516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6"/>
        <v>2 2023</v>
      </c>
      <c r="G1116" s="96" t="s">
        <v>5</v>
      </c>
      <c r="H1116" s="161" t="s">
        <v>2114</v>
      </c>
      <c r="I1116" s="97" t="s">
        <v>2115</v>
      </c>
      <c r="J1116" s="97" t="s">
        <v>3197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3221</v>
      </c>
      <c r="T1116" s="95" t="str">
        <f t="shared" si="88"/>
        <v>8 2023</v>
      </c>
      <c r="U1116" s="32">
        <f t="shared" si="89"/>
        <v>964.76060860960001</v>
      </c>
      <c r="V1116" s="22">
        <f t="shared" si="90"/>
        <v>0.84983010273101622</v>
      </c>
      <c r="X1116" s="33"/>
      <c r="Y1116" s="33"/>
    </row>
    <row r="1117" spans="1:25" x14ac:dyDescent="0.2">
      <c r="A1117" s="93" t="s">
        <v>516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6"/>
        <v>2 2023</v>
      </c>
      <c r="G1117" s="96" t="s">
        <v>5</v>
      </c>
      <c r="H1117" s="161" t="s">
        <v>2114</v>
      </c>
      <c r="I1117" s="97" t="s">
        <v>2115</v>
      </c>
      <c r="J1117" s="97" t="s">
        <v>3197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3221</v>
      </c>
      <c r="T1117" s="95" t="str">
        <f t="shared" si="88"/>
        <v>8 2023</v>
      </c>
      <c r="U1117" s="32">
        <f t="shared" si="89"/>
        <v>6.086096000217367E-4</v>
      </c>
      <c r="V1117" s="22">
        <f t="shared" si="90"/>
        <v>5.3610683758632951E-7</v>
      </c>
      <c r="X1117" s="33"/>
      <c r="Y1117" s="33"/>
    </row>
    <row r="1118" spans="1:25" x14ac:dyDescent="0.2">
      <c r="A1118" s="93" t="s">
        <v>516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6"/>
        <v>2 2023</v>
      </c>
      <c r="G1118" s="96" t="s">
        <v>5</v>
      </c>
      <c r="H1118" s="161" t="s">
        <v>2239</v>
      </c>
      <c r="I1118" s="97" t="s">
        <v>2067</v>
      </c>
      <c r="J1118" s="97" t="s">
        <v>2240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3221</v>
      </c>
      <c r="T1118" s="95" t="str">
        <f t="shared" si="88"/>
        <v>3 2023</v>
      </c>
      <c r="U1118" s="32">
        <f t="shared" si="89"/>
        <v>784.7942449282541</v>
      </c>
      <c r="V1118" s="22">
        <f t="shared" si="90"/>
        <v>0.70372148041664739</v>
      </c>
      <c r="X1118" s="33"/>
      <c r="Y1118" s="33"/>
    </row>
    <row r="1119" spans="1:25" x14ac:dyDescent="0.2">
      <c r="A1119" s="93" t="s">
        <v>516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6"/>
        <v>2 2023</v>
      </c>
      <c r="G1119" s="96" t="s">
        <v>5</v>
      </c>
      <c r="H1119" s="160" t="str">
        <f>RIGHT(Journal!$J1119,9)</f>
        <v>NAP-03371</v>
      </c>
      <c r="I1119" s="96" t="str">
        <f t="shared" si="87"/>
        <v>NaturesPlus</v>
      </c>
      <c r="J1119" s="97" t="s">
        <v>517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3221</v>
      </c>
      <c r="T1119" s="95" t="str">
        <f t="shared" si="88"/>
        <v>3 2023</v>
      </c>
      <c r="U1119" s="32">
        <f t="shared" si="89"/>
        <v>557.801473527957</v>
      </c>
      <c r="V1119" s="22">
        <f t="shared" si="90"/>
        <v>0.75155292503665216</v>
      </c>
      <c r="X1119" s="33"/>
      <c r="Y1119" s="33"/>
    </row>
    <row r="1120" spans="1:25" x14ac:dyDescent="0.2">
      <c r="A1120" s="93" t="s">
        <v>516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6"/>
        <v>2 2023</v>
      </c>
      <c r="G1120" s="96" t="s">
        <v>5</v>
      </c>
      <c r="H1120" s="160" t="str">
        <f>RIGHT(Journal!$J1120,9)</f>
        <v>CEN-27709</v>
      </c>
      <c r="I1120" s="96" t="str">
        <f t="shared" si="87"/>
        <v>21st Century</v>
      </c>
      <c r="J1120" s="97" t="s">
        <v>518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3221</v>
      </c>
      <c r="T1120" s="95" t="str">
        <f t="shared" si="88"/>
        <v>3 2023</v>
      </c>
      <c r="U1120" s="32">
        <f t="shared" si="89"/>
        <v>569.24926571004494</v>
      </c>
      <c r="V1120" s="22">
        <f t="shared" si="90"/>
        <v>0.77899239644714768</v>
      </c>
      <c r="X1120" s="33"/>
      <c r="Y1120" s="33"/>
    </row>
    <row r="1121" spans="1:25" x14ac:dyDescent="0.2">
      <c r="A1121" s="93" t="s">
        <v>516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6"/>
        <v>2 2023</v>
      </c>
      <c r="G1121" s="96" t="s">
        <v>5</v>
      </c>
      <c r="H1121" s="161" t="s">
        <v>2937</v>
      </c>
      <c r="I1121" s="97" t="s">
        <v>2933</v>
      </c>
      <c r="J1121" s="97" t="s">
        <v>2938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3221</v>
      </c>
      <c r="T1121" s="95" t="str">
        <f t="shared" si="88"/>
        <v>3 2023</v>
      </c>
      <c r="U1121" s="32">
        <f t="shared" si="89"/>
        <v>995.23294755071834</v>
      </c>
      <c r="V1121" s="22">
        <f t="shared" si="90"/>
        <v>0.5837941002677417</v>
      </c>
      <c r="X1121" s="33"/>
      <c r="Y1121" s="33"/>
    </row>
    <row r="1122" spans="1:25" x14ac:dyDescent="0.2">
      <c r="A1122" s="93" t="s">
        <v>516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6"/>
        <v>2 2023</v>
      </c>
      <c r="G1122" s="96" t="s">
        <v>5</v>
      </c>
      <c r="H1122" s="160" t="str">
        <f>RIGHT(Journal!$J1122,9)</f>
        <v>NOW-00386</v>
      </c>
      <c r="I1122" s="96" t="str">
        <f t="shared" si="87"/>
        <v>NOW Foods</v>
      </c>
      <c r="J1122" s="97" t="s">
        <v>519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3221</v>
      </c>
      <c r="T1122" s="95" t="str">
        <f t="shared" si="88"/>
        <v>3 2023</v>
      </c>
      <c r="U1122" s="32">
        <f t="shared" si="89"/>
        <v>2044.448576942109</v>
      </c>
      <c r="V1122" s="22">
        <f t="shared" si="90"/>
        <v>0.83258226960531867</v>
      </c>
      <c r="X1122" s="33"/>
      <c r="Y1122" s="33"/>
    </row>
    <row r="1123" spans="1:25" x14ac:dyDescent="0.2">
      <c r="A1123" s="93" t="s">
        <v>516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6"/>
        <v>2 2023</v>
      </c>
      <c r="G1123" s="96" t="s">
        <v>5</v>
      </c>
      <c r="H1123" s="161" t="s">
        <v>2078</v>
      </c>
      <c r="I1123" s="97" t="s">
        <v>2067</v>
      </c>
      <c r="J1123" s="97" t="s">
        <v>2079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3221</v>
      </c>
      <c r="T1123" s="95" t="str">
        <f t="shared" si="88"/>
        <v>5 2023</v>
      </c>
      <c r="U1123" s="32">
        <f t="shared" si="89"/>
        <v>1222.0575373577449</v>
      </c>
      <c r="V1123" s="22">
        <f t="shared" si="90"/>
        <v>0.56110643798879722</v>
      </c>
      <c r="X1123" s="33"/>
      <c r="Y1123" s="33"/>
    </row>
    <row r="1124" spans="1:25" x14ac:dyDescent="0.2">
      <c r="A1124" s="93" t="s">
        <v>516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6"/>
        <v>2 2023</v>
      </c>
      <c r="G1124" s="96" t="s">
        <v>5</v>
      </c>
      <c r="H1124" s="160" t="str">
        <f>RIGHT(Journal!$J1124,9)</f>
        <v>NOW-01742</v>
      </c>
      <c r="I1124" s="96" t="str">
        <f t="shared" si="87"/>
        <v>NOW Foods</v>
      </c>
      <c r="J1124" s="97" t="s">
        <v>520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3221</v>
      </c>
      <c r="T1124" s="95" t="str">
        <f t="shared" si="88"/>
        <v>3 2023</v>
      </c>
      <c r="U1124" s="32">
        <f t="shared" si="89"/>
        <v>1019.7552409698176</v>
      </c>
      <c r="V1124" s="22">
        <f t="shared" si="90"/>
        <v>0.79653147085898468</v>
      </c>
      <c r="X1124" s="33"/>
      <c r="Y1124" s="33"/>
    </row>
    <row r="1125" spans="1:25" x14ac:dyDescent="0.2">
      <c r="A1125" s="93" t="s">
        <v>516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6"/>
        <v>2 2023</v>
      </c>
      <c r="G1125" s="96" t="s">
        <v>5</v>
      </c>
      <c r="H1125" s="160" t="str">
        <f>RIGHT(Journal!$J1125,9)</f>
        <v>NOW-01648</v>
      </c>
      <c r="I1125" s="96" t="str">
        <f t="shared" si="87"/>
        <v>NOW Foods</v>
      </c>
      <c r="J1125" s="97" t="s">
        <v>68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3221</v>
      </c>
      <c r="T1125" s="95" t="str">
        <f t="shared" si="88"/>
        <v>1 2024</v>
      </c>
      <c r="U1125" s="32">
        <f t="shared" si="89"/>
        <v>591.30394210786812</v>
      </c>
      <c r="V1125" s="22">
        <f t="shared" si="90"/>
        <v>0.48920813321676115</v>
      </c>
      <c r="X1125" s="33"/>
      <c r="Y1125" s="33"/>
    </row>
    <row r="1126" spans="1:25" x14ac:dyDescent="0.2">
      <c r="A1126" s="93" t="s">
        <v>516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6"/>
        <v>2 2023</v>
      </c>
      <c r="G1126" s="96" t="s">
        <v>5</v>
      </c>
      <c r="H1126" s="160" t="str">
        <f>RIGHT(Journal!$J1126,9)</f>
        <v>NOW-01648</v>
      </c>
      <c r="I1126" s="96" t="str">
        <f t="shared" si="87"/>
        <v>NOW Foods</v>
      </c>
      <c r="J1126" s="97" t="s">
        <v>68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3221</v>
      </c>
      <c r="T1126" s="95" t="str">
        <f t="shared" si="88"/>
        <v>3 2024</v>
      </c>
      <c r="U1126" s="32">
        <f t="shared" si="89"/>
        <v>591.30394210786812</v>
      </c>
      <c r="V1126" s="22">
        <f t="shared" si="90"/>
        <v>0.48920813321676115</v>
      </c>
      <c r="X1126" s="33"/>
      <c r="Y1126" s="33"/>
    </row>
    <row r="1127" spans="1:25" x14ac:dyDescent="0.2">
      <c r="A1127" s="93" t="s">
        <v>516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6"/>
        <v>2 2023</v>
      </c>
      <c r="G1127" s="96" t="s">
        <v>5</v>
      </c>
      <c r="H1127" s="161" t="s">
        <v>3044</v>
      </c>
      <c r="I1127" s="97" t="s">
        <v>2067</v>
      </c>
      <c r="J1127" s="97" t="s">
        <v>3045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3221</v>
      </c>
      <c r="T1127" s="95" t="str">
        <f t="shared" si="88"/>
        <v>3 2023</v>
      </c>
      <c r="U1127" s="32">
        <f t="shared" si="89"/>
        <v>1299.1619529935688</v>
      </c>
      <c r="V1127" s="22">
        <f t="shared" si="90"/>
        <v>0.59030329594705178</v>
      </c>
      <c r="X1127" s="33"/>
      <c r="Y1127" s="33"/>
    </row>
    <row r="1128" spans="1:25" x14ac:dyDescent="0.2">
      <c r="A1128" s="93" t="s">
        <v>516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6"/>
        <v>2 2023</v>
      </c>
      <c r="G1128" s="96" t="s">
        <v>5</v>
      </c>
      <c r="H1128" s="160" t="str">
        <f>RIGHT(Journal!$J1128,9)</f>
        <v>NOB-27436</v>
      </c>
      <c r="I1128" s="96" t="str">
        <f t="shared" si="87"/>
        <v>Nobi Nutrition</v>
      </c>
      <c r="J1128" s="97" t="s">
        <v>521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3221</v>
      </c>
      <c r="T1128" s="95" t="str">
        <f t="shared" si="88"/>
        <v>3 2023</v>
      </c>
      <c r="U1128" s="32">
        <f t="shared" si="89"/>
        <v>1350.6190499752604</v>
      </c>
      <c r="V1128" s="22">
        <f t="shared" si="90"/>
        <v>1.2870626724674381</v>
      </c>
      <c r="X1128" s="33"/>
      <c r="Y1128" s="33"/>
    </row>
    <row r="1129" spans="1:25" x14ac:dyDescent="0.2">
      <c r="A1129" s="93" t="s">
        <v>522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6"/>
        <v>2 2023</v>
      </c>
      <c r="G1129" s="96" t="s">
        <v>5</v>
      </c>
      <c r="H1129" s="160" t="str">
        <f>RIGHT(Journal!$J1129,9)</f>
        <v>NOW-00491</v>
      </c>
      <c r="I1129" s="96" t="str">
        <f t="shared" si="87"/>
        <v>NOW Foods</v>
      </c>
      <c r="J1129" s="97" t="s">
        <v>523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88"/>
        <v/>
      </c>
      <c r="U1129" s="32">
        <f t="shared" si="89"/>
        <v>-1114.805674010767</v>
      </c>
      <c r="V1129" s="22" t="str">
        <f t="shared" si="90"/>
        <v/>
      </c>
      <c r="X1129" s="33"/>
      <c r="Y1129" s="33"/>
    </row>
    <row r="1130" spans="1:25" x14ac:dyDescent="0.2">
      <c r="A1130" s="93" t="s">
        <v>522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6"/>
        <v>2 2023</v>
      </c>
      <c r="G1130" s="96" t="s">
        <v>5</v>
      </c>
      <c r="H1130" s="161" t="s">
        <v>2150</v>
      </c>
      <c r="I1130" s="97" t="s">
        <v>2067</v>
      </c>
      <c r="J1130" s="97" t="s">
        <v>2151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3221</v>
      </c>
      <c r="T1130" s="95" t="str">
        <f t="shared" si="88"/>
        <v>4 2023</v>
      </c>
      <c r="U1130" s="32">
        <f t="shared" si="89"/>
        <v>1588.2345346578604</v>
      </c>
      <c r="V1130" s="22">
        <f t="shared" si="90"/>
        <v>1.7419331999615453</v>
      </c>
      <c r="X1130" s="33"/>
      <c r="Y1130" s="33"/>
    </row>
    <row r="1131" spans="1:25" x14ac:dyDescent="0.2">
      <c r="A1131" s="93" t="s">
        <v>522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6"/>
        <v>2 2023</v>
      </c>
      <c r="G1131" s="96" t="s">
        <v>5</v>
      </c>
      <c r="H1131" s="175" t="s">
        <v>3743</v>
      </c>
      <c r="I1131" s="176" t="s">
        <v>2757</v>
      </c>
      <c r="J1131" s="97" t="s">
        <v>3791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3221</v>
      </c>
      <c r="T1131" s="95" t="str">
        <f t="shared" si="88"/>
        <v>4 2023</v>
      </c>
      <c r="U1131" s="32">
        <f t="shared" si="89"/>
        <v>763.89574449192457</v>
      </c>
      <c r="V1131" s="22">
        <f t="shared" si="90"/>
        <v>0.91363695311863724</v>
      </c>
      <c r="X1131" s="33"/>
      <c r="Y1131" s="33"/>
    </row>
    <row r="1132" spans="1:25" x14ac:dyDescent="0.2">
      <c r="A1132" s="93" t="s">
        <v>522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6"/>
        <v>2 2023</v>
      </c>
      <c r="G1132" s="96" t="s">
        <v>5</v>
      </c>
      <c r="H1132" s="160" t="str">
        <f>RIGHT(Journal!$J1132,9)</f>
        <v>NFS-04516</v>
      </c>
      <c r="I1132" s="96" t="str">
        <f t="shared" si="87"/>
        <v>Natural Factors</v>
      </c>
      <c r="J1132" s="97" t="s">
        <v>524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3221</v>
      </c>
      <c r="T1132" s="95" t="str">
        <f t="shared" si="88"/>
        <v>6 2023</v>
      </c>
      <c r="U1132" s="32">
        <f t="shared" si="89"/>
        <v>1013.1356923247677</v>
      </c>
      <c r="V1132" s="22">
        <f t="shared" si="90"/>
        <v>1.1423795991751373</v>
      </c>
      <c r="X1132" s="33"/>
      <c r="Y1132" s="33"/>
    </row>
    <row r="1133" spans="1:25" x14ac:dyDescent="0.2">
      <c r="A1133" s="93" t="s">
        <v>522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6"/>
        <v>2 2023</v>
      </c>
      <c r="G1133" s="96" t="s">
        <v>5</v>
      </c>
      <c r="H1133" s="160" t="str">
        <f>RIGHT(Journal!$J1133,9)</f>
        <v>NTS-25554</v>
      </c>
      <c r="I1133" s="96" t="str">
        <f t="shared" si="87"/>
        <v>Nature's Secret</v>
      </c>
      <c r="J1133" s="97" t="s">
        <v>525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88"/>
        <v/>
      </c>
      <c r="U1133" s="32">
        <f t="shared" si="89"/>
        <v>-1597.5050380154289</v>
      </c>
      <c r="V1133" s="22" t="str">
        <f t="shared" si="90"/>
        <v/>
      </c>
      <c r="X1133" s="33"/>
      <c r="Y1133" s="33"/>
    </row>
    <row r="1134" spans="1:25" x14ac:dyDescent="0.2">
      <c r="A1134" s="93" t="s">
        <v>522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6"/>
        <v>2 2023</v>
      </c>
      <c r="G1134" s="96" t="s">
        <v>5</v>
      </c>
      <c r="H1134" s="160" t="str">
        <f>RIGHT(Journal!$J1134,9)</f>
        <v>FLI-55435</v>
      </c>
      <c r="I1134" s="96" t="str">
        <f t="shared" si="87"/>
        <v>Flintstones</v>
      </c>
      <c r="J1134" s="97" t="s">
        <v>526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3221</v>
      </c>
      <c r="T1134" s="95" t="str">
        <f t="shared" si="88"/>
        <v>9 2023</v>
      </c>
      <c r="U1134" s="32">
        <f t="shared" si="89"/>
        <v>1103.8480681502847</v>
      </c>
      <c r="V1134" s="22">
        <f t="shared" si="90"/>
        <v>0.65079551390570201</v>
      </c>
      <c r="X1134" s="33"/>
      <c r="Y1134" s="33"/>
    </row>
    <row r="1135" spans="1:25" x14ac:dyDescent="0.2">
      <c r="A1135" s="93" t="s">
        <v>522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6"/>
        <v>2 2023</v>
      </c>
      <c r="G1135" s="96" t="s">
        <v>5</v>
      </c>
      <c r="H1135" s="161" t="s">
        <v>2290</v>
      </c>
      <c r="I1135" s="97" t="s">
        <v>2291</v>
      </c>
      <c r="J1135" s="97" t="s">
        <v>2292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3221</v>
      </c>
      <c r="T1135" s="95" t="str">
        <f t="shared" si="88"/>
        <v>4 2023</v>
      </c>
      <c r="U1135" s="32">
        <f t="shared" si="89"/>
        <v>1508.8037504855977</v>
      </c>
      <c r="V1135" s="22">
        <f t="shared" si="90"/>
        <v>1.0118076349621514</v>
      </c>
      <c r="X1135" s="33"/>
      <c r="Y1135" s="33"/>
    </row>
    <row r="1136" spans="1:25" x14ac:dyDescent="0.2">
      <c r="A1136" s="93" t="s">
        <v>522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6"/>
        <v>2 2023</v>
      </c>
      <c r="G1136" s="96" t="s">
        <v>5</v>
      </c>
      <c r="H1136" s="160" t="str">
        <f>RIGHT(Journal!$J1136,9)</f>
        <v>IRW-26529</v>
      </c>
      <c r="I1136" s="96" t="str">
        <f t="shared" si="87"/>
        <v>Applied Nutrition</v>
      </c>
      <c r="J1136" s="97" t="s">
        <v>527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3221</v>
      </c>
      <c r="T1136" s="95" t="str">
        <f t="shared" si="88"/>
        <v>6 2023</v>
      </c>
      <c r="U1136" s="32">
        <f t="shared" si="89"/>
        <v>1042.7199089849594</v>
      </c>
      <c r="V1136" s="22">
        <f t="shared" si="90"/>
        <v>0.66957762768630202</v>
      </c>
      <c r="X1136" s="33"/>
      <c r="Y1136" s="33"/>
    </row>
    <row r="1137" spans="1:25" x14ac:dyDescent="0.2">
      <c r="A1137" s="93" t="s">
        <v>522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6"/>
        <v>2 2023</v>
      </c>
      <c r="G1137" s="96" t="s">
        <v>5</v>
      </c>
      <c r="H1137" s="160" t="str">
        <f>RIGHT(Journal!$J1137,9)</f>
        <v>FLI-53728</v>
      </c>
      <c r="I1137" s="96" t="str">
        <f t="shared" si="87"/>
        <v>Flintstones</v>
      </c>
      <c r="J1137" s="97" t="s">
        <v>528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3221</v>
      </c>
      <c r="T1137" s="95" t="str">
        <f t="shared" si="88"/>
        <v>10 2023</v>
      </c>
      <c r="U1137" s="32">
        <f t="shared" si="89"/>
        <v>1022.0450679837938</v>
      </c>
      <c r="V1137" s="22">
        <f t="shared" si="90"/>
        <v>0.60910162036099469</v>
      </c>
      <c r="X1137" s="33"/>
      <c r="Y1137" s="33"/>
    </row>
    <row r="1138" spans="1:25" x14ac:dyDescent="0.2">
      <c r="A1138" s="93" t="s">
        <v>522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6"/>
        <v>2 2023</v>
      </c>
      <c r="G1138" s="96" t="s">
        <v>5</v>
      </c>
      <c r="H1138" s="160" t="str">
        <f>RIGHT(Journal!$J1138,9)</f>
        <v>EVL-02434</v>
      </c>
      <c r="I1138" s="96" t="str">
        <f t="shared" si="87"/>
        <v>EVLution Nutrition</v>
      </c>
      <c r="J1138" s="97" t="s">
        <v>529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3221</v>
      </c>
      <c r="T1138" s="95" t="str">
        <f t="shared" si="88"/>
        <v>11 2023</v>
      </c>
      <c r="U1138" s="32">
        <f t="shared" si="89"/>
        <v>1061.3565303290968</v>
      </c>
      <c r="V1138" s="22">
        <f t="shared" si="90"/>
        <v>2.419633720126714</v>
      </c>
      <c r="X1138" s="33"/>
      <c r="Y1138" s="33"/>
    </row>
    <row r="1139" spans="1:25" x14ac:dyDescent="0.2">
      <c r="A1139" s="93" t="s">
        <v>522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6"/>
        <v>2 2023</v>
      </c>
      <c r="G1139" s="96" t="s">
        <v>5</v>
      </c>
      <c r="H1139" s="161" t="s">
        <v>2656</v>
      </c>
      <c r="I1139" s="97" t="s">
        <v>2067</v>
      </c>
      <c r="J1139" s="97" t="s">
        <v>2657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3221</v>
      </c>
      <c r="T1139" s="95" t="str">
        <f t="shared" si="88"/>
        <v>3 2023</v>
      </c>
      <c r="U1139" s="32">
        <f t="shared" si="89"/>
        <v>733.33166490926214</v>
      </c>
      <c r="V1139" s="22">
        <f t="shared" si="90"/>
        <v>0.95651748134670234</v>
      </c>
      <c r="X1139" s="33"/>
      <c r="Y1139" s="33"/>
    </row>
    <row r="1140" spans="1:25" x14ac:dyDescent="0.2">
      <c r="A1140" s="93" t="s">
        <v>522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6"/>
        <v>2 2023</v>
      </c>
      <c r="G1140" s="96" t="s">
        <v>5</v>
      </c>
      <c r="H1140" s="161" t="s">
        <v>2656</v>
      </c>
      <c r="I1140" s="97" t="s">
        <v>2067</v>
      </c>
      <c r="J1140" s="97" t="s">
        <v>2657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3221</v>
      </c>
      <c r="T1140" s="95" t="str">
        <f t="shared" si="88"/>
        <v>7 2023</v>
      </c>
      <c r="U1140" s="32">
        <f t="shared" si="89"/>
        <v>833.33166490926214</v>
      </c>
      <c r="V1140" s="22">
        <f t="shared" si="90"/>
        <v>1.0869519801031491</v>
      </c>
      <c r="X1140" s="33"/>
      <c r="Y1140" s="33"/>
    </row>
    <row r="1141" spans="1:25" x14ac:dyDescent="0.2">
      <c r="A1141" s="93" t="s">
        <v>522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6"/>
        <v>2 2023</v>
      </c>
      <c r="G1141" s="96" t="s">
        <v>5</v>
      </c>
      <c r="H1141" s="161" t="s">
        <v>2152</v>
      </c>
      <c r="I1141" s="97" t="s">
        <v>2067</v>
      </c>
      <c r="J1141" s="97" t="s">
        <v>3886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3221</v>
      </c>
      <c r="T1141" s="95" t="str">
        <f t="shared" si="88"/>
        <v>7 2023</v>
      </c>
      <c r="U1141" s="32">
        <f t="shared" si="89"/>
        <v>1194.8330673178305</v>
      </c>
      <c r="V1141" s="22">
        <f t="shared" si="90"/>
        <v>0.74436685866766039</v>
      </c>
      <c r="X1141" s="33"/>
      <c r="Y1141" s="33"/>
    </row>
    <row r="1142" spans="1:25" x14ac:dyDescent="0.2">
      <c r="A1142" s="93" t="s">
        <v>522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6"/>
        <v>2 2023</v>
      </c>
      <c r="G1142" s="96" t="s">
        <v>5</v>
      </c>
      <c r="H1142" s="161" t="s">
        <v>2778</v>
      </c>
      <c r="I1142" s="97" t="s">
        <v>2779</v>
      </c>
      <c r="J1142" s="97" t="s">
        <v>2780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3221</v>
      </c>
      <c r="T1142" s="95" t="str">
        <f t="shared" si="88"/>
        <v>4 2023</v>
      </c>
      <c r="U1142" s="32">
        <f t="shared" si="89"/>
        <v>420.65271491203697</v>
      </c>
      <c r="V1142" s="22">
        <f t="shared" si="90"/>
        <v>0.87755313944219948</v>
      </c>
      <c r="X1142" s="33"/>
      <c r="Y1142" s="33"/>
    </row>
    <row r="1143" spans="1:25" x14ac:dyDescent="0.2">
      <c r="A1143" s="93" t="s">
        <v>522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6"/>
        <v>2 2023</v>
      </c>
      <c r="G1143" s="96" t="s">
        <v>5</v>
      </c>
      <c r="H1143" s="161" t="s">
        <v>2778</v>
      </c>
      <c r="I1143" s="97" t="s">
        <v>2779</v>
      </c>
      <c r="J1143" s="97" t="s">
        <v>2780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3221</v>
      </c>
      <c r="T1143" s="95" t="str">
        <f t="shared" si="88"/>
        <v>4 2023</v>
      </c>
      <c r="U1143" s="32">
        <f t="shared" si="89"/>
        <v>420.65271491203697</v>
      </c>
      <c r="V1143" s="22">
        <f t="shared" si="90"/>
        <v>0.87755313944219948</v>
      </c>
      <c r="X1143" s="33"/>
      <c r="Y1143" s="33"/>
    </row>
    <row r="1144" spans="1:25" x14ac:dyDescent="0.2">
      <c r="A1144" s="93" t="s">
        <v>522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6"/>
        <v>2 2023</v>
      </c>
      <c r="G1144" s="96" t="s">
        <v>5</v>
      </c>
      <c r="H1144" s="161" t="s">
        <v>2866</v>
      </c>
      <c r="I1144" s="97" t="s">
        <v>2067</v>
      </c>
      <c r="J1144" s="97" t="s">
        <v>2867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3221</v>
      </c>
      <c r="T1144" s="95" t="str">
        <f t="shared" si="88"/>
        <v>5 2023</v>
      </c>
      <c r="U1144" s="32">
        <f t="shared" si="89"/>
        <v>848.00958765747214</v>
      </c>
      <c r="V1144" s="22">
        <f t="shared" si="90"/>
        <v>0.89077534464953911</v>
      </c>
      <c r="X1144" s="33"/>
      <c r="Y1144" s="33"/>
    </row>
    <row r="1145" spans="1:25" x14ac:dyDescent="0.2">
      <c r="A1145" s="93" t="s">
        <v>530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6"/>
        <v>2 2023</v>
      </c>
      <c r="G1145" s="96" t="s">
        <v>6</v>
      </c>
      <c r="H1145" s="160" t="str">
        <f>RIGHT(Journal!$J1145,9)</f>
        <v>301131356</v>
      </c>
      <c r="I1145" s="96" t="str">
        <f t="shared" si="87"/>
        <v>SOLAB</v>
      </c>
      <c r="J1145" s="97" t="s">
        <v>531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3221</v>
      </c>
      <c r="T1145" s="95" t="str">
        <f t="shared" si="88"/>
        <v>3 2023</v>
      </c>
      <c r="U1145" s="32">
        <f t="shared" si="89"/>
        <v>581.29999999999995</v>
      </c>
      <c r="V1145" s="22">
        <f t="shared" si="90"/>
        <v>0.93955067076127352</v>
      </c>
      <c r="X1145" s="33"/>
      <c r="Y1145" s="33"/>
    </row>
    <row r="1146" spans="1:25" x14ac:dyDescent="0.2">
      <c r="A1146" s="93" t="s">
        <v>530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6"/>
        <v>2 2023</v>
      </c>
      <c r="G1146" s="96" t="s">
        <v>6</v>
      </c>
      <c r="H1146" s="160" t="str">
        <f>RIGHT(Journal!$J1146,9)</f>
        <v>301131356</v>
      </c>
      <c r="I1146" s="96" t="str">
        <f t="shared" si="87"/>
        <v>SOLAB</v>
      </c>
      <c r="J1146" s="97" t="s">
        <v>531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3221</v>
      </c>
      <c r="T1146" s="95" t="str">
        <f t="shared" si="88"/>
        <v>4 2023</v>
      </c>
      <c r="U1146" s="32">
        <f t="shared" si="89"/>
        <v>581.29999999999995</v>
      </c>
      <c r="V1146" s="22">
        <f t="shared" si="90"/>
        <v>0.93955067076127352</v>
      </c>
      <c r="X1146" s="33"/>
      <c r="Y1146" s="33"/>
    </row>
    <row r="1147" spans="1:25" x14ac:dyDescent="0.2">
      <c r="A1147" s="93" t="s">
        <v>532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6"/>
        <v>2 2023</v>
      </c>
      <c r="G1147" s="96" t="s">
        <v>6</v>
      </c>
      <c r="H1147" s="160" t="str">
        <f>RIGHT(Journal!$J1147,9)</f>
        <v>301131356</v>
      </c>
      <c r="I1147" s="96" t="str">
        <f t="shared" si="87"/>
        <v>SOLAB</v>
      </c>
      <c r="J1147" s="97" t="s">
        <v>531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3221</v>
      </c>
      <c r="T1147" s="95" t="str">
        <f t="shared" si="88"/>
        <v>9 2023</v>
      </c>
      <c r="U1147" s="32">
        <f t="shared" si="89"/>
        <v>581.29999999999995</v>
      </c>
      <c r="V1147" s="22">
        <f t="shared" si="90"/>
        <v>0.93955067076127352</v>
      </c>
      <c r="X1147" s="33"/>
      <c r="Y1147" s="33"/>
    </row>
    <row r="1148" spans="1:25" x14ac:dyDescent="0.2">
      <c r="A1148" s="93" t="s">
        <v>533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6"/>
        <v>2 2023</v>
      </c>
      <c r="G1148" s="96" t="s">
        <v>6</v>
      </c>
      <c r="H1148" s="160" t="str">
        <f>RIGHT(Journal!$J1148,9)</f>
        <v>272372912</v>
      </c>
      <c r="I1148" s="96" t="str">
        <f t="shared" si="87"/>
        <v>Be First</v>
      </c>
      <c r="J1148" s="97" t="s">
        <v>534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3221</v>
      </c>
      <c r="T1148" s="95" t="str">
        <f t="shared" si="88"/>
        <v>5 2023</v>
      </c>
      <c r="U1148" s="32">
        <f t="shared" si="89"/>
        <v>478.85</v>
      </c>
      <c r="V1148" s="22">
        <f t="shared" si="90"/>
        <v>0.51983933127069426</v>
      </c>
      <c r="X1148" s="33"/>
      <c r="Y1148" s="33"/>
    </row>
    <row r="1149" spans="1:25" x14ac:dyDescent="0.2">
      <c r="A1149" s="93" t="s">
        <v>533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6"/>
        <v>2 2023</v>
      </c>
      <c r="G1149" s="96" t="s">
        <v>6</v>
      </c>
      <c r="H1149" s="160" t="str">
        <f>RIGHT(Journal!$J1149,9)</f>
        <v>309538221</v>
      </c>
      <c r="I1149" s="96" t="str">
        <f t="shared" si="87"/>
        <v>R-Line</v>
      </c>
      <c r="J1149" s="97" t="s">
        <v>535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3221</v>
      </c>
      <c r="T1149" s="95" t="str">
        <f t="shared" si="88"/>
        <v>1 2023</v>
      </c>
      <c r="U1149" s="32">
        <f t="shared" si="89"/>
        <v>1157.75</v>
      </c>
      <c r="V1149" s="22">
        <f t="shared" si="90"/>
        <v>0.66451427751470804</v>
      </c>
      <c r="X1149" s="33"/>
      <c r="Y1149" s="33"/>
    </row>
    <row r="1150" spans="1:25" x14ac:dyDescent="0.2">
      <c r="A1150" s="93" t="s">
        <v>536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6"/>
        <v>3 2023</v>
      </c>
      <c r="G1150" s="96" t="s">
        <v>7</v>
      </c>
      <c r="H1150" s="160" t="str">
        <f>RIGHT(Journal!$J1150,9)</f>
        <v>718888801</v>
      </c>
      <c r="I1150" s="96" t="str">
        <f t="shared" si="87"/>
        <v>VERIFIQUE</v>
      </c>
      <c r="J1150" s="97" t="s">
        <v>537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3221</v>
      </c>
      <c r="T1150" s="95" t="str">
        <f t="shared" si="88"/>
        <v>3 2023</v>
      </c>
      <c r="U1150" s="32">
        <f t="shared" si="89"/>
        <v>441.04999999999995</v>
      </c>
      <c r="V1150" s="22">
        <f t="shared" si="90"/>
        <v>0.66932240685939737</v>
      </c>
      <c r="X1150" s="33"/>
      <c r="Y1150" s="33"/>
    </row>
    <row r="1151" spans="1:25" x14ac:dyDescent="0.2">
      <c r="A1151" s="93" t="s">
        <v>536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6"/>
        <v>3 2023</v>
      </c>
      <c r="G1151" s="96" t="s">
        <v>7</v>
      </c>
      <c r="H1151" s="160" t="str">
        <f>RIGHT(Journal!$J1151,9)</f>
        <v>718888801</v>
      </c>
      <c r="I1151" s="96" t="str">
        <f t="shared" si="87"/>
        <v>VERIFIQUE</v>
      </c>
      <c r="J1151" s="97" t="s">
        <v>537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88"/>
        <v/>
      </c>
      <c r="U1151" s="32">
        <f t="shared" si="89"/>
        <v>-658.95</v>
      </c>
      <c r="V1151" s="22" t="str">
        <f t="shared" si="90"/>
        <v/>
      </c>
      <c r="X1151" s="33"/>
      <c r="Y1151" s="33"/>
    </row>
    <row r="1152" spans="1:25" x14ac:dyDescent="0.2">
      <c r="A1152" s="93" t="s">
        <v>538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6"/>
        <v>2 2023</v>
      </c>
      <c r="G1152" s="96" t="s">
        <v>5</v>
      </c>
      <c r="H1152" s="160" t="str">
        <f>RIGHT(Journal!$J1152,9)</f>
        <v>017919762</v>
      </c>
      <c r="I1152" s="96" t="str">
        <f t="shared" si="87"/>
        <v>Himalaya</v>
      </c>
      <c r="J1152" s="97" t="s">
        <v>247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3221</v>
      </c>
      <c r="T1152" s="95" t="str">
        <f t="shared" si="88"/>
        <v>3 2023</v>
      </c>
      <c r="U1152" s="32">
        <f t="shared" si="89"/>
        <v>362.45</v>
      </c>
      <c r="V1152" s="22">
        <f t="shared" si="90"/>
        <v>0.9352341633337633</v>
      </c>
      <c r="X1152" s="33"/>
      <c r="Y1152" s="33"/>
    </row>
    <row r="1153" spans="1:25" x14ac:dyDescent="0.2">
      <c r="A1153" s="93" t="s">
        <v>538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ref="F1153:F1216" si="91">IFERROR(MONTH(E1153)&amp;" "&amp;YEAR(E1153),"")</f>
        <v>2 2023</v>
      </c>
      <c r="G1153" s="96" t="s">
        <v>5</v>
      </c>
      <c r="H1153" s="160" t="str">
        <f>RIGHT(Journal!$J1153,9)</f>
        <v>017919762</v>
      </c>
      <c r="I1153" s="96" t="str">
        <f t="shared" ref="I1153:I1216" si="92">IFERROR(LEFT(J1153,FIND(",",J1153)-1),"")</f>
        <v>Himalaya</v>
      </c>
      <c r="J1153" s="97" t="s">
        <v>247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3221</v>
      </c>
      <c r="T1153" s="95" t="str">
        <f t="shared" ref="T1153:T1216" si="93">IF(R1153="","",MONTH(R1153)&amp;" "&amp;YEAR(R1153))</f>
        <v>3 2023</v>
      </c>
      <c r="U1153" s="32">
        <f t="shared" ref="U1153:U1216" si="94">Q1153-P1153</f>
        <v>362.45</v>
      </c>
      <c r="V1153" s="22">
        <f t="shared" ref="V1153:V1216" si="95">IF(Q1153&lt;&gt;0,IFERROR(U1153/P1153,""),"")</f>
        <v>0.9352341633337633</v>
      </c>
      <c r="X1153" s="33"/>
      <c r="Y1153" s="33"/>
    </row>
    <row r="1154" spans="1:25" x14ac:dyDescent="0.2">
      <c r="A1154" s="93" t="s">
        <v>539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91"/>
        <v>2 2023</v>
      </c>
      <c r="G1154" s="96" t="s">
        <v>7</v>
      </c>
      <c r="H1154" s="160" t="str">
        <f>RIGHT(Journal!$J1154,9)</f>
        <v>142850327</v>
      </c>
      <c r="I1154" s="96" t="str">
        <f t="shared" si="92"/>
        <v>ENOUGH</v>
      </c>
      <c r="J1154" s="97" t="s">
        <v>1713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3221</v>
      </c>
      <c r="T1154" s="95" t="str">
        <f t="shared" si="93"/>
        <v>9 2023</v>
      </c>
      <c r="U1154" s="32">
        <f t="shared" si="94"/>
        <v>240.7</v>
      </c>
      <c r="V1154" s="22">
        <f t="shared" si="95"/>
        <v>1.1500238891543237</v>
      </c>
      <c r="X1154" s="33"/>
      <c r="Y1154" s="33"/>
    </row>
    <row r="1155" spans="1:25" x14ac:dyDescent="0.2">
      <c r="A1155" s="93" t="s">
        <v>539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91"/>
        <v>2 2023</v>
      </c>
      <c r="G1155" s="96" t="s">
        <v>7</v>
      </c>
      <c r="H1155" s="160" t="str">
        <f>RIGHT(Journal!$J1155,9)</f>
        <v>142850327</v>
      </c>
      <c r="I1155" s="96" t="str">
        <f t="shared" si="92"/>
        <v>ENOUGH</v>
      </c>
      <c r="J1155" s="97" t="s">
        <v>1713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3"/>
        <v/>
      </c>
      <c r="U1155" s="32">
        <f t="shared" si="94"/>
        <v>-209.3</v>
      </c>
      <c r="V1155" s="22" t="str">
        <f t="shared" si="95"/>
        <v/>
      </c>
      <c r="X1155" s="33"/>
      <c r="Y1155" s="33"/>
    </row>
    <row r="1156" spans="1:25" x14ac:dyDescent="0.2">
      <c r="A1156" s="93" t="s">
        <v>540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si="91"/>
        <v>2 2023</v>
      </c>
      <c r="G1156" s="96" t="s">
        <v>6</v>
      </c>
      <c r="H1156" s="160" t="str">
        <f>RIGHT(Journal!$J1156,9)</f>
        <v>139295316</v>
      </c>
      <c r="I1156" s="96" t="str">
        <f t="shared" si="92"/>
        <v>Cult</v>
      </c>
      <c r="J1156" s="97" t="s">
        <v>3615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3221</v>
      </c>
      <c r="T1156" s="95" t="str">
        <f t="shared" si="93"/>
        <v>3 2023</v>
      </c>
      <c r="U1156" s="32">
        <f t="shared" si="94"/>
        <v>1079.45</v>
      </c>
      <c r="V1156" s="22">
        <f t="shared" si="95"/>
        <v>0.53423572789586993</v>
      </c>
      <c r="X1156" s="33"/>
      <c r="Y1156" s="33"/>
    </row>
    <row r="1157" spans="1:25" x14ac:dyDescent="0.2">
      <c r="A1157" s="93" t="s">
        <v>540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1"/>
        <v>2 2023</v>
      </c>
      <c r="G1157" s="96" t="s">
        <v>6</v>
      </c>
      <c r="H1157" s="160" t="str">
        <f>RIGHT(Journal!$J1157,9)</f>
        <v>139295316</v>
      </c>
      <c r="I1157" s="96" t="str">
        <f t="shared" si="92"/>
        <v>Cult</v>
      </c>
      <c r="J1157" s="97" t="s">
        <v>3615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3221</v>
      </c>
      <c r="T1157" s="95" t="str">
        <f t="shared" si="93"/>
        <v>3 2023</v>
      </c>
      <c r="U1157" s="32">
        <f t="shared" si="94"/>
        <v>1079.45</v>
      </c>
      <c r="V1157" s="22">
        <f t="shared" si="95"/>
        <v>0.53423572789586993</v>
      </c>
      <c r="X1157" s="33"/>
      <c r="Y1157" s="33"/>
    </row>
    <row r="1158" spans="1:25" x14ac:dyDescent="0.2">
      <c r="A1158" s="93" t="s">
        <v>541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1"/>
        <v>2 2023</v>
      </c>
      <c r="G1158" s="96" t="s">
        <v>5</v>
      </c>
      <c r="H1158" s="160" t="str">
        <f>RIGHT(Journal!$J1158,9)</f>
        <v>NOW-01452</v>
      </c>
      <c r="I1158" s="96" t="str">
        <f t="shared" si="92"/>
        <v>NOW Foods</v>
      </c>
      <c r="J1158" s="97" t="s">
        <v>169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3221</v>
      </c>
      <c r="T1158" s="95" t="str">
        <f t="shared" si="93"/>
        <v>4 2023</v>
      </c>
      <c r="U1158" s="32">
        <f t="shared" si="94"/>
        <v>625.84919738633221</v>
      </c>
      <c r="V1158" s="22">
        <f t="shared" si="95"/>
        <v>0.71595106418145926</v>
      </c>
      <c r="X1158" s="33"/>
      <c r="Y1158" s="33"/>
    </row>
    <row r="1159" spans="1:25" x14ac:dyDescent="0.2">
      <c r="A1159" s="93" t="s">
        <v>541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1"/>
        <v>2 2023</v>
      </c>
      <c r="G1159" s="96" t="s">
        <v>5</v>
      </c>
      <c r="H1159" s="160" t="str">
        <f>RIGHT(Journal!$J1159,9)</f>
        <v>JRW-13007</v>
      </c>
      <c r="I1159" s="96" t="str">
        <f t="shared" si="92"/>
        <v>Jarrow Formulas</v>
      </c>
      <c r="J1159" s="97" t="s">
        <v>542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3221</v>
      </c>
      <c r="T1159" s="95" t="str">
        <f t="shared" si="93"/>
        <v>4 2023</v>
      </c>
      <c r="U1159" s="32">
        <f t="shared" si="94"/>
        <v>863.70478137762007</v>
      </c>
      <c r="V1159" s="22">
        <f t="shared" si="95"/>
        <v>0.76010597177796568</v>
      </c>
      <c r="X1159" s="33"/>
      <c r="Y1159" s="33"/>
    </row>
    <row r="1160" spans="1:25" x14ac:dyDescent="0.2">
      <c r="A1160" s="93" t="s">
        <v>541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1"/>
        <v>2 2023</v>
      </c>
      <c r="G1160" s="96" t="s">
        <v>5</v>
      </c>
      <c r="H1160" s="175" t="s">
        <v>3734</v>
      </c>
      <c r="I1160" s="176" t="s">
        <v>2070</v>
      </c>
      <c r="J1160" s="97" t="s">
        <v>3778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3221</v>
      </c>
      <c r="T1160" s="95" t="str">
        <f t="shared" si="93"/>
        <v>7 2023</v>
      </c>
      <c r="U1160" s="32">
        <f t="shared" si="94"/>
        <v>770.39557092295092</v>
      </c>
      <c r="V1160" s="22">
        <f t="shared" si="95"/>
        <v>0.82873483260813685</v>
      </c>
      <c r="X1160" s="33"/>
      <c r="Y1160" s="33"/>
    </row>
    <row r="1161" spans="1:25" x14ac:dyDescent="0.2">
      <c r="A1161" s="93" t="s">
        <v>541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1"/>
        <v>2 2023</v>
      </c>
      <c r="G1161" s="96" t="s">
        <v>5</v>
      </c>
      <c r="H1161" s="160" t="str">
        <f>RIGHT(Journal!$J1161,9)</f>
        <v>NOW-01294</v>
      </c>
      <c r="I1161" s="96" t="str">
        <f t="shared" si="92"/>
        <v>NOW Foods</v>
      </c>
      <c r="J1161" s="97" t="s">
        <v>78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3221</v>
      </c>
      <c r="T1161" s="95" t="str">
        <f t="shared" si="93"/>
        <v>3 2023</v>
      </c>
      <c r="U1161" s="32">
        <f t="shared" si="94"/>
        <v>865.72127688537944</v>
      </c>
      <c r="V1161" s="22">
        <f t="shared" si="95"/>
        <v>0.7632350490611266</v>
      </c>
      <c r="X1161" s="33"/>
      <c r="Y1161" s="33"/>
    </row>
    <row r="1162" spans="1:25" x14ac:dyDescent="0.2">
      <c r="A1162" s="93" t="s">
        <v>541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1"/>
        <v>2 2023</v>
      </c>
      <c r="G1162" s="96" t="s">
        <v>5</v>
      </c>
      <c r="H1162" s="160" t="str">
        <f>RIGHT(Journal!$J1162,9)</f>
        <v>NOW-03212</v>
      </c>
      <c r="I1162" s="96" t="str">
        <f t="shared" si="92"/>
        <v>NOW Foods</v>
      </c>
      <c r="J1162" s="97" t="s">
        <v>120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3221</v>
      </c>
      <c r="T1162" s="95" t="str">
        <f t="shared" si="93"/>
        <v>5 2024</v>
      </c>
      <c r="U1162" s="32">
        <f t="shared" si="94"/>
        <v>1485.9788184045733</v>
      </c>
      <c r="V1162" s="22">
        <f t="shared" si="95"/>
        <v>0.8669547578294281</v>
      </c>
      <c r="X1162" s="33"/>
      <c r="Y1162" s="33"/>
    </row>
    <row r="1163" spans="1:25" x14ac:dyDescent="0.2">
      <c r="A1163" s="93" t="s">
        <v>541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1"/>
        <v>2 2023</v>
      </c>
      <c r="G1163" s="96" t="s">
        <v>5</v>
      </c>
      <c r="H1163" s="175" t="s">
        <v>3749</v>
      </c>
      <c r="I1163" s="176" t="s">
        <v>2105</v>
      </c>
      <c r="J1163" s="97" t="s">
        <v>3800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3221</v>
      </c>
      <c r="T1163" s="95" t="str">
        <f t="shared" si="93"/>
        <v>11 2023</v>
      </c>
      <c r="U1163" s="32">
        <f t="shared" si="94"/>
        <v>1088.2696722025587</v>
      </c>
      <c r="V1163" s="22">
        <f t="shared" si="95"/>
        <v>0.8296443629765724</v>
      </c>
      <c r="X1163" s="33"/>
      <c r="Y1163" s="33"/>
    </row>
    <row r="1164" spans="1:25" x14ac:dyDescent="0.2">
      <c r="A1164" s="93" t="s">
        <v>541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1"/>
        <v>2 2023</v>
      </c>
      <c r="G1164" s="96" t="s">
        <v>5</v>
      </c>
      <c r="H1164" s="161" t="s">
        <v>2538</v>
      </c>
      <c r="I1164" s="97" t="s">
        <v>2102</v>
      </c>
      <c r="J1164" s="97" t="s">
        <v>2539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3221</v>
      </c>
      <c r="T1164" s="95" t="str">
        <f t="shared" si="93"/>
        <v>5 2023</v>
      </c>
      <c r="U1164" s="32">
        <f t="shared" si="94"/>
        <v>1126.4922009256734</v>
      </c>
      <c r="V1164" s="22">
        <f t="shared" si="95"/>
        <v>0.63517747230299204</v>
      </c>
      <c r="X1164" s="33"/>
      <c r="Y1164" s="33"/>
    </row>
    <row r="1165" spans="1:25" x14ac:dyDescent="0.2">
      <c r="A1165" s="93" t="s">
        <v>541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1"/>
        <v>2 2023</v>
      </c>
      <c r="G1165" s="96" t="s">
        <v>5</v>
      </c>
      <c r="H1165" s="161" t="s">
        <v>2078</v>
      </c>
      <c r="I1165" s="97" t="s">
        <v>2067</v>
      </c>
      <c r="J1165" s="97" t="s">
        <v>2079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3221</v>
      </c>
      <c r="T1165" s="95" t="str">
        <f t="shared" si="93"/>
        <v>8 2023</v>
      </c>
      <c r="U1165" s="32">
        <f t="shared" si="94"/>
        <v>1126.2178426354467</v>
      </c>
      <c r="V1165" s="22">
        <f t="shared" si="95"/>
        <v>0.51809140065849513</v>
      </c>
      <c r="X1165" s="33"/>
      <c r="Y1165" s="33"/>
    </row>
    <row r="1166" spans="1:25" x14ac:dyDescent="0.2">
      <c r="A1166" s="93" t="s">
        <v>541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1"/>
        <v>2 2023</v>
      </c>
      <c r="G1166" s="96" t="s">
        <v>5</v>
      </c>
      <c r="H1166" s="161" t="s">
        <v>2569</v>
      </c>
      <c r="I1166" s="97" t="s">
        <v>2067</v>
      </c>
      <c r="J1166" s="97" t="s">
        <v>2570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3221</v>
      </c>
      <c r="T1166" s="95" t="str">
        <f t="shared" si="93"/>
        <v>4 2023</v>
      </c>
      <c r="U1166" s="32">
        <f t="shared" si="94"/>
        <v>1219.2509942826023</v>
      </c>
      <c r="V1166" s="22">
        <f t="shared" si="95"/>
        <v>0.72542122002457277</v>
      </c>
      <c r="X1166" s="33"/>
      <c r="Y1166" s="33"/>
    </row>
    <row r="1167" spans="1:25" x14ac:dyDescent="0.2">
      <c r="A1167" s="93" t="s">
        <v>541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1"/>
        <v>2 2023</v>
      </c>
      <c r="G1167" s="96" t="s">
        <v>5</v>
      </c>
      <c r="H1167" s="161" t="s">
        <v>2569</v>
      </c>
      <c r="I1167" s="97" t="s">
        <v>2067</v>
      </c>
      <c r="J1167" s="97" t="s">
        <v>2570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3221</v>
      </c>
      <c r="T1167" s="95" t="str">
        <f t="shared" si="93"/>
        <v>11 2023</v>
      </c>
      <c r="U1167" s="32">
        <f t="shared" si="94"/>
        <v>1219.2509942826023</v>
      </c>
      <c r="V1167" s="22">
        <f t="shared" si="95"/>
        <v>0.72542122002457277</v>
      </c>
      <c r="X1167" s="33"/>
      <c r="Y1167" s="33"/>
    </row>
    <row r="1168" spans="1:25" x14ac:dyDescent="0.2">
      <c r="A1168" s="93" t="s">
        <v>541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1"/>
        <v>2 2023</v>
      </c>
      <c r="G1168" s="96" t="s">
        <v>5</v>
      </c>
      <c r="H1168" s="160" t="str">
        <f>RIGHT(Journal!$J1168,9)</f>
        <v>NOW-01607</v>
      </c>
      <c r="I1168" s="96" t="str">
        <f t="shared" si="92"/>
        <v>NOW Foods</v>
      </c>
      <c r="J1168" s="97" t="s">
        <v>543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3221</v>
      </c>
      <c r="T1168" s="95" t="str">
        <f t="shared" si="93"/>
        <v>9 2023</v>
      </c>
      <c r="U1168" s="32">
        <f t="shared" si="94"/>
        <v>816.95843996732879</v>
      </c>
      <c r="V1168" s="22">
        <f t="shared" si="95"/>
        <v>0.83105178171732363</v>
      </c>
      <c r="X1168" s="33"/>
      <c r="Y1168" s="33"/>
    </row>
    <row r="1169" spans="1:25" x14ac:dyDescent="0.2">
      <c r="A1169" s="93" t="s">
        <v>541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1"/>
        <v>2 2023</v>
      </c>
      <c r="G1169" s="96" t="s">
        <v>5</v>
      </c>
      <c r="H1169" s="160" t="str">
        <f>RIGHT(Journal!$J1169,9)</f>
        <v>NOR-01817</v>
      </c>
      <c r="I1169" s="96" t="str">
        <f t="shared" si="92"/>
        <v>Nordic Naturals</v>
      </c>
      <c r="J1169" s="97" t="s">
        <v>544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3221</v>
      </c>
      <c r="T1169" s="95" t="str">
        <f t="shared" si="93"/>
        <v>3 2023</v>
      </c>
      <c r="U1169" s="32">
        <f t="shared" si="94"/>
        <v>754.90490988292925</v>
      </c>
      <c r="V1169" s="22">
        <f t="shared" si="95"/>
        <v>1.0131658628488844</v>
      </c>
      <c r="X1169" s="33"/>
      <c r="Y1169" s="33"/>
    </row>
    <row r="1170" spans="1:25" x14ac:dyDescent="0.2">
      <c r="A1170" s="93" t="s">
        <v>541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1"/>
        <v>2 2023</v>
      </c>
      <c r="G1170" s="96" t="s">
        <v>5</v>
      </c>
      <c r="H1170" s="160" t="str">
        <f>RIGHT(Journal!$J1170,9)</f>
        <v>NRT-19491</v>
      </c>
      <c r="I1170" s="96" t="str">
        <f t="shared" si="92"/>
        <v>Nature's Bounty</v>
      </c>
      <c r="J1170" s="97" t="s">
        <v>545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3221</v>
      </c>
      <c r="T1170" s="95" t="str">
        <f t="shared" si="93"/>
        <v>5 2023</v>
      </c>
      <c r="U1170" s="32">
        <f t="shared" si="94"/>
        <v>1010.267650421998</v>
      </c>
      <c r="V1170" s="22">
        <f t="shared" si="95"/>
        <v>0.84915540102808829</v>
      </c>
      <c r="X1170" s="33"/>
      <c r="Y1170" s="33"/>
    </row>
    <row r="1171" spans="1:25" x14ac:dyDescent="0.2">
      <c r="A1171" s="93" t="s">
        <v>541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1"/>
        <v>2 2023</v>
      </c>
      <c r="G1171" s="96" t="s">
        <v>5</v>
      </c>
      <c r="H1171" s="160" t="str">
        <f>RIGHT(Journal!$J1171,9)</f>
        <v>NRT-19491</v>
      </c>
      <c r="I1171" s="96" t="str">
        <f t="shared" si="92"/>
        <v>Nature's Bounty</v>
      </c>
      <c r="J1171" s="97" t="s">
        <v>545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3221</v>
      </c>
      <c r="T1171" s="95" t="str">
        <f t="shared" si="93"/>
        <v>6 2023</v>
      </c>
      <c r="U1171" s="32">
        <f t="shared" si="94"/>
        <v>810.26765042199804</v>
      </c>
      <c r="V1171" s="22">
        <f t="shared" si="95"/>
        <v>0.68105036457098944</v>
      </c>
      <c r="X1171" s="33"/>
      <c r="Y1171" s="33"/>
    </row>
    <row r="1172" spans="1:25" x14ac:dyDescent="0.2">
      <c r="A1172" s="93" t="s">
        <v>546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1"/>
        <v>2 2023</v>
      </c>
      <c r="G1172" s="96" t="s">
        <v>5</v>
      </c>
      <c r="H1172" s="160" t="s">
        <v>3837</v>
      </c>
      <c r="I1172" s="96" t="str">
        <f t="shared" si="92"/>
        <v>Cloma Pharma</v>
      </c>
      <c r="J1172" s="97" t="s">
        <v>547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3221</v>
      </c>
      <c r="T1172" s="95" t="str">
        <f t="shared" si="93"/>
        <v>3 2023</v>
      </c>
      <c r="U1172" s="32">
        <f t="shared" si="94"/>
        <v>957.09999999999991</v>
      </c>
      <c r="V1172" s="22">
        <f t="shared" si="95"/>
        <v>0.31453547602615922</v>
      </c>
      <c r="X1172" s="33"/>
      <c r="Y1172" s="33"/>
    </row>
    <row r="1173" spans="1:25" x14ac:dyDescent="0.2">
      <c r="A1173" s="93" t="s">
        <v>546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1"/>
        <v>2 2023</v>
      </c>
      <c r="G1173" s="96" t="s">
        <v>5</v>
      </c>
      <c r="H1173" s="160" t="s">
        <v>3837</v>
      </c>
      <c r="I1173" s="96" t="str">
        <f t="shared" si="92"/>
        <v>Cloma Pharma</v>
      </c>
      <c r="J1173" s="97" t="s">
        <v>547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3221</v>
      </c>
      <c r="T1173" s="95" t="str">
        <f t="shared" si="93"/>
        <v>4 2023</v>
      </c>
      <c r="U1173" s="32">
        <f t="shared" si="94"/>
        <v>957.09999999999991</v>
      </c>
      <c r="V1173" s="22">
        <f t="shared" si="95"/>
        <v>0.31453547602615922</v>
      </c>
      <c r="X1173" s="33"/>
      <c r="Y1173" s="33"/>
    </row>
    <row r="1174" spans="1:25" x14ac:dyDescent="0.2">
      <c r="A1174" s="93" t="s">
        <v>546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1"/>
        <v>2 2023</v>
      </c>
      <c r="G1174" s="96" t="s">
        <v>5</v>
      </c>
      <c r="H1174" s="160" t="str">
        <f>RIGHT(Journal!$J1174,9)</f>
        <v>832770275</v>
      </c>
      <c r="I1174" s="96" t="str">
        <f t="shared" si="92"/>
        <v>Divya</v>
      </c>
      <c r="J1174" s="97" t="s">
        <v>548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3221</v>
      </c>
      <c r="T1174" s="95" t="str">
        <f t="shared" si="93"/>
        <v>3 2023</v>
      </c>
      <c r="U1174" s="32">
        <f t="shared" si="94"/>
        <v>559.45000000000005</v>
      </c>
      <c r="V1174" s="22">
        <f t="shared" si="95"/>
        <v>0.87339005542112258</v>
      </c>
      <c r="X1174" s="33"/>
      <c r="Y1174" s="33"/>
    </row>
    <row r="1175" spans="1:25" x14ac:dyDescent="0.2">
      <c r="A1175" s="93" t="s">
        <v>549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1"/>
        <v>3 2023</v>
      </c>
      <c r="G1175" s="96" t="s">
        <v>5</v>
      </c>
      <c r="H1175" s="160" t="str">
        <f>RIGHT(Journal!$J1175,9)</f>
        <v>000000410</v>
      </c>
      <c r="I1175" s="96" t="str">
        <f t="shared" si="92"/>
        <v>NSP</v>
      </c>
      <c r="J1175" s="97" t="s">
        <v>550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3221</v>
      </c>
      <c r="T1175" s="95" t="str">
        <f t="shared" si="93"/>
        <v>3 2023</v>
      </c>
      <c r="U1175" s="32">
        <f t="shared" si="94"/>
        <v>405.55345332906177</v>
      </c>
      <c r="V1175" s="22">
        <f t="shared" si="95"/>
        <v>0.38099936027547099</v>
      </c>
      <c r="X1175" s="33"/>
      <c r="Y1175" s="33"/>
    </row>
    <row r="1176" spans="1:25" x14ac:dyDescent="0.2">
      <c r="A1176" s="93" t="s">
        <v>549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1"/>
        <v>3 2023</v>
      </c>
      <c r="G1176" s="96" t="s">
        <v>5</v>
      </c>
      <c r="H1176" s="160" t="str">
        <f>RIGHT(Journal!$J1176,9)</f>
        <v>000001894</v>
      </c>
      <c r="I1176" s="96" t="str">
        <f t="shared" si="92"/>
        <v>NSP</v>
      </c>
      <c r="J1176" s="97" t="s">
        <v>551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3221</v>
      </c>
      <c r="T1176" s="95" t="str">
        <f t="shared" si="93"/>
        <v>3 2023</v>
      </c>
      <c r="U1176" s="32">
        <f t="shared" si="94"/>
        <v>452.30107418775651</v>
      </c>
      <c r="V1176" s="22">
        <f t="shared" si="95"/>
        <v>0.38082132126072005</v>
      </c>
      <c r="X1176" s="33"/>
      <c r="Y1176" s="33"/>
    </row>
    <row r="1177" spans="1:25" x14ac:dyDescent="0.2">
      <c r="A1177" s="93" t="s">
        <v>549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1"/>
        <v>3 2023</v>
      </c>
      <c r="G1177" s="96" t="s">
        <v>5</v>
      </c>
      <c r="H1177" s="160" t="str">
        <f>RIGHT(Journal!$J1177,9)</f>
        <v>000001894</v>
      </c>
      <c r="I1177" s="96" t="str">
        <f t="shared" si="92"/>
        <v>NSP</v>
      </c>
      <c r="J1177" s="97" t="s">
        <v>551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3221</v>
      </c>
      <c r="T1177" s="95" t="str">
        <f t="shared" si="93"/>
        <v>3 2023</v>
      </c>
      <c r="U1177" s="32">
        <f t="shared" si="94"/>
        <v>452.30107418775651</v>
      </c>
      <c r="V1177" s="22">
        <f t="shared" si="95"/>
        <v>0.38082132126072005</v>
      </c>
      <c r="X1177" s="33"/>
      <c r="Y1177" s="33"/>
    </row>
    <row r="1178" spans="1:25" x14ac:dyDescent="0.2">
      <c r="A1178" s="93" t="s">
        <v>549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1"/>
        <v>3 2023</v>
      </c>
      <c r="G1178" s="96" t="s">
        <v>5</v>
      </c>
      <c r="H1178" s="160" t="str">
        <f>RIGHT(Journal!$J1178,9)</f>
        <v>000001894</v>
      </c>
      <c r="I1178" s="96" t="str">
        <f t="shared" si="92"/>
        <v>NSP</v>
      </c>
      <c r="J1178" s="97" t="s">
        <v>551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3221</v>
      </c>
      <c r="T1178" s="95" t="str">
        <f t="shared" si="93"/>
        <v>3 2023</v>
      </c>
      <c r="U1178" s="32">
        <f t="shared" si="94"/>
        <v>452.30107418775651</v>
      </c>
      <c r="V1178" s="22">
        <f t="shared" si="95"/>
        <v>0.38082132126072005</v>
      </c>
      <c r="X1178" s="33"/>
      <c r="Y1178" s="33"/>
    </row>
    <row r="1179" spans="1:25" x14ac:dyDescent="0.2">
      <c r="A1179" s="93" t="s">
        <v>549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1"/>
        <v>3 2023</v>
      </c>
      <c r="G1179" s="96" t="s">
        <v>5</v>
      </c>
      <c r="H1179" s="160" t="str">
        <f>RIGHT(Journal!$J1179,9)</f>
        <v>000000170</v>
      </c>
      <c r="I1179" s="96" t="str">
        <f t="shared" si="92"/>
        <v>NSP</v>
      </c>
      <c r="J1179" s="97" t="s">
        <v>552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3221</v>
      </c>
      <c r="T1179" s="95" t="str">
        <f t="shared" si="93"/>
        <v>3 2023</v>
      </c>
      <c r="U1179" s="32">
        <f t="shared" si="94"/>
        <v>415.07332410766844</v>
      </c>
      <c r="V1179" s="22">
        <f t="shared" si="95"/>
        <v>0.37736454002348307</v>
      </c>
      <c r="X1179" s="33"/>
      <c r="Y1179" s="33"/>
    </row>
    <row r="1180" spans="1:25" x14ac:dyDescent="0.2">
      <c r="A1180" s="93" t="s">
        <v>553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1"/>
        <v>3 2023</v>
      </c>
      <c r="G1180" s="96" t="s">
        <v>6</v>
      </c>
      <c r="H1180" s="160" t="str">
        <f>RIGHT(Journal!$J1180,9)</f>
        <v>309538221</v>
      </c>
      <c r="I1180" s="96" t="str">
        <f t="shared" si="92"/>
        <v>R-Line</v>
      </c>
      <c r="J1180" s="97" t="s">
        <v>535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3221</v>
      </c>
      <c r="T1180" s="95" t="str">
        <f t="shared" si="93"/>
        <v>3 2023</v>
      </c>
      <c r="U1180" s="32">
        <f t="shared" si="94"/>
        <v>1262.3499999999999</v>
      </c>
      <c r="V1180" s="22">
        <f t="shared" si="95"/>
        <v>0.72646965729577295</v>
      </c>
      <c r="X1180" s="33"/>
      <c r="Y1180" s="33"/>
    </row>
    <row r="1181" spans="1:25" x14ac:dyDescent="0.2">
      <c r="A1181" s="93" t="s">
        <v>553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1"/>
        <v>3 2023</v>
      </c>
      <c r="G1181" s="96" t="s">
        <v>6</v>
      </c>
      <c r="H1181" s="160" t="str">
        <f>RIGHT(Journal!$J1181,9)</f>
        <v>309538221</v>
      </c>
      <c r="I1181" s="96" t="str">
        <f t="shared" si="92"/>
        <v>R-Line</v>
      </c>
      <c r="J1181" s="97" t="s">
        <v>535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3221</v>
      </c>
      <c r="T1181" s="95" t="str">
        <f t="shared" si="93"/>
        <v>4 2023</v>
      </c>
      <c r="U1181" s="32">
        <f t="shared" si="94"/>
        <v>1362.35</v>
      </c>
      <c r="V1181" s="22">
        <f t="shared" si="95"/>
        <v>0.78401864587229875</v>
      </c>
      <c r="X1181" s="33"/>
      <c r="Y1181" s="33"/>
    </row>
    <row r="1182" spans="1:25" x14ac:dyDescent="0.2">
      <c r="A1182" s="93" t="s">
        <v>554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1"/>
        <v>3 2023</v>
      </c>
      <c r="G1182" s="96" t="s">
        <v>6</v>
      </c>
      <c r="H1182" s="160" t="str">
        <f>RIGHT(Journal!$J1182,9)</f>
        <v>281518094</v>
      </c>
      <c r="I1182" s="96" t="str">
        <f t="shared" si="92"/>
        <v>Be First</v>
      </c>
      <c r="J1182" s="97" t="s">
        <v>555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3221</v>
      </c>
      <c r="T1182" s="95" t="str">
        <f t="shared" si="93"/>
        <v>3 2023</v>
      </c>
      <c r="U1182" s="32">
        <f t="shared" si="94"/>
        <v>159</v>
      </c>
      <c r="V1182" s="22">
        <f t="shared" si="95"/>
        <v>0.40664961636828645</v>
      </c>
      <c r="X1182" s="33"/>
      <c r="Y1182" s="33"/>
    </row>
    <row r="1183" spans="1:25" x14ac:dyDescent="0.2">
      <c r="A1183" s="93" t="s">
        <v>554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1"/>
        <v>3 2023</v>
      </c>
      <c r="G1183" s="96" t="s">
        <v>6</v>
      </c>
      <c r="H1183" s="160" t="str">
        <f>RIGHT(Journal!$J1183,9)</f>
        <v>281518094</v>
      </c>
      <c r="I1183" s="96" t="str">
        <f t="shared" si="92"/>
        <v>Be First</v>
      </c>
      <c r="J1183" s="97" t="s">
        <v>555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3221</v>
      </c>
      <c r="T1183" s="95" t="str">
        <f t="shared" si="93"/>
        <v>3 2023</v>
      </c>
      <c r="U1183" s="32">
        <f t="shared" si="94"/>
        <v>159</v>
      </c>
      <c r="V1183" s="22">
        <f t="shared" si="95"/>
        <v>0.40664961636828645</v>
      </c>
      <c r="X1183" s="33"/>
      <c r="Y1183" s="33"/>
    </row>
    <row r="1184" spans="1:25" x14ac:dyDescent="0.2">
      <c r="A1184" s="93" t="s">
        <v>554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1"/>
        <v>3 2023</v>
      </c>
      <c r="G1184" s="96" t="s">
        <v>6</v>
      </c>
      <c r="H1184" s="160" t="str">
        <f>RIGHT(Journal!$J1184,9)</f>
        <v>281518019</v>
      </c>
      <c r="I1184" s="96" t="str">
        <f t="shared" si="92"/>
        <v>Be First</v>
      </c>
      <c r="J1184" s="97" t="s">
        <v>556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3221</v>
      </c>
      <c r="T1184" s="95" t="str">
        <f t="shared" si="93"/>
        <v>3 2023</v>
      </c>
      <c r="U1184" s="32">
        <f t="shared" si="94"/>
        <v>198.10000000000002</v>
      </c>
      <c r="V1184" s="22">
        <f t="shared" si="95"/>
        <v>0.56294401818698503</v>
      </c>
      <c r="X1184" s="33"/>
      <c r="Y1184" s="33"/>
    </row>
    <row r="1185" spans="1:25" x14ac:dyDescent="0.2">
      <c r="A1185" s="93" t="s">
        <v>554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1"/>
        <v>3 2023</v>
      </c>
      <c r="G1185" s="96" t="s">
        <v>6</v>
      </c>
      <c r="H1185" s="160" t="str">
        <f>RIGHT(Journal!$J1185,9)</f>
        <v>281518019</v>
      </c>
      <c r="I1185" s="96" t="str">
        <f t="shared" si="92"/>
        <v>Be First</v>
      </c>
      <c r="J1185" s="97" t="s">
        <v>556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3221</v>
      </c>
      <c r="T1185" s="95" t="str">
        <f t="shared" si="93"/>
        <v>3 2023</v>
      </c>
      <c r="U1185" s="32">
        <f t="shared" si="94"/>
        <v>198.10000000000002</v>
      </c>
      <c r="V1185" s="22">
        <f t="shared" si="95"/>
        <v>0.56294401818698503</v>
      </c>
      <c r="X1185" s="33"/>
      <c r="Y1185" s="33"/>
    </row>
    <row r="1186" spans="1:25" x14ac:dyDescent="0.2">
      <c r="A1186" s="93" t="s">
        <v>554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1"/>
        <v>3 2023</v>
      </c>
      <c r="G1186" s="96" t="s">
        <v>6</v>
      </c>
      <c r="H1186" s="160" t="str">
        <f>RIGHT(Journal!$J1186,9)</f>
        <v>281518154</v>
      </c>
      <c r="I1186" s="96" t="str">
        <f t="shared" si="92"/>
        <v>Be First</v>
      </c>
      <c r="J1186" s="97" t="s">
        <v>557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3221</v>
      </c>
      <c r="T1186" s="95" t="str">
        <f t="shared" si="93"/>
        <v>3 2023</v>
      </c>
      <c r="U1186" s="32">
        <f t="shared" si="94"/>
        <v>159</v>
      </c>
      <c r="V1186" s="22">
        <f t="shared" si="95"/>
        <v>0.40664961636828645</v>
      </c>
      <c r="X1186" s="33"/>
      <c r="Y1186" s="33"/>
    </row>
    <row r="1187" spans="1:25" x14ac:dyDescent="0.2">
      <c r="A1187" s="93" t="s">
        <v>554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1"/>
        <v>3 2023</v>
      </c>
      <c r="G1187" s="96" t="s">
        <v>6</v>
      </c>
      <c r="H1187" s="160" t="str">
        <f>RIGHT(Journal!$J1187,9)</f>
        <v>281518154</v>
      </c>
      <c r="I1187" s="96" t="str">
        <f t="shared" si="92"/>
        <v>Be First</v>
      </c>
      <c r="J1187" s="97" t="s">
        <v>557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3221</v>
      </c>
      <c r="T1187" s="95" t="str">
        <f t="shared" si="93"/>
        <v>3 2023</v>
      </c>
      <c r="U1187" s="32">
        <f t="shared" si="94"/>
        <v>109</v>
      </c>
      <c r="V1187" s="22">
        <f t="shared" si="95"/>
        <v>0.27877237851662406</v>
      </c>
      <c r="X1187" s="33"/>
      <c r="Y1187" s="33"/>
    </row>
    <row r="1188" spans="1:25" x14ac:dyDescent="0.2">
      <c r="A1188" s="93" t="s">
        <v>554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1"/>
        <v>3 2023</v>
      </c>
      <c r="G1188" s="96" t="s">
        <v>6</v>
      </c>
      <c r="H1188" s="160" t="str">
        <f>RIGHT(Journal!$J1188,9)</f>
        <v>281516886</v>
      </c>
      <c r="I1188" s="96" t="str">
        <f t="shared" si="92"/>
        <v>Be First</v>
      </c>
      <c r="J1188" s="97" t="s">
        <v>558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3221</v>
      </c>
      <c r="T1188" s="95" t="str">
        <f t="shared" si="93"/>
        <v>4 2023</v>
      </c>
      <c r="U1188" s="32">
        <f t="shared" si="94"/>
        <v>198.10000000000002</v>
      </c>
      <c r="V1188" s="22">
        <f t="shared" si="95"/>
        <v>0.56294401818698503</v>
      </c>
      <c r="X1188" s="33"/>
      <c r="Y1188" s="33"/>
    </row>
    <row r="1189" spans="1:25" x14ac:dyDescent="0.2">
      <c r="A1189" s="93" t="s">
        <v>554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1"/>
        <v>3 2023</v>
      </c>
      <c r="G1189" s="96" t="s">
        <v>6</v>
      </c>
      <c r="H1189" s="160" t="str">
        <f>RIGHT(Journal!$J1189,9)</f>
        <v>281516886</v>
      </c>
      <c r="I1189" s="96" t="str">
        <f t="shared" si="92"/>
        <v>Be First</v>
      </c>
      <c r="J1189" s="97" t="s">
        <v>558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3221</v>
      </c>
      <c r="T1189" s="95" t="str">
        <f t="shared" si="93"/>
        <v>4 2023</v>
      </c>
      <c r="U1189" s="32">
        <f t="shared" si="94"/>
        <v>148.10000000000002</v>
      </c>
      <c r="V1189" s="22">
        <f t="shared" si="95"/>
        <v>0.4208581983518046</v>
      </c>
      <c r="X1189" s="33"/>
      <c r="Y1189" s="33"/>
    </row>
    <row r="1190" spans="1:25" x14ac:dyDescent="0.2">
      <c r="A1190" s="93" t="s">
        <v>559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1"/>
        <v>3 2023</v>
      </c>
      <c r="G1190" s="96" t="s">
        <v>6</v>
      </c>
      <c r="H1190" s="160" t="str">
        <f>RIGHT(Journal!$J1190,9)</f>
        <v>825959086</v>
      </c>
      <c r="I1190" s="96" t="str">
        <f t="shared" si="92"/>
        <v>SOUL WAY</v>
      </c>
      <c r="J1190" s="97" t="s">
        <v>499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3221</v>
      </c>
      <c r="T1190" s="95" t="str">
        <f t="shared" si="93"/>
        <v>3 2023</v>
      </c>
      <c r="U1190" s="32">
        <f t="shared" si="94"/>
        <v>414.40000000000009</v>
      </c>
      <c r="V1190" s="22">
        <f t="shared" si="95"/>
        <v>0.38172439204126762</v>
      </c>
      <c r="X1190" s="33"/>
      <c r="Y1190" s="33"/>
    </row>
    <row r="1191" spans="1:25" x14ac:dyDescent="0.2">
      <c r="A1191" s="93" t="s">
        <v>559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1"/>
        <v>3 2023</v>
      </c>
      <c r="G1191" s="96" t="s">
        <v>6</v>
      </c>
      <c r="H1191" s="160" t="str">
        <f>RIGHT(Journal!$J1191,9)</f>
        <v>825959086</v>
      </c>
      <c r="I1191" s="96" t="str">
        <f t="shared" si="92"/>
        <v>SOUL WAY</v>
      </c>
      <c r="J1191" s="97" t="s">
        <v>499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3221</v>
      </c>
      <c r="T1191" s="95" t="str">
        <f t="shared" si="93"/>
        <v>3 2023</v>
      </c>
      <c r="U1191" s="32">
        <f t="shared" si="94"/>
        <v>414.40000000000009</v>
      </c>
      <c r="V1191" s="22">
        <f t="shared" si="95"/>
        <v>0.38172439204126762</v>
      </c>
      <c r="X1191" s="33"/>
      <c r="Y1191" s="33"/>
    </row>
    <row r="1192" spans="1:25" x14ac:dyDescent="0.2">
      <c r="A1192" s="93" t="s">
        <v>559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1"/>
        <v>3 2023</v>
      </c>
      <c r="G1192" s="96" t="s">
        <v>6</v>
      </c>
      <c r="H1192" s="160" t="str">
        <f>RIGHT(Journal!$J1192,9)</f>
        <v>799989625</v>
      </c>
      <c r="I1192" s="96" t="str">
        <f t="shared" si="92"/>
        <v>Cult</v>
      </c>
      <c r="J1192" s="97" t="s">
        <v>3616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3221</v>
      </c>
      <c r="T1192" s="95" t="str">
        <f t="shared" si="93"/>
        <v>4 2023</v>
      </c>
      <c r="U1192" s="32">
        <f t="shared" si="94"/>
        <v>1124.875</v>
      </c>
      <c r="V1192" s="22">
        <f t="shared" si="95"/>
        <v>0.56952091639769631</v>
      </c>
      <c r="X1192" s="33"/>
      <c r="Y1192" s="33"/>
    </row>
    <row r="1193" spans="1:25" x14ac:dyDescent="0.2">
      <c r="A1193" s="93" t="s">
        <v>559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1"/>
        <v>3 2023</v>
      </c>
      <c r="G1193" s="96" t="s">
        <v>6</v>
      </c>
      <c r="H1193" s="160" t="str">
        <f>RIGHT(Journal!$J1193,9)</f>
        <v>799989625</v>
      </c>
      <c r="I1193" s="96" t="str">
        <f t="shared" si="92"/>
        <v>Cult</v>
      </c>
      <c r="J1193" s="97" t="s">
        <v>3616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3221</v>
      </c>
      <c r="T1193" s="95" t="str">
        <f t="shared" si="93"/>
        <v>4 2023</v>
      </c>
      <c r="U1193" s="32">
        <f t="shared" si="94"/>
        <v>1124.875</v>
      </c>
      <c r="V1193" s="22">
        <f t="shared" si="95"/>
        <v>0.56952091639769631</v>
      </c>
      <c r="X1193" s="33"/>
      <c r="Y1193" s="33"/>
    </row>
    <row r="1194" spans="1:25" x14ac:dyDescent="0.2">
      <c r="A1194" s="93" t="s">
        <v>560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1"/>
        <v>3 2023</v>
      </c>
      <c r="G1194" s="96" t="s">
        <v>5</v>
      </c>
      <c r="H1194" s="160" t="str">
        <f>RIGHT(Journal!$J1194,9)</f>
        <v>852644785</v>
      </c>
      <c r="I1194" s="96" t="str">
        <f t="shared" si="92"/>
        <v>Секрет Императора</v>
      </c>
      <c r="J1194" s="97" t="s">
        <v>561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3221</v>
      </c>
      <c r="T1194" s="95" t="str">
        <f t="shared" si="93"/>
        <v>3 2023</v>
      </c>
      <c r="U1194" s="32">
        <f t="shared" si="94"/>
        <v>555.95000000000005</v>
      </c>
      <c r="V1194" s="22">
        <f t="shared" si="95"/>
        <v>0.74719440897789136</v>
      </c>
      <c r="X1194" s="33"/>
      <c r="Y1194" s="33"/>
    </row>
    <row r="1195" spans="1:25" x14ac:dyDescent="0.2">
      <c r="A1195" s="93" t="s">
        <v>560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1"/>
        <v>3 2023</v>
      </c>
      <c r="G1195" s="96" t="s">
        <v>5</v>
      </c>
      <c r="H1195" s="160" t="str">
        <f>RIGHT(Journal!$J1195,9)</f>
        <v>852644785</v>
      </c>
      <c r="I1195" s="96" t="str">
        <f t="shared" si="92"/>
        <v>Секрет Императора</v>
      </c>
      <c r="J1195" s="97" t="s">
        <v>561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3221</v>
      </c>
      <c r="T1195" s="95" t="str">
        <f t="shared" si="93"/>
        <v>3 2023</v>
      </c>
      <c r="U1195" s="32">
        <f t="shared" si="94"/>
        <v>555.95000000000005</v>
      </c>
      <c r="V1195" s="22">
        <f t="shared" si="95"/>
        <v>0.74719440897789136</v>
      </c>
      <c r="X1195" s="33"/>
      <c r="Y1195" s="33"/>
    </row>
    <row r="1196" spans="1:25" x14ac:dyDescent="0.2">
      <c r="A1196" s="93" t="s">
        <v>562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1"/>
        <v>3 2023</v>
      </c>
      <c r="G1196" s="96" t="s">
        <v>7</v>
      </c>
      <c r="H1196" s="160" t="str">
        <f>RIGHT(Journal!$J1196,9)</f>
        <v>179005500</v>
      </c>
      <c r="I1196" s="96" t="str">
        <f t="shared" si="92"/>
        <v>Farm Stay</v>
      </c>
      <c r="J1196" s="97" t="s">
        <v>563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3221</v>
      </c>
      <c r="T1196" s="95" t="str">
        <f t="shared" si="93"/>
        <v>5 2023</v>
      </c>
      <c r="U1196" s="32">
        <f t="shared" si="94"/>
        <v>368.8</v>
      </c>
      <c r="V1196" s="22">
        <f t="shared" si="95"/>
        <v>1.1135265700483092</v>
      </c>
      <c r="X1196" s="33"/>
      <c r="Y1196" s="33"/>
    </row>
    <row r="1197" spans="1:25" x14ac:dyDescent="0.2">
      <c r="A1197" s="93" t="s">
        <v>562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1"/>
        <v>3 2023</v>
      </c>
      <c r="G1197" s="96" t="s">
        <v>7</v>
      </c>
      <c r="H1197" s="160" t="str">
        <f>RIGHT(Journal!$J1197,9)</f>
        <v>180642802</v>
      </c>
      <c r="I1197" s="96" t="str">
        <f t="shared" si="92"/>
        <v>Farm Stay</v>
      </c>
      <c r="J1197" s="97" t="s">
        <v>564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3221</v>
      </c>
      <c r="T1197" s="95" t="str">
        <f t="shared" si="93"/>
        <v>3 2023</v>
      </c>
      <c r="U1197" s="32">
        <f t="shared" si="94"/>
        <v>369.95</v>
      </c>
      <c r="V1197" s="22">
        <f t="shared" si="95"/>
        <v>1.1208907741251324</v>
      </c>
      <c r="X1197" s="33"/>
      <c r="Y1197" s="33"/>
    </row>
    <row r="1198" spans="1:25" x14ac:dyDescent="0.2">
      <c r="A1198" s="93" t="s">
        <v>562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1"/>
        <v>3 2023</v>
      </c>
      <c r="G1198" s="96" t="s">
        <v>7</v>
      </c>
      <c r="H1198" s="160" t="str">
        <f>RIGHT(Journal!$J1198,9)</f>
        <v>392681875</v>
      </c>
      <c r="I1198" s="96" t="str">
        <f t="shared" si="92"/>
        <v>EKEL</v>
      </c>
      <c r="J1198" s="97" t="s">
        <v>565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3221</v>
      </c>
      <c r="T1198" s="95" t="str">
        <f t="shared" si="93"/>
        <v>3 2023</v>
      </c>
      <c r="U1198" s="32">
        <f t="shared" si="94"/>
        <v>342.35</v>
      </c>
      <c r="V1198" s="22">
        <f t="shared" si="95"/>
        <v>0.9572207465399134</v>
      </c>
      <c r="X1198" s="33"/>
      <c r="Y1198" s="33"/>
    </row>
    <row r="1199" spans="1:25" x14ac:dyDescent="0.2">
      <c r="A1199" s="93" t="s">
        <v>562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1"/>
        <v>3 2023</v>
      </c>
      <c r="G1199" s="96" t="s">
        <v>7</v>
      </c>
      <c r="H1199" s="160" t="str">
        <f>RIGHT(Journal!$J1199,9)</f>
        <v>536253138</v>
      </c>
      <c r="I1199" s="96" t="str">
        <f t="shared" si="92"/>
        <v>Enough</v>
      </c>
      <c r="J1199" s="97" t="s">
        <v>566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3221</v>
      </c>
      <c r="T1199" s="95" t="str">
        <f t="shared" si="93"/>
        <v>11 2023</v>
      </c>
      <c r="U1199" s="32">
        <f t="shared" si="94"/>
        <v>188.35000000000002</v>
      </c>
      <c r="V1199" s="22">
        <f t="shared" si="95"/>
        <v>0.60436386972565392</v>
      </c>
      <c r="X1199" s="33"/>
      <c r="Y1199" s="33"/>
    </row>
    <row r="1200" spans="1:25" x14ac:dyDescent="0.2">
      <c r="A1200" s="93" t="s">
        <v>562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1"/>
        <v>3 2023</v>
      </c>
      <c r="G1200" s="96" t="s">
        <v>7</v>
      </c>
      <c r="H1200" s="160" t="str">
        <f>RIGHT(Journal!$J1200,9)</f>
        <v>536253138</v>
      </c>
      <c r="I1200" s="96" t="str">
        <f t="shared" si="92"/>
        <v>Enough</v>
      </c>
      <c r="J1200" s="97" t="s">
        <v>566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3"/>
        <v/>
      </c>
      <c r="U1200" s="32">
        <f t="shared" si="94"/>
        <v>-311.64999999999998</v>
      </c>
      <c r="V1200" s="22" t="str">
        <f t="shared" si="95"/>
        <v/>
      </c>
      <c r="X1200" s="33"/>
      <c r="Y1200" s="33"/>
    </row>
    <row r="1201" spans="1:25" x14ac:dyDescent="0.2">
      <c r="A1201" s="93" t="s">
        <v>567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1"/>
        <v>3 2023</v>
      </c>
      <c r="G1201" s="96" t="s">
        <v>5</v>
      </c>
      <c r="H1201" s="161" t="s">
        <v>2488</v>
      </c>
      <c r="I1201" s="97" t="s">
        <v>2067</v>
      </c>
      <c r="J1201" s="97" t="s">
        <v>2489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3221</v>
      </c>
      <c r="T1201" s="95" t="str">
        <f t="shared" si="93"/>
        <v>4 2023</v>
      </c>
      <c r="U1201" s="32">
        <f t="shared" si="94"/>
        <v>1034.5054993766444</v>
      </c>
      <c r="V1201" s="22">
        <f t="shared" si="95"/>
        <v>0.38811016084809541</v>
      </c>
      <c r="X1201" s="33"/>
      <c r="Y1201" s="33"/>
    </row>
    <row r="1202" spans="1:25" x14ac:dyDescent="0.2">
      <c r="A1202" s="93" t="s">
        <v>567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1"/>
        <v>3 2023</v>
      </c>
      <c r="G1202" s="96" t="s">
        <v>5</v>
      </c>
      <c r="H1202" s="160" t="str">
        <f>RIGHT(Journal!$J1202,9)</f>
        <v>NRT-53098</v>
      </c>
      <c r="I1202" s="96" t="str">
        <f t="shared" si="92"/>
        <v>Nature's Bounty</v>
      </c>
      <c r="J1202" s="97" t="s">
        <v>390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3221</v>
      </c>
      <c r="T1202" s="95" t="str">
        <f t="shared" si="93"/>
        <v>5 2023</v>
      </c>
      <c r="U1202" s="32">
        <f t="shared" si="94"/>
        <v>986.43573902202513</v>
      </c>
      <c r="V1202" s="22">
        <f t="shared" si="95"/>
        <v>2.1279374232624315</v>
      </c>
      <c r="X1202" s="33"/>
      <c r="Y1202" s="33"/>
    </row>
    <row r="1203" spans="1:25" x14ac:dyDescent="0.2">
      <c r="A1203" s="93" t="s">
        <v>567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1"/>
        <v>3 2023</v>
      </c>
      <c r="G1203" s="96" t="s">
        <v>5</v>
      </c>
      <c r="H1203" s="160" t="str">
        <f>RIGHT(Journal!$J1203,9)</f>
        <v>NRT-53098</v>
      </c>
      <c r="I1203" s="96" t="str">
        <f t="shared" si="92"/>
        <v>Nature's Bounty</v>
      </c>
      <c r="J1203" s="97" t="s">
        <v>390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3221</v>
      </c>
      <c r="T1203" s="95" t="str">
        <f t="shared" si="93"/>
        <v>8 2023</v>
      </c>
      <c r="U1203" s="32">
        <f t="shared" si="94"/>
        <v>1036.4357390220252</v>
      </c>
      <c r="V1203" s="22">
        <f t="shared" si="95"/>
        <v>2.235797334409412</v>
      </c>
      <c r="X1203" s="33"/>
      <c r="Y1203" s="33"/>
    </row>
    <row r="1204" spans="1:25" x14ac:dyDescent="0.2">
      <c r="A1204" s="93" t="s">
        <v>567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1"/>
        <v>3 2023</v>
      </c>
      <c r="G1204" s="96" t="s">
        <v>5</v>
      </c>
      <c r="H1204" s="160" t="str">
        <f>RIGHT(Journal!$J1204,9)</f>
        <v>NOW-00068</v>
      </c>
      <c r="I1204" s="96" t="str">
        <f t="shared" si="92"/>
        <v>NOW Foods</v>
      </c>
      <c r="J1204" s="97" t="s">
        <v>568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3221</v>
      </c>
      <c r="T1204" s="95" t="str">
        <f t="shared" si="93"/>
        <v>4 2023</v>
      </c>
      <c r="U1204" s="32">
        <f t="shared" si="94"/>
        <v>996.75299071893551</v>
      </c>
      <c r="V1204" s="22">
        <f t="shared" si="95"/>
        <v>0.39818403338678277</v>
      </c>
      <c r="X1204" s="33"/>
      <c r="Y1204" s="33"/>
    </row>
    <row r="1205" spans="1:25" x14ac:dyDescent="0.2">
      <c r="A1205" s="93" t="s">
        <v>567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1"/>
        <v>3 2023</v>
      </c>
      <c r="G1205" s="96" t="s">
        <v>5</v>
      </c>
      <c r="H1205" s="161" t="s">
        <v>2114</v>
      </c>
      <c r="I1205" s="97" t="s">
        <v>2115</v>
      </c>
      <c r="J1205" s="97" t="s">
        <v>3197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3221</v>
      </c>
      <c r="T1205" s="95" t="str">
        <f t="shared" si="93"/>
        <v>9 2023</v>
      </c>
      <c r="U1205" s="32">
        <f t="shared" si="94"/>
        <v>950.74693632543722</v>
      </c>
      <c r="V1205" s="22">
        <f t="shared" si="95"/>
        <v>0.82727378884296188</v>
      </c>
      <c r="X1205" s="33"/>
      <c r="Y1205" s="33"/>
    </row>
    <row r="1206" spans="1:25" x14ac:dyDescent="0.2">
      <c r="A1206" s="93" t="s">
        <v>567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1"/>
        <v>3 2023</v>
      </c>
      <c r="G1206" s="96" t="s">
        <v>5</v>
      </c>
      <c r="H1206" s="161" t="s">
        <v>2114</v>
      </c>
      <c r="I1206" s="97" t="s">
        <v>2115</v>
      </c>
      <c r="J1206" s="97" t="s">
        <v>3197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3221</v>
      </c>
      <c r="T1206" s="95" t="str">
        <f t="shared" si="93"/>
        <v>9 2023</v>
      </c>
      <c r="U1206" s="32">
        <f t="shared" si="94"/>
        <v>1050.7469363254372</v>
      </c>
      <c r="V1206" s="22">
        <f t="shared" si="95"/>
        <v>0.91428682640691239</v>
      </c>
      <c r="X1206" s="33"/>
      <c r="Y1206" s="33"/>
    </row>
    <row r="1207" spans="1:25" x14ac:dyDescent="0.2">
      <c r="A1207" s="93" t="s">
        <v>567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1"/>
        <v>3 2023</v>
      </c>
      <c r="G1207" s="96" t="s">
        <v>5</v>
      </c>
      <c r="H1207" s="161" t="s">
        <v>2114</v>
      </c>
      <c r="I1207" s="97" t="s">
        <v>2115</v>
      </c>
      <c r="J1207" s="97" t="s">
        <v>3197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3221</v>
      </c>
      <c r="T1207" s="95" t="str">
        <f t="shared" si="93"/>
        <v>10 2023</v>
      </c>
      <c r="U1207" s="32">
        <f t="shared" si="94"/>
        <v>950.74693632543722</v>
      </c>
      <c r="V1207" s="22">
        <f t="shared" si="95"/>
        <v>0.82727378884296188</v>
      </c>
      <c r="X1207" s="33"/>
      <c r="Y1207" s="33"/>
    </row>
    <row r="1208" spans="1:25" x14ac:dyDescent="0.2">
      <c r="A1208" s="93" t="s">
        <v>567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1"/>
        <v>3 2023</v>
      </c>
      <c r="G1208" s="96" t="s">
        <v>5</v>
      </c>
      <c r="H1208" s="160" t="str">
        <f>RIGHT(Journal!$J1208,9)</f>
        <v>NOW-02715</v>
      </c>
      <c r="I1208" s="96" t="str">
        <f t="shared" si="92"/>
        <v>NOW Foods</v>
      </c>
      <c r="J1208" s="97" t="s">
        <v>569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3221</v>
      </c>
      <c r="T1208" s="95" t="str">
        <f t="shared" si="93"/>
        <v>6 2023</v>
      </c>
      <c r="U1208" s="32">
        <f t="shared" si="94"/>
        <v>1307.55088516415</v>
      </c>
      <c r="V1208" s="22">
        <f t="shared" si="95"/>
        <v>1.8882988759024038</v>
      </c>
      <c r="X1208" s="33"/>
      <c r="Y1208" s="33"/>
    </row>
    <row r="1209" spans="1:25" x14ac:dyDescent="0.2">
      <c r="A1209" s="93" t="s">
        <v>567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1"/>
        <v>3 2023</v>
      </c>
      <c r="G1209" s="96" t="s">
        <v>5</v>
      </c>
      <c r="H1209" s="175" t="s">
        <v>3756</v>
      </c>
      <c r="I1209" s="176" t="s">
        <v>2067</v>
      </c>
      <c r="J1209" s="97" t="s">
        <v>3807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3221</v>
      </c>
      <c r="T1209" s="95" t="str">
        <f t="shared" si="93"/>
        <v>4 2023</v>
      </c>
      <c r="U1209" s="32">
        <f t="shared" si="94"/>
        <v>585.3823872189131</v>
      </c>
      <c r="V1209" s="22">
        <f t="shared" si="95"/>
        <v>0.71859775437512363</v>
      </c>
      <c r="X1209" s="33"/>
      <c r="Y1209" s="33"/>
    </row>
    <row r="1210" spans="1:25" x14ac:dyDescent="0.2">
      <c r="A1210" s="93" t="s">
        <v>567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1"/>
        <v>3 2023</v>
      </c>
      <c r="G1210" s="96" t="s">
        <v>5</v>
      </c>
      <c r="H1210" s="175" t="s">
        <v>3756</v>
      </c>
      <c r="I1210" s="176" t="s">
        <v>2067</v>
      </c>
      <c r="J1210" s="97" t="s">
        <v>3807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3221</v>
      </c>
      <c r="T1210" s="95" t="str">
        <f t="shared" si="93"/>
        <v>5 2023</v>
      </c>
      <c r="U1210" s="32">
        <f t="shared" si="94"/>
        <v>685.3823872189131</v>
      </c>
      <c r="V1210" s="22">
        <f t="shared" si="95"/>
        <v>0.84135473683048967</v>
      </c>
      <c r="X1210" s="33"/>
      <c r="Y1210" s="33"/>
    </row>
    <row r="1211" spans="1:25" x14ac:dyDescent="0.2">
      <c r="A1211" s="93" t="s">
        <v>567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1"/>
        <v>3 2023</v>
      </c>
      <c r="G1211" s="96" t="s">
        <v>7</v>
      </c>
      <c r="H1211" s="160" t="str">
        <f>RIGHT(Journal!$J1211,9)</f>
        <v>NGN-68790</v>
      </c>
      <c r="I1211" s="96" t="str">
        <f t="shared" si="92"/>
        <v>Neutrogena</v>
      </c>
      <c r="J1211" s="97" t="s">
        <v>570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3"/>
        <v/>
      </c>
      <c r="U1211" s="32">
        <f t="shared" si="94"/>
        <v>-944.99506118114243</v>
      </c>
      <c r="V1211" s="22" t="str">
        <f t="shared" si="95"/>
        <v/>
      </c>
      <c r="X1211" s="33"/>
      <c r="Y1211" s="33"/>
    </row>
    <row r="1212" spans="1:25" x14ac:dyDescent="0.2">
      <c r="A1212" s="93" t="s">
        <v>567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1"/>
        <v>3 2023</v>
      </c>
      <c r="G1212" s="96" t="s">
        <v>7</v>
      </c>
      <c r="H1212" s="160" t="str">
        <f>RIGHT(Journal!$J1212,9)</f>
        <v>NGN-68790</v>
      </c>
      <c r="I1212" s="96" t="str">
        <f t="shared" si="92"/>
        <v>Neutrogena</v>
      </c>
      <c r="J1212" s="97" t="s">
        <v>570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3"/>
        <v/>
      </c>
      <c r="U1212" s="32">
        <f t="shared" si="94"/>
        <v>-944.99506118114243</v>
      </c>
      <c r="V1212" s="22" t="str">
        <f t="shared" si="95"/>
        <v/>
      </c>
      <c r="X1212" s="33"/>
      <c r="Y1212" s="33"/>
    </row>
    <row r="1213" spans="1:25" x14ac:dyDescent="0.2">
      <c r="A1213" s="93" t="s">
        <v>567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1"/>
        <v>3 2023</v>
      </c>
      <c r="G1213" s="96" t="s">
        <v>5</v>
      </c>
      <c r="H1213" s="161" t="s">
        <v>3686</v>
      </c>
      <c r="I1213" s="97" t="s">
        <v>2115</v>
      </c>
      <c r="J1213" s="97" t="s">
        <v>3687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3221</v>
      </c>
      <c r="T1213" s="95" t="str">
        <f t="shared" si="93"/>
        <v>5 2023</v>
      </c>
      <c r="U1213" s="32">
        <f t="shared" si="94"/>
        <v>1433.8907512582532</v>
      </c>
      <c r="V1213" s="22">
        <f t="shared" si="95"/>
        <v>0.60601206475177338</v>
      </c>
      <c r="X1213" s="33"/>
      <c r="Y1213" s="33"/>
    </row>
    <row r="1214" spans="1:25" x14ac:dyDescent="0.2">
      <c r="A1214" s="93" t="s">
        <v>567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1"/>
        <v>3 2023</v>
      </c>
      <c r="G1214" s="96" t="s">
        <v>6</v>
      </c>
      <c r="H1214" s="160" t="str">
        <f>RIGHT(Journal!$J1214,9)</f>
        <v>UNN-03011</v>
      </c>
      <c r="I1214" s="96" t="str">
        <f t="shared" si="92"/>
        <v>Universal Nutrition</v>
      </c>
      <c r="J1214" s="97" t="s">
        <v>512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3221</v>
      </c>
      <c r="T1214" s="95" t="str">
        <f t="shared" si="93"/>
        <v>7 2023</v>
      </c>
      <c r="U1214" s="32">
        <f t="shared" si="94"/>
        <v>1722.917031906542</v>
      </c>
      <c r="V1214" s="22">
        <f t="shared" si="95"/>
        <v>0.45615016838674621</v>
      </c>
      <c r="X1214" s="33"/>
      <c r="Y1214" s="33"/>
    </row>
    <row r="1215" spans="1:25" x14ac:dyDescent="0.2">
      <c r="A1215" s="93" t="s">
        <v>567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1"/>
        <v>3 2023</v>
      </c>
      <c r="G1215" s="96" t="s">
        <v>5</v>
      </c>
      <c r="H1215" s="161" t="s">
        <v>2866</v>
      </c>
      <c r="I1215" s="97" t="s">
        <v>2067</v>
      </c>
      <c r="J1215" s="97" t="s">
        <v>2867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3221</v>
      </c>
      <c r="T1215" s="95" t="str">
        <f t="shared" si="93"/>
        <v>6 2023</v>
      </c>
      <c r="U1215" s="32">
        <f t="shared" si="94"/>
        <v>783.05590247956752</v>
      </c>
      <c r="V1215" s="22">
        <f t="shared" si="95"/>
        <v>0.7700087983094217</v>
      </c>
      <c r="X1215" s="33"/>
      <c r="Y1215" s="33"/>
    </row>
    <row r="1216" spans="1:25" x14ac:dyDescent="0.2">
      <c r="A1216" s="93" t="s">
        <v>571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1"/>
        <v>3 2023</v>
      </c>
      <c r="G1216" s="96" t="s">
        <v>6</v>
      </c>
      <c r="H1216" s="160" t="str">
        <f>RIGHT(Journal!$J1216,9)</f>
        <v>572353524</v>
      </c>
      <c r="I1216" s="96" t="str">
        <f t="shared" si="92"/>
        <v>FORTIUS</v>
      </c>
      <c r="J1216" s="97" t="s">
        <v>572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3"/>
        <v/>
      </c>
      <c r="U1216" s="32">
        <f t="shared" si="94"/>
        <v>-248.4</v>
      </c>
      <c r="V1216" s="22" t="str">
        <f t="shared" si="95"/>
        <v/>
      </c>
      <c r="X1216" s="33"/>
      <c r="Y1216" s="33"/>
    </row>
    <row r="1217" spans="1:25" x14ac:dyDescent="0.2">
      <c r="A1217" s="93" t="s">
        <v>571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ref="F1217:F1280" si="96">IFERROR(MONTH(E1217)&amp;" "&amp;YEAR(E1217),"")</f>
        <v>3 2023</v>
      </c>
      <c r="G1217" s="96" t="s">
        <v>6</v>
      </c>
      <c r="H1217" s="160" t="str">
        <f>RIGHT(Journal!$J1217,9)</f>
        <v>572353524</v>
      </c>
      <c r="I1217" s="96" t="str">
        <f t="shared" ref="I1217:I1227" si="97">IFERROR(LEFT(J1217,FIND(",",J1217)-1),"")</f>
        <v>FORTIUS</v>
      </c>
      <c r="J1217" s="97" t="s">
        <v>572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ref="T1217:T1280" si="98">IF(R1217="","",MONTH(R1217)&amp;" "&amp;YEAR(R1217))</f>
        <v/>
      </c>
      <c r="U1217" s="32">
        <f t="shared" ref="U1217:U1280" si="99">Q1217-P1217</f>
        <v>-248.4</v>
      </c>
      <c r="V1217" s="22" t="str">
        <f t="shared" ref="V1217:V1280" si="100">IF(Q1217&lt;&gt;0,IFERROR(U1217/P1217,""),"")</f>
        <v/>
      </c>
      <c r="X1217" s="33"/>
      <c r="Y1217" s="33"/>
    </row>
    <row r="1218" spans="1:25" x14ac:dyDescent="0.2">
      <c r="A1218" s="93" t="s">
        <v>573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6"/>
        <v>3 2023</v>
      </c>
      <c r="G1218" s="96" t="s">
        <v>5</v>
      </c>
      <c r="H1218" s="160" t="str">
        <f>RIGHT(Journal!$J1218,9)</f>
        <v>000002150</v>
      </c>
      <c r="I1218" s="96" t="str">
        <f t="shared" si="97"/>
        <v>CoralClub</v>
      </c>
      <c r="J1218" s="97" t="s">
        <v>327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3221</v>
      </c>
      <c r="T1218" s="95" t="str">
        <f t="shared" si="98"/>
        <v>5 2023</v>
      </c>
      <c r="U1218" s="32">
        <f t="shared" si="99"/>
        <v>350</v>
      </c>
      <c r="V1218" s="22">
        <f t="shared" si="100"/>
        <v>0.2413793103448276</v>
      </c>
      <c r="X1218" s="33"/>
      <c r="Y1218" s="33"/>
    </row>
    <row r="1219" spans="1:25" x14ac:dyDescent="0.2">
      <c r="A1219" s="93" t="s">
        <v>573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6"/>
        <v>3 2023</v>
      </c>
      <c r="G1219" s="96" t="s">
        <v>5</v>
      </c>
      <c r="H1219" s="160" t="str">
        <f>RIGHT(Journal!$J1219,9)</f>
        <v>000002150</v>
      </c>
      <c r="I1219" s="96" t="str">
        <f t="shared" si="97"/>
        <v>CoralClub</v>
      </c>
      <c r="J1219" s="97" t="s">
        <v>327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3221</v>
      </c>
      <c r="T1219" s="95" t="str">
        <f t="shared" si="98"/>
        <v>7 2023</v>
      </c>
      <c r="U1219" s="32">
        <f t="shared" si="99"/>
        <v>0</v>
      </c>
      <c r="V1219" s="22">
        <f t="shared" si="100"/>
        <v>0</v>
      </c>
      <c r="X1219" s="33"/>
      <c r="Y1219" s="33"/>
    </row>
    <row r="1220" spans="1:25" x14ac:dyDescent="0.2">
      <c r="A1220" s="93" t="s">
        <v>562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si="96"/>
        <v>3 2023</v>
      </c>
      <c r="G1220" s="96" t="s">
        <v>6</v>
      </c>
      <c r="H1220" s="160" t="str">
        <f>RIGHT(Journal!$J1220,9)</f>
        <v>707636546</v>
      </c>
      <c r="I1220" s="96" t="str">
        <f t="shared" si="97"/>
        <v>Insane</v>
      </c>
      <c r="J1220" s="97" t="s">
        <v>574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3221</v>
      </c>
      <c r="T1220" s="95" t="str">
        <f t="shared" si="98"/>
        <v>3 2023</v>
      </c>
      <c r="U1220" s="32">
        <f t="shared" si="99"/>
        <v>440.79999999999995</v>
      </c>
      <c r="V1220" s="22">
        <f t="shared" si="100"/>
        <v>0.38026224982746715</v>
      </c>
      <c r="X1220" s="33"/>
      <c r="Y1220" s="33"/>
    </row>
    <row r="1221" spans="1:25" x14ac:dyDescent="0.2">
      <c r="A1221" s="93" t="s">
        <v>562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6"/>
        <v>3 2023</v>
      </c>
      <c r="G1221" s="96" t="s">
        <v>6</v>
      </c>
      <c r="H1221" s="160" t="str">
        <f>RIGHT(Journal!$J1221,9)</f>
        <v>879350457</v>
      </c>
      <c r="I1221" s="96" t="str">
        <f t="shared" si="97"/>
        <v>Insane</v>
      </c>
      <c r="J1221" s="97" t="s">
        <v>575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3221</v>
      </c>
      <c r="T1221" s="95" t="str">
        <f t="shared" si="98"/>
        <v>3 2023</v>
      </c>
      <c r="U1221" s="32">
        <f t="shared" si="99"/>
        <v>505.15000000000009</v>
      </c>
      <c r="V1221" s="22">
        <f t="shared" si="100"/>
        <v>0.42277273297903512</v>
      </c>
      <c r="X1221" s="33"/>
      <c r="Y1221" s="33"/>
    </row>
    <row r="1222" spans="1:25" x14ac:dyDescent="0.2">
      <c r="A1222" s="93" t="s">
        <v>576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6"/>
        <v>3 2023</v>
      </c>
      <c r="G1222" s="96" t="s">
        <v>6</v>
      </c>
      <c r="H1222" s="160" t="str">
        <f>RIGHT(Journal!$J1222,9)</f>
        <v>253451797</v>
      </c>
      <c r="I1222" s="96" t="str">
        <f t="shared" si="97"/>
        <v>Sports Element</v>
      </c>
      <c r="J1222" s="97" t="s">
        <v>577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3221</v>
      </c>
      <c r="T1222" s="95" t="str">
        <f t="shared" si="98"/>
        <v>4 2023</v>
      </c>
      <c r="U1222" s="32">
        <f t="shared" si="99"/>
        <v>187.75</v>
      </c>
      <c r="V1222" s="22">
        <f t="shared" si="100"/>
        <v>0.51828847481021389</v>
      </c>
      <c r="X1222" s="33"/>
      <c r="Y1222" s="33"/>
    </row>
    <row r="1223" spans="1:25" x14ac:dyDescent="0.2">
      <c r="A1223" s="93" t="s">
        <v>576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6"/>
        <v>3 2023</v>
      </c>
      <c r="G1223" s="96" t="s">
        <v>6</v>
      </c>
      <c r="H1223" s="160" t="str">
        <f>RIGHT(Journal!$J1223,9)</f>
        <v>253451797</v>
      </c>
      <c r="I1223" s="96" t="str">
        <f t="shared" si="97"/>
        <v>Sports Element</v>
      </c>
      <c r="J1223" s="97" t="s">
        <v>577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3221</v>
      </c>
      <c r="T1223" s="95" t="str">
        <f t="shared" si="98"/>
        <v>5 2023</v>
      </c>
      <c r="U1223" s="32">
        <f t="shared" si="99"/>
        <v>137.75</v>
      </c>
      <c r="V1223" s="22">
        <f t="shared" si="100"/>
        <v>0.3802622498274672</v>
      </c>
      <c r="X1223" s="33"/>
      <c r="Y1223" s="33"/>
    </row>
    <row r="1224" spans="1:25" x14ac:dyDescent="0.2">
      <c r="A1224" s="93" t="s">
        <v>576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6"/>
        <v>3 2023</v>
      </c>
      <c r="G1224" s="96" t="s">
        <v>6</v>
      </c>
      <c r="H1224" s="160" t="str">
        <f>RIGHT(Journal!$J1224,9)</f>
        <v>653844019</v>
      </c>
      <c r="I1224" s="96" t="str">
        <f t="shared" si="97"/>
        <v>Sports Element</v>
      </c>
      <c r="J1224" s="97" t="s">
        <v>578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3221</v>
      </c>
      <c r="T1224" s="95" t="str">
        <f t="shared" si="98"/>
        <v>5 2023</v>
      </c>
      <c r="U1224" s="32">
        <f t="shared" si="99"/>
        <v>187.75</v>
      </c>
      <c r="V1224" s="22">
        <f t="shared" si="100"/>
        <v>0.51828847481021389</v>
      </c>
      <c r="X1224" s="33"/>
      <c r="Y1224" s="33"/>
    </row>
    <row r="1225" spans="1:25" x14ac:dyDescent="0.2">
      <c r="A1225" s="93" t="s">
        <v>576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6"/>
        <v>3 2023</v>
      </c>
      <c r="G1225" s="96" t="s">
        <v>6</v>
      </c>
      <c r="H1225" s="160" t="str">
        <f>RIGHT(Journal!$J1225,9)</f>
        <v>653844019</v>
      </c>
      <c r="I1225" s="96" t="str">
        <f t="shared" si="97"/>
        <v>Sports Element</v>
      </c>
      <c r="J1225" s="97" t="s">
        <v>578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3221</v>
      </c>
      <c r="T1225" s="95" t="str">
        <f t="shared" si="98"/>
        <v>6 2023</v>
      </c>
      <c r="U1225" s="32">
        <f t="shared" si="99"/>
        <v>187.75</v>
      </c>
      <c r="V1225" s="22">
        <f t="shared" si="100"/>
        <v>0.51828847481021389</v>
      </c>
      <c r="X1225" s="33"/>
      <c r="Y1225" s="33"/>
    </row>
    <row r="1226" spans="1:25" x14ac:dyDescent="0.2">
      <c r="A1226" s="93" t="s">
        <v>579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6"/>
        <v>3 2023</v>
      </c>
      <c r="G1226" s="96" t="s">
        <v>6</v>
      </c>
      <c r="H1226" s="160" t="str">
        <f>RIGHT(Journal!$J1226,9)</f>
        <v>170918388</v>
      </c>
      <c r="I1226" s="96" t="str">
        <f t="shared" si="97"/>
        <v>PRIMEKRAFT</v>
      </c>
      <c r="J1226" s="97" t="s">
        <v>349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3221</v>
      </c>
      <c r="T1226" s="95" t="str">
        <f t="shared" si="98"/>
        <v>3 2023</v>
      </c>
      <c r="U1226" s="32">
        <f t="shared" si="99"/>
        <v>476.5</v>
      </c>
      <c r="V1226" s="22">
        <f t="shared" si="100"/>
        <v>0.46555935515388375</v>
      </c>
      <c r="X1226" s="33"/>
      <c r="Y1226" s="33"/>
    </row>
    <row r="1227" spans="1:25" x14ac:dyDescent="0.2">
      <c r="A1227" s="93" t="s">
        <v>579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6"/>
        <v>3 2023</v>
      </c>
      <c r="G1227" s="96" t="s">
        <v>6</v>
      </c>
      <c r="H1227" s="160" t="str">
        <f>RIGHT(Journal!$J1227,9)</f>
        <v>170919152</v>
      </c>
      <c r="I1227" s="96" t="str">
        <f t="shared" si="97"/>
        <v>PRIMEKRAFT</v>
      </c>
      <c r="J1227" s="97" t="s">
        <v>1082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3221</v>
      </c>
      <c r="T1227" s="95" t="str">
        <f t="shared" si="98"/>
        <v>3 2023</v>
      </c>
      <c r="U1227" s="32">
        <f t="shared" si="99"/>
        <v>476.5</v>
      </c>
      <c r="V1227" s="22">
        <f t="shared" si="100"/>
        <v>0.46555935515388375</v>
      </c>
      <c r="X1227" s="33"/>
      <c r="Y1227" s="33"/>
    </row>
    <row r="1228" spans="1:25" x14ac:dyDescent="0.2">
      <c r="A1228" s="93" t="s">
        <v>580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6"/>
        <v>3 2023</v>
      </c>
      <c r="G1228" s="96" t="s">
        <v>6</v>
      </c>
      <c r="H1228" s="160" t="str">
        <f>RIGHT(Journal!$J1228,9)</f>
        <v>825959086</v>
      </c>
      <c r="I1228" s="96" t="s">
        <v>581</v>
      </c>
      <c r="J1228" s="97" t="s">
        <v>499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3221</v>
      </c>
      <c r="T1228" s="95" t="str">
        <f t="shared" si="98"/>
        <v>4 2023</v>
      </c>
      <c r="U1228" s="32">
        <f t="shared" si="99"/>
        <v>468.45000000000005</v>
      </c>
      <c r="V1228" s="22">
        <f t="shared" si="100"/>
        <v>0.45412243710920464</v>
      </c>
      <c r="X1228" s="33"/>
      <c r="Y1228" s="33"/>
    </row>
    <row r="1229" spans="1:25" x14ac:dyDescent="0.2">
      <c r="A1229" s="93" t="s">
        <v>580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6"/>
        <v>3 2023</v>
      </c>
      <c r="G1229" s="96" t="s">
        <v>6</v>
      </c>
      <c r="H1229" s="160" t="str">
        <f>RIGHT(Journal!$J1229,9)</f>
        <v>626914560</v>
      </c>
      <c r="I1229" s="96" t="s">
        <v>581</v>
      </c>
      <c r="J1229" s="97" t="s">
        <v>582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3221</v>
      </c>
      <c r="T1229" s="95" t="str">
        <f t="shared" si="98"/>
        <v>3 2023</v>
      </c>
      <c r="U1229" s="32">
        <f t="shared" si="99"/>
        <v>468.45000000000005</v>
      </c>
      <c r="V1229" s="22">
        <f t="shared" si="100"/>
        <v>0.45412243710920464</v>
      </c>
      <c r="X1229" s="33"/>
      <c r="Y1229" s="33"/>
    </row>
    <row r="1230" spans="1:25" x14ac:dyDescent="0.2">
      <c r="A1230" s="93" t="s">
        <v>580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6"/>
        <v>3 2023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583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3221</v>
      </c>
      <c r="T1230" s="95" t="str">
        <f t="shared" si="98"/>
        <v>3 2023</v>
      </c>
      <c r="U1230" s="32">
        <f t="shared" si="99"/>
        <v>612.29999999999995</v>
      </c>
      <c r="V1230" s="22">
        <f t="shared" si="100"/>
        <v>0.89035916824196581</v>
      </c>
      <c r="X1230" s="33"/>
      <c r="Y1230" s="33"/>
    </row>
    <row r="1231" spans="1:25" x14ac:dyDescent="0.2">
      <c r="A1231" s="93" t="s">
        <v>580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6"/>
        <v>3 2023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583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3221</v>
      </c>
      <c r="T1231" s="95" t="str">
        <f t="shared" si="98"/>
        <v>3 2023</v>
      </c>
      <c r="U1231" s="32">
        <f t="shared" si="99"/>
        <v>612.29999999999995</v>
      </c>
      <c r="V1231" s="22">
        <f t="shared" si="100"/>
        <v>0.89035916824196581</v>
      </c>
      <c r="X1231" s="33"/>
      <c r="Y1231" s="33"/>
    </row>
    <row r="1232" spans="1:25" x14ac:dyDescent="0.2">
      <c r="A1232" s="93" t="s">
        <v>584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6"/>
        <v>3 2023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247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3221</v>
      </c>
      <c r="T1232" s="95" t="str">
        <f t="shared" si="98"/>
        <v>4 2023</v>
      </c>
      <c r="U1232" s="32">
        <f t="shared" si="99"/>
        <v>360.91666666666669</v>
      </c>
      <c r="V1232" s="22">
        <f t="shared" si="100"/>
        <v>0.92760762475904912</v>
      </c>
      <c r="X1232" s="33"/>
      <c r="Y1232" s="33"/>
    </row>
    <row r="1233" spans="1:25" x14ac:dyDescent="0.2">
      <c r="A1233" s="93" t="s">
        <v>584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6"/>
        <v>3 2023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247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3221</v>
      </c>
      <c r="T1233" s="95" t="str">
        <f t="shared" si="98"/>
        <v>8 2023</v>
      </c>
      <c r="U1233" s="32">
        <f t="shared" si="99"/>
        <v>310.91666666666669</v>
      </c>
      <c r="V1233" s="22">
        <f t="shared" si="100"/>
        <v>0.79910044977511252</v>
      </c>
      <c r="X1233" s="33"/>
      <c r="Y1233" s="33"/>
    </row>
    <row r="1234" spans="1:25" x14ac:dyDescent="0.2">
      <c r="A1234" s="93" t="s">
        <v>584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6"/>
        <v>3 2023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247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98"/>
        <v/>
      </c>
      <c r="U1234" s="32">
        <f t="shared" si="99"/>
        <v>-389.08333333333331</v>
      </c>
      <c r="V1234" s="22" t="str">
        <f t="shared" si="100"/>
        <v/>
      </c>
      <c r="X1234" s="33"/>
      <c r="Y1234" s="33"/>
    </row>
    <row r="1235" spans="1:25" x14ac:dyDescent="0.2">
      <c r="A1235" s="93" t="s">
        <v>584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6"/>
        <v>3 2023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585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3221</v>
      </c>
      <c r="T1235" s="95" t="str">
        <f t="shared" si="98"/>
        <v>3 2023</v>
      </c>
      <c r="U1235" s="32">
        <f t="shared" si="99"/>
        <v>376.8</v>
      </c>
      <c r="V1235" s="22">
        <f t="shared" si="100"/>
        <v>0.89035916824196604</v>
      </c>
      <c r="X1235" s="33"/>
      <c r="Y1235" s="33"/>
    </row>
    <row r="1236" spans="1:25" x14ac:dyDescent="0.2">
      <c r="A1236" s="93" t="s">
        <v>586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6"/>
        <v>3 2023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587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3221</v>
      </c>
      <c r="T1236" s="95" t="str">
        <f t="shared" si="98"/>
        <v>3 2023</v>
      </c>
      <c r="U1236" s="32">
        <f t="shared" si="99"/>
        <v>1.8604651161240326E-3</v>
      </c>
      <c r="V1236" s="22">
        <f t="shared" si="100"/>
        <v>1.236757993411688E-6</v>
      </c>
      <c r="X1236" s="33"/>
      <c r="Y1236" s="33"/>
    </row>
    <row r="1237" spans="1:25" x14ac:dyDescent="0.2">
      <c r="A1237" s="93" t="s">
        <v>586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6"/>
        <v>3 2023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588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3221</v>
      </c>
      <c r="T1237" s="95" t="str">
        <f t="shared" si="98"/>
        <v>2 2024</v>
      </c>
      <c r="U1237" s="32">
        <f t="shared" si="99"/>
        <v>412.02906976744191</v>
      </c>
      <c r="V1237" s="22">
        <f t="shared" si="100"/>
        <v>0.52289882019611755</v>
      </c>
      <c r="X1237" s="33"/>
      <c r="Y1237" s="33"/>
    </row>
    <row r="1238" spans="1:25" x14ac:dyDescent="0.2">
      <c r="A1238" s="93" t="s">
        <v>586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6"/>
        <v>3 2023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588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98"/>
        <v/>
      </c>
      <c r="U1238" s="32">
        <f t="shared" si="99"/>
        <v>-787.97093023255809</v>
      </c>
      <c r="V1238" s="22" t="str">
        <f t="shared" si="100"/>
        <v/>
      </c>
      <c r="X1238" s="33"/>
      <c r="Y1238" s="33"/>
    </row>
    <row r="1239" spans="1:25" x14ac:dyDescent="0.2">
      <c r="A1239" s="93" t="s">
        <v>589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6"/>
        <v>3 2023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590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98"/>
        <v/>
      </c>
      <c r="U1239" s="32">
        <f t="shared" si="99"/>
        <v>-4819.75</v>
      </c>
      <c r="V1239" s="22" t="str">
        <f t="shared" si="100"/>
        <v/>
      </c>
      <c r="X1239" s="33"/>
      <c r="Y1239" s="33"/>
    </row>
    <row r="1240" spans="1:25" x14ac:dyDescent="0.2">
      <c r="A1240" s="93" t="s">
        <v>591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6"/>
        <v>3 2023</v>
      </c>
      <c r="G1240" s="96" t="s">
        <v>5</v>
      </c>
      <c r="H1240" s="161" t="s">
        <v>2288</v>
      </c>
      <c r="I1240" s="97" t="s">
        <v>2070</v>
      </c>
      <c r="J1240" s="97" t="s">
        <v>2289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3221</v>
      </c>
      <c r="T1240" s="95" t="str">
        <f t="shared" si="98"/>
        <v>5 2023</v>
      </c>
      <c r="U1240" s="32">
        <f t="shared" si="99"/>
        <v>882.85311337683538</v>
      </c>
      <c r="V1240" s="22">
        <f t="shared" si="100"/>
        <v>1.0804093215421768</v>
      </c>
      <c r="X1240" s="33"/>
      <c r="Y1240" s="33"/>
    </row>
    <row r="1241" spans="1:25" x14ac:dyDescent="0.2">
      <c r="A1241" s="93" t="s">
        <v>591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6"/>
        <v>3 2023</v>
      </c>
      <c r="G1241" s="96" t="s">
        <v>5</v>
      </c>
      <c r="H1241" s="161" t="s">
        <v>2288</v>
      </c>
      <c r="I1241" s="97" t="s">
        <v>2070</v>
      </c>
      <c r="J1241" s="97" t="s">
        <v>2289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3221</v>
      </c>
      <c r="T1241" s="95" t="str">
        <f t="shared" si="98"/>
        <v>4 2023</v>
      </c>
      <c r="U1241" s="32">
        <f t="shared" si="99"/>
        <v>3.1133768353583946E-3</v>
      </c>
      <c r="V1241" s="22">
        <f t="shared" si="100"/>
        <v>3.8100577586782867E-6</v>
      </c>
      <c r="X1241" s="33"/>
      <c r="Y1241" s="33"/>
    </row>
    <row r="1242" spans="1:25" x14ac:dyDescent="0.2">
      <c r="A1242" s="93" t="s">
        <v>591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6"/>
        <v>3 2023</v>
      </c>
      <c r="G1242" s="96" t="s">
        <v>5</v>
      </c>
      <c r="H1242" s="161" t="s">
        <v>2288</v>
      </c>
      <c r="I1242" s="97" t="s">
        <v>2070</v>
      </c>
      <c r="J1242" s="97" t="s">
        <v>2289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3221</v>
      </c>
      <c r="T1242" s="95" t="str">
        <f t="shared" si="98"/>
        <v>5 2023</v>
      </c>
      <c r="U1242" s="32">
        <f t="shared" si="99"/>
        <v>882.85311337683538</v>
      </c>
      <c r="V1242" s="22">
        <f t="shared" si="100"/>
        <v>1.0804093215421768</v>
      </c>
      <c r="X1242" s="33"/>
      <c r="Y1242" s="33"/>
    </row>
    <row r="1243" spans="1:25" x14ac:dyDescent="0.2">
      <c r="A1243" s="93" t="s">
        <v>591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6"/>
        <v>3 2023</v>
      </c>
      <c r="G1243" s="96" t="s">
        <v>5</v>
      </c>
      <c r="H1243" s="161" t="s">
        <v>2926</v>
      </c>
      <c r="I1243" s="97" t="s">
        <v>2067</v>
      </c>
      <c r="J1243" s="97" t="s">
        <v>2927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3221</v>
      </c>
      <c r="T1243" s="95" t="str">
        <f t="shared" si="98"/>
        <v>3 2024</v>
      </c>
      <c r="U1243" s="32">
        <f t="shared" si="99"/>
        <v>674.03485725938071</v>
      </c>
      <c r="V1243" s="22">
        <f t="shared" si="100"/>
        <v>0.59862852913791609</v>
      </c>
      <c r="X1243" s="33"/>
      <c r="Y1243" s="33"/>
    </row>
    <row r="1244" spans="1:25" x14ac:dyDescent="0.2">
      <c r="A1244" s="93" t="s">
        <v>591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6"/>
        <v>3 2023</v>
      </c>
      <c r="G1244" s="96" t="s">
        <v>5</v>
      </c>
      <c r="H1244" s="161" t="s">
        <v>2926</v>
      </c>
      <c r="I1244" s="97" t="s">
        <v>2067</v>
      </c>
      <c r="J1244" s="97" t="s">
        <v>2927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3221</v>
      </c>
      <c r="T1244" s="95" t="str">
        <f t="shared" si="98"/>
        <v>6 2024</v>
      </c>
      <c r="U1244" s="32">
        <f t="shared" si="99"/>
        <v>674.03485725938071</v>
      </c>
      <c r="V1244" s="22">
        <f t="shared" si="100"/>
        <v>0.59862852913791609</v>
      </c>
      <c r="X1244" s="33"/>
      <c r="Y1244" s="33"/>
    </row>
    <row r="1245" spans="1:25" x14ac:dyDescent="0.2">
      <c r="A1245" s="93" t="s">
        <v>591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6"/>
        <v>3 2023</v>
      </c>
      <c r="G1245" s="96" t="s">
        <v>5</v>
      </c>
      <c r="H1245" s="161" t="s">
        <v>2926</v>
      </c>
      <c r="I1245" s="97" t="s">
        <v>2067</v>
      </c>
      <c r="J1245" s="97" t="s">
        <v>2927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3221</v>
      </c>
      <c r="T1245" s="95" t="str">
        <f t="shared" si="98"/>
        <v>4 2024</v>
      </c>
      <c r="U1245" s="32">
        <f t="shared" si="99"/>
        <v>574.03485725938071</v>
      </c>
      <c r="V1245" s="22">
        <f t="shared" si="100"/>
        <v>0.50981583307469858</v>
      </c>
      <c r="X1245" s="33"/>
      <c r="Y1245" s="33"/>
    </row>
    <row r="1246" spans="1:25" x14ac:dyDescent="0.2">
      <c r="A1246" s="93" t="s">
        <v>591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6"/>
        <v>3 2023</v>
      </c>
      <c r="G1246" s="96" t="s">
        <v>6</v>
      </c>
      <c r="H1246" s="161" t="s">
        <v>3728</v>
      </c>
      <c r="I1246" s="97" t="s">
        <v>3770</v>
      </c>
      <c r="J1246" s="97" t="s">
        <v>4457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3221</v>
      </c>
      <c r="T1246" s="95" t="str">
        <f t="shared" si="98"/>
        <v>4 2023</v>
      </c>
      <c r="U1246" s="32">
        <f t="shared" si="99"/>
        <v>1306.3958474714527</v>
      </c>
      <c r="V1246" s="22">
        <f t="shared" si="100"/>
        <v>0.35369135227366677</v>
      </c>
      <c r="X1246" s="33"/>
      <c r="Y1246" s="33"/>
    </row>
    <row r="1247" spans="1:25" x14ac:dyDescent="0.2">
      <c r="A1247" s="93" t="s">
        <v>591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6"/>
        <v>3 2023</v>
      </c>
      <c r="G1247" s="96" t="s">
        <v>6</v>
      </c>
      <c r="H1247" s="175" t="s">
        <v>3729</v>
      </c>
      <c r="I1247" s="176" t="s">
        <v>3770</v>
      </c>
      <c r="J1247" s="97" t="s">
        <v>3772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3221</v>
      </c>
      <c r="T1247" s="95" t="str">
        <f t="shared" si="98"/>
        <v>12 2023</v>
      </c>
      <c r="U1247" s="32">
        <f t="shared" si="99"/>
        <v>1961.4403091354002</v>
      </c>
      <c r="V1247" s="22">
        <f t="shared" si="100"/>
        <v>0.6909984367945291</v>
      </c>
      <c r="X1247" s="33"/>
      <c r="Y1247" s="33"/>
    </row>
    <row r="1248" spans="1:25" x14ac:dyDescent="0.2">
      <c r="A1248" s="93" t="s">
        <v>591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6"/>
        <v>3 2023</v>
      </c>
      <c r="G1248" s="96" t="s">
        <v>5</v>
      </c>
      <c r="H1248" s="161" t="s">
        <v>2078</v>
      </c>
      <c r="I1248" s="97" t="s">
        <v>2067</v>
      </c>
      <c r="J1248" s="97" t="s">
        <v>2079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3221</v>
      </c>
      <c r="T1248" s="95" t="str">
        <f t="shared" si="98"/>
        <v>8 2023</v>
      </c>
      <c r="U1248" s="32">
        <f t="shared" si="99"/>
        <v>1273.7325477161505</v>
      </c>
      <c r="V1248" s="22">
        <f t="shared" si="100"/>
        <v>0.6286102786088279</v>
      </c>
      <c r="X1248" s="33"/>
      <c r="Y1248" s="33"/>
    </row>
    <row r="1249" spans="1:25" x14ac:dyDescent="0.2">
      <c r="A1249" s="93" t="s">
        <v>591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6"/>
        <v>3 2023</v>
      </c>
      <c r="G1249" s="96" t="s">
        <v>5</v>
      </c>
      <c r="H1249" s="161" t="s">
        <v>2078</v>
      </c>
      <c r="I1249" s="97" t="s">
        <v>2067</v>
      </c>
      <c r="J1249" s="97" t="s">
        <v>2079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3221</v>
      </c>
      <c r="T1249" s="95" t="str">
        <f t="shared" si="98"/>
        <v>9 2023</v>
      </c>
      <c r="U1249" s="32">
        <f t="shared" si="99"/>
        <v>1173.7325477161505</v>
      </c>
      <c r="V1249" s="22">
        <f t="shared" si="100"/>
        <v>0.57925845198431791</v>
      </c>
      <c r="X1249" s="33"/>
      <c r="Y1249" s="33"/>
    </row>
    <row r="1250" spans="1:25" x14ac:dyDescent="0.2">
      <c r="A1250" s="93" t="s">
        <v>591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6"/>
        <v>3 2023</v>
      </c>
      <c r="G1250" s="96" t="s">
        <v>5</v>
      </c>
      <c r="H1250" s="161" t="s">
        <v>2756</v>
      </c>
      <c r="I1250" s="97" t="s">
        <v>2757</v>
      </c>
      <c r="J1250" s="97" t="s">
        <v>3961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3221</v>
      </c>
      <c r="T1250" s="95" t="str">
        <f t="shared" si="98"/>
        <v>4 2023</v>
      </c>
      <c r="U1250" s="32">
        <f t="shared" si="99"/>
        <v>646.16870880913552</v>
      </c>
      <c r="V1250" s="22">
        <f t="shared" si="100"/>
        <v>1.4238081889716616</v>
      </c>
      <c r="X1250" s="33"/>
      <c r="Y1250" s="33"/>
    </row>
    <row r="1251" spans="1:25" x14ac:dyDescent="0.2">
      <c r="A1251" s="93" t="s">
        <v>591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6"/>
        <v>3 2023</v>
      </c>
      <c r="G1251" s="96" t="s">
        <v>5</v>
      </c>
      <c r="H1251" s="161" t="s">
        <v>2756</v>
      </c>
      <c r="I1251" s="97" t="s">
        <v>2757</v>
      </c>
      <c r="J1251" s="97" t="s">
        <v>3961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3221</v>
      </c>
      <c r="T1251" s="95" t="str">
        <f t="shared" si="98"/>
        <v>4 2023</v>
      </c>
      <c r="U1251" s="32">
        <f t="shared" si="99"/>
        <v>546.16870880913552</v>
      </c>
      <c r="V1251" s="22">
        <f t="shared" si="100"/>
        <v>1.2034619899742378</v>
      </c>
      <c r="X1251" s="33"/>
      <c r="Y1251" s="33"/>
    </row>
    <row r="1252" spans="1:25" x14ac:dyDescent="0.2">
      <c r="A1252" s="93" t="s">
        <v>591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6"/>
        <v>3 2023</v>
      </c>
      <c r="G1252" s="96" t="s">
        <v>5</v>
      </c>
      <c r="H1252" s="161" t="s">
        <v>2726</v>
      </c>
      <c r="I1252" s="97" t="s">
        <v>2067</v>
      </c>
      <c r="J1252" s="97" t="s">
        <v>2727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3221</v>
      </c>
      <c r="T1252" s="95" t="str">
        <f t="shared" si="98"/>
        <v>6 2023</v>
      </c>
      <c r="U1252" s="32">
        <f t="shared" si="99"/>
        <v>638.37827324632997</v>
      </c>
      <c r="V1252" s="22">
        <f t="shared" si="100"/>
        <v>0.74090317528498983</v>
      </c>
      <c r="X1252" s="33"/>
      <c r="Y1252" s="33"/>
    </row>
    <row r="1253" spans="1:25" x14ac:dyDescent="0.2">
      <c r="A1253" s="93" t="s">
        <v>591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6"/>
        <v>3 2023</v>
      </c>
      <c r="G1253" s="96" t="s">
        <v>5</v>
      </c>
      <c r="H1253" s="161" t="s">
        <v>4446</v>
      </c>
      <c r="I1253" s="97" t="s">
        <v>2067</v>
      </c>
      <c r="J1253" s="97" t="s">
        <v>4447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3221</v>
      </c>
      <c r="T1253" s="95" t="str">
        <f t="shared" si="98"/>
        <v>10 2023</v>
      </c>
      <c r="U1253" s="32">
        <f t="shared" si="99"/>
        <v>743.21310032626445</v>
      </c>
      <c r="V1253" s="22">
        <f t="shared" si="100"/>
        <v>1.1315894100437476</v>
      </c>
      <c r="X1253" s="33"/>
      <c r="Y1253" s="33"/>
    </row>
    <row r="1254" spans="1:25" x14ac:dyDescent="0.2">
      <c r="A1254" s="93" t="s">
        <v>591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6"/>
        <v>3 2023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188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3221</v>
      </c>
      <c r="T1254" s="95" t="str">
        <f t="shared" si="98"/>
        <v>4 2023</v>
      </c>
      <c r="U1254" s="32">
        <f t="shared" si="99"/>
        <v>961.26192047308359</v>
      </c>
      <c r="V1254" s="22">
        <f t="shared" si="100"/>
        <v>0.92541319069662042</v>
      </c>
      <c r="X1254" s="33"/>
      <c r="Y1254" s="33"/>
    </row>
    <row r="1255" spans="1:25" x14ac:dyDescent="0.2">
      <c r="A1255" s="93" t="s">
        <v>591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6"/>
        <v>3 2023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188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3221</v>
      </c>
      <c r="T1255" s="95" t="str">
        <f t="shared" si="98"/>
        <v>9 2023</v>
      </c>
      <c r="U1255" s="32">
        <f t="shared" si="99"/>
        <v>1061.2619204730836</v>
      </c>
      <c r="V1255" s="22">
        <f t="shared" si="100"/>
        <v>1.0216838502314514</v>
      </c>
      <c r="X1255" s="33"/>
      <c r="Y1255" s="33"/>
    </row>
    <row r="1256" spans="1:25" x14ac:dyDescent="0.2">
      <c r="A1256" s="93" t="s">
        <v>591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6"/>
        <v>3 2023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356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98"/>
        <v/>
      </c>
      <c r="U1256" s="32">
        <f t="shared" si="99"/>
        <v>-2121.6377960848281</v>
      </c>
      <c r="V1256" s="22" t="str">
        <f t="shared" si="100"/>
        <v/>
      </c>
      <c r="X1256" s="33"/>
      <c r="Y1256" s="33"/>
    </row>
    <row r="1257" spans="1:25" x14ac:dyDescent="0.2">
      <c r="A1257" s="93" t="s">
        <v>593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6"/>
        <v>3 2023</v>
      </c>
      <c r="G1257" s="96" t="s">
        <v>5</v>
      </c>
      <c r="H1257" s="161" t="s">
        <v>2114</v>
      </c>
      <c r="I1257" s="97" t="s">
        <v>2115</v>
      </c>
      <c r="J1257" s="97" t="s">
        <v>3197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3221</v>
      </c>
      <c r="T1257" s="95" t="str">
        <f t="shared" si="98"/>
        <v>11 2023</v>
      </c>
      <c r="U1257" s="32">
        <f t="shared" si="99"/>
        <v>1020.54817728029</v>
      </c>
      <c r="V1257" s="22">
        <f t="shared" si="100"/>
        <v>0.86527330546405667</v>
      </c>
      <c r="X1257" s="33"/>
      <c r="Y1257" s="33"/>
    </row>
    <row r="1258" spans="1:25" x14ac:dyDescent="0.2">
      <c r="A1258" s="93" t="s">
        <v>593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6"/>
        <v>3 2023</v>
      </c>
      <c r="G1258" s="96" t="s">
        <v>5</v>
      </c>
      <c r="H1258" s="161" t="s">
        <v>2114</v>
      </c>
      <c r="I1258" s="97" t="s">
        <v>2115</v>
      </c>
      <c r="J1258" s="97" t="s">
        <v>3197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3221</v>
      </c>
      <c r="T1258" s="95" t="str">
        <f t="shared" si="98"/>
        <v>11 2023</v>
      </c>
      <c r="U1258" s="32">
        <f t="shared" si="99"/>
        <v>1020.54817728029</v>
      </c>
      <c r="V1258" s="22">
        <f t="shared" si="100"/>
        <v>0.86527330546405667</v>
      </c>
      <c r="X1258" s="33"/>
      <c r="Y1258" s="33"/>
    </row>
    <row r="1259" spans="1:25" x14ac:dyDescent="0.2">
      <c r="A1259" s="93" t="s">
        <v>593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6"/>
        <v>3 2023</v>
      </c>
      <c r="G1259" s="96" t="s">
        <v>5</v>
      </c>
      <c r="H1259" s="161" t="s">
        <v>2114</v>
      </c>
      <c r="I1259" s="97" t="s">
        <v>2115</v>
      </c>
      <c r="J1259" s="97" t="s">
        <v>3197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3221</v>
      </c>
      <c r="T1259" s="95" t="str">
        <f t="shared" si="98"/>
        <v>12 2023</v>
      </c>
      <c r="U1259" s="32">
        <f t="shared" si="99"/>
        <v>1020.54817728029</v>
      </c>
      <c r="V1259" s="22">
        <f t="shared" si="100"/>
        <v>0.86527330546405667</v>
      </c>
      <c r="X1259" s="33"/>
      <c r="Y1259" s="33"/>
    </row>
    <row r="1260" spans="1:25" x14ac:dyDescent="0.2">
      <c r="A1260" s="93" t="s">
        <v>593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6"/>
        <v>3 2023</v>
      </c>
      <c r="G1260" s="96" t="s">
        <v>5</v>
      </c>
      <c r="H1260" s="161" t="s">
        <v>2114</v>
      </c>
      <c r="I1260" s="97" t="s">
        <v>2115</v>
      </c>
      <c r="J1260" s="97" t="s">
        <v>3197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3221</v>
      </c>
      <c r="T1260" s="95" t="str">
        <f t="shared" si="98"/>
        <v>12 2023</v>
      </c>
      <c r="U1260" s="32">
        <f t="shared" si="99"/>
        <v>1020.54817728029</v>
      </c>
      <c r="V1260" s="22">
        <f t="shared" si="100"/>
        <v>0.86527330546405667</v>
      </c>
      <c r="X1260" s="33"/>
      <c r="Y1260" s="33"/>
    </row>
    <row r="1261" spans="1:25" x14ac:dyDescent="0.2">
      <c r="A1261" s="93" t="s">
        <v>593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6"/>
        <v>3 2023</v>
      </c>
      <c r="G1261" s="96" t="s">
        <v>5</v>
      </c>
      <c r="H1261" s="161" t="s">
        <v>2114</v>
      </c>
      <c r="I1261" s="97" t="s">
        <v>2115</v>
      </c>
      <c r="J1261" s="97" t="s">
        <v>3197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3221</v>
      </c>
      <c r="T1261" s="95" t="str">
        <f t="shared" si="98"/>
        <v>12 2023</v>
      </c>
      <c r="U1261" s="32">
        <f t="shared" si="99"/>
        <v>1020.54817728029</v>
      </c>
      <c r="V1261" s="22">
        <f t="shared" si="100"/>
        <v>0.86527330546405667</v>
      </c>
      <c r="X1261" s="33"/>
      <c r="Y1261" s="33"/>
    </row>
    <row r="1262" spans="1:25" x14ac:dyDescent="0.2">
      <c r="A1262" s="93" t="s">
        <v>593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6"/>
        <v>3 2023</v>
      </c>
      <c r="G1262" s="96" t="s">
        <v>5</v>
      </c>
      <c r="H1262" s="161" t="s">
        <v>2633</v>
      </c>
      <c r="I1262" s="97" t="s">
        <v>2115</v>
      </c>
      <c r="J1262" s="97" t="s">
        <v>3936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3221</v>
      </c>
      <c r="T1262" s="95" t="str">
        <f t="shared" si="98"/>
        <v>8 2023</v>
      </c>
      <c r="U1262" s="32">
        <f t="shared" si="99"/>
        <v>1073.6505823627283</v>
      </c>
      <c r="V1262" s="22">
        <f t="shared" si="100"/>
        <v>0.70341074589899399</v>
      </c>
      <c r="X1262" s="33"/>
      <c r="Y1262" s="33"/>
    </row>
    <row r="1263" spans="1:25" x14ac:dyDescent="0.2">
      <c r="A1263" s="93" t="s">
        <v>593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6"/>
        <v>3 2023</v>
      </c>
      <c r="G1263" s="96" t="s">
        <v>5</v>
      </c>
      <c r="H1263" s="161" t="s">
        <v>2633</v>
      </c>
      <c r="I1263" s="97" t="s">
        <v>2115</v>
      </c>
      <c r="J1263" s="97" t="s">
        <v>3936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3221</v>
      </c>
      <c r="T1263" s="95" t="str">
        <f t="shared" si="98"/>
        <v>8 2023</v>
      </c>
      <c r="U1263" s="32">
        <f t="shared" si="99"/>
        <v>1073.6505823627283</v>
      </c>
      <c r="V1263" s="22">
        <f t="shared" si="100"/>
        <v>0.70341074589899399</v>
      </c>
      <c r="X1263" s="33"/>
      <c r="Y1263" s="33"/>
    </row>
    <row r="1264" spans="1:25" x14ac:dyDescent="0.2">
      <c r="A1264" s="93" t="s">
        <v>593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6"/>
        <v>3 2023</v>
      </c>
      <c r="G1264" s="96" t="s">
        <v>5</v>
      </c>
      <c r="H1264" s="161" t="s">
        <v>3674</v>
      </c>
      <c r="I1264" s="97" t="s">
        <v>2115</v>
      </c>
      <c r="J1264" s="97" t="s">
        <v>3675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3221</v>
      </c>
      <c r="T1264" s="95" t="str">
        <f t="shared" si="98"/>
        <v>8 2023</v>
      </c>
      <c r="U1264" s="32">
        <f t="shared" si="99"/>
        <v>1028.6867342308269</v>
      </c>
      <c r="V1264" s="22">
        <f t="shared" si="100"/>
        <v>1.0590679346031793</v>
      </c>
      <c r="X1264" s="33"/>
      <c r="Y1264" s="33"/>
    </row>
    <row r="1265" spans="1:25" x14ac:dyDescent="0.2">
      <c r="A1265" s="93" t="s">
        <v>593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6"/>
        <v>3 2023</v>
      </c>
      <c r="G1265" s="96" t="s">
        <v>5</v>
      </c>
      <c r="H1265" s="161" t="s">
        <v>3674</v>
      </c>
      <c r="I1265" s="97" t="s">
        <v>2115</v>
      </c>
      <c r="J1265" s="97" t="s">
        <v>3675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3221</v>
      </c>
      <c r="T1265" s="95" t="str">
        <f t="shared" si="98"/>
        <v>10 2023</v>
      </c>
      <c r="U1265" s="32">
        <f t="shared" si="99"/>
        <v>1228.6867342308269</v>
      </c>
      <c r="V1265" s="22">
        <f t="shared" si="100"/>
        <v>1.2649747280634971</v>
      </c>
      <c r="X1265" s="33"/>
      <c r="Y1265" s="33"/>
    </row>
    <row r="1266" spans="1:25" x14ac:dyDescent="0.2">
      <c r="A1266" s="93" t="s">
        <v>593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6"/>
        <v>3 2023</v>
      </c>
      <c r="G1266" s="96" t="s">
        <v>7</v>
      </c>
      <c r="H1266" s="175" t="s">
        <v>3742</v>
      </c>
      <c r="I1266" s="176" t="s">
        <v>3789</v>
      </c>
      <c r="J1266" s="97" t="s">
        <v>3790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3221</v>
      </c>
      <c r="T1266" s="95" t="str">
        <f t="shared" si="98"/>
        <v>6 2023</v>
      </c>
      <c r="U1266" s="32">
        <f t="shared" si="99"/>
        <v>262.59482680381154</v>
      </c>
      <c r="V1266" s="22">
        <f t="shared" si="100"/>
        <v>0.35610656983273908</v>
      </c>
      <c r="X1266" s="33"/>
      <c r="Y1266" s="33"/>
    </row>
    <row r="1267" spans="1:25" x14ac:dyDescent="0.2">
      <c r="A1267" s="93" t="s">
        <v>593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6"/>
        <v>3 2023</v>
      </c>
      <c r="G1267" s="96" t="s">
        <v>7</v>
      </c>
      <c r="H1267" s="175" t="s">
        <v>3742</v>
      </c>
      <c r="I1267" s="176" t="s">
        <v>3789</v>
      </c>
      <c r="J1267" s="97" t="s">
        <v>3790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3221</v>
      </c>
      <c r="T1267" s="95" t="str">
        <f t="shared" si="98"/>
        <v>10 2024</v>
      </c>
      <c r="U1267" s="32">
        <f t="shared" si="99"/>
        <v>762.59482680381154</v>
      </c>
      <c r="V1267" s="22">
        <f t="shared" si="100"/>
        <v>1.0341598547491087</v>
      </c>
      <c r="X1267" s="33"/>
      <c r="Y1267" s="33"/>
    </row>
    <row r="1268" spans="1:25" x14ac:dyDescent="0.2">
      <c r="A1268" s="93" t="s">
        <v>593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6"/>
        <v>3 2023</v>
      </c>
      <c r="G1268" s="96" t="s">
        <v>7</v>
      </c>
      <c r="H1268" s="175" t="s">
        <v>3742</v>
      </c>
      <c r="I1268" s="176" t="s">
        <v>3789</v>
      </c>
      <c r="J1268" s="97" t="s">
        <v>3790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98"/>
        <v/>
      </c>
      <c r="U1268" s="32">
        <f t="shared" si="99"/>
        <v>-737.40517319618846</v>
      </c>
      <c r="V1268" s="22" t="str">
        <f t="shared" si="100"/>
        <v/>
      </c>
      <c r="X1268" s="33"/>
      <c r="Y1268" s="33"/>
    </row>
    <row r="1269" spans="1:25" x14ac:dyDescent="0.2">
      <c r="A1269" s="93" t="s">
        <v>594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6"/>
        <v>3 2023</v>
      </c>
      <c r="G1269" s="96" t="s">
        <v>5</v>
      </c>
      <c r="H1269" s="161" t="s">
        <v>2288</v>
      </c>
      <c r="I1269" s="97" t="s">
        <v>2070</v>
      </c>
      <c r="J1269" s="97" t="s">
        <v>2289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3221</v>
      </c>
      <c r="T1269" s="95" t="str">
        <f t="shared" si="98"/>
        <v>6 2023</v>
      </c>
      <c r="U1269" s="32">
        <f t="shared" si="99"/>
        <v>760.63547411473473</v>
      </c>
      <c r="V1269" s="22">
        <f t="shared" si="100"/>
        <v>0.90620398010328562</v>
      </c>
      <c r="X1269" s="33"/>
      <c r="Y1269" s="33"/>
    </row>
    <row r="1270" spans="1:25" x14ac:dyDescent="0.2">
      <c r="A1270" s="93" t="s">
        <v>594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6"/>
        <v>3 2023</v>
      </c>
      <c r="G1270" s="96" t="s">
        <v>5</v>
      </c>
      <c r="H1270" s="161" t="s">
        <v>2288</v>
      </c>
      <c r="I1270" s="97" t="s">
        <v>2070</v>
      </c>
      <c r="J1270" s="97" t="s">
        <v>2289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3221</v>
      </c>
      <c r="T1270" s="95" t="str">
        <f t="shared" si="98"/>
        <v>6 2023</v>
      </c>
      <c r="U1270" s="32">
        <f t="shared" si="99"/>
        <v>760.63547411473473</v>
      </c>
      <c r="V1270" s="22">
        <f t="shared" si="100"/>
        <v>0.90620398010328562</v>
      </c>
      <c r="X1270" s="33"/>
      <c r="Y1270" s="33"/>
    </row>
    <row r="1271" spans="1:25" x14ac:dyDescent="0.2">
      <c r="A1271" s="93" t="s">
        <v>594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6"/>
        <v>3 2023</v>
      </c>
      <c r="G1271" s="96" t="s">
        <v>5</v>
      </c>
      <c r="H1271" s="161" t="s">
        <v>2288</v>
      </c>
      <c r="I1271" s="97" t="s">
        <v>2070</v>
      </c>
      <c r="J1271" s="97" t="s">
        <v>2289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3221</v>
      </c>
      <c r="T1271" s="95" t="str">
        <f t="shared" si="98"/>
        <v>8 2023</v>
      </c>
      <c r="U1271" s="32">
        <f t="shared" si="99"/>
        <v>760.63547411473473</v>
      </c>
      <c r="V1271" s="22">
        <f t="shared" si="100"/>
        <v>0.90620398010328562</v>
      </c>
      <c r="X1271" s="33"/>
      <c r="Y1271" s="33"/>
    </row>
    <row r="1272" spans="1:25" x14ac:dyDescent="0.2">
      <c r="A1272" s="93" t="s">
        <v>594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6"/>
        <v>3 2023</v>
      </c>
      <c r="G1272" s="96" t="s">
        <v>5</v>
      </c>
      <c r="H1272" s="161" t="s">
        <v>2741</v>
      </c>
      <c r="I1272" s="97" t="s">
        <v>2742</v>
      </c>
      <c r="J1272" s="97" t="s">
        <v>4038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3221</v>
      </c>
      <c r="T1272" s="95" t="str">
        <f t="shared" si="98"/>
        <v>4 2023</v>
      </c>
      <c r="U1272" s="32">
        <f t="shared" si="99"/>
        <v>883.747508879561</v>
      </c>
      <c r="V1272" s="22">
        <f t="shared" si="100"/>
        <v>1.4340672396679097</v>
      </c>
      <c r="X1272" s="33"/>
      <c r="Y1272" s="33"/>
    </row>
    <row r="1273" spans="1:25" x14ac:dyDescent="0.2">
      <c r="A1273" s="93" t="s">
        <v>594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6"/>
        <v>3 2023</v>
      </c>
      <c r="G1273" s="96" t="s">
        <v>5</v>
      </c>
      <c r="H1273" s="161" t="s">
        <v>2741</v>
      </c>
      <c r="I1273" s="97" t="s">
        <v>2742</v>
      </c>
      <c r="J1273" s="97" t="s">
        <v>4038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3221</v>
      </c>
      <c r="T1273" s="95" t="str">
        <f t="shared" si="98"/>
        <v>9 2023</v>
      </c>
      <c r="U1273" s="32">
        <f t="shared" si="99"/>
        <v>783.747508879561</v>
      </c>
      <c r="V1273" s="22">
        <f t="shared" si="100"/>
        <v>1.2717960903567158</v>
      </c>
      <c r="X1273" s="33"/>
      <c r="Y1273" s="33"/>
    </row>
    <row r="1274" spans="1:25" x14ac:dyDescent="0.2">
      <c r="A1274" s="93" t="s">
        <v>594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6"/>
        <v>3 2023</v>
      </c>
      <c r="G1274" s="96" t="s">
        <v>5</v>
      </c>
      <c r="H1274" s="161" t="s">
        <v>2078</v>
      </c>
      <c r="I1274" s="97" t="s">
        <v>2067</v>
      </c>
      <c r="J1274" s="97" t="s">
        <v>2079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3221</v>
      </c>
      <c r="T1274" s="95" t="str">
        <f t="shared" si="98"/>
        <v>9 2023</v>
      </c>
      <c r="U1274" s="32">
        <f t="shared" si="99"/>
        <v>1418.8006447099347</v>
      </c>
      <c r="V1274" s="22">
        <f t="shared" si="100"/>
        <v>0.68172260437404886</v>
      </c>
      <c r="X1274" s="33"/>
      <c r="Y1274" s="33"/>
    </row>
    <row r="1275" spans="1:25" x14ac:dyDescent="0.2">
      <c r="A1275" s="93" t="s">
        <v>594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6"/>
        <v>3 2023</v>
      </c>
      <c r="G1275" s="96" t="s">
        <v>5</v>
      </c>
      <c r="H1275" s="161" t="s">
        <v>2078</v>
      </c>
      <c r="I1275" s="97" t="s">
        <v>2067</v>
      </c>
      <c r="J1275" s="97" t="s">
        <v>2079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3221</v>
      </c>
      <c r="T1275" s="95" t="str">
        <f t="shared" si="98"/>
        <v>9 2023</v>
      </c>
      <c r="U1275" s="32">
        <f t="shared" si="99"/>
        <v>1318.8006447099347</v>
      </c>
      <c r="V1275" s="22">
        <f t="shared" si="100"/>
        <v>0.63367338710621879</v>
      </c>
      <c r="X1275" s="33"/>
      <c r="Y1275" s="33"/>
    </row>
    <row r="1276" spans="1:25" x14ac:dyDescent="0.2">
      <c r="A1276" s="93" t="s">
        <v>594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6"/>
        <v>3 2023</v>
      </c>
      <c r="G1276" s="96" t="s">
        <v>5</v>
      </c>
      <c r="H1276" s="161" t="s">
        <v>2078</v>
      </c>
      <c r="I1276" s="97" t="s">
        <v>2067</v>
      </c>
      <c r="J1276" s="97" t="s">
        <v>2079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3221</v>
      </c>
      <c r="T1276" s="95" t="str">
        <f t="shared" si="98"/>
        <v>11 2023</v>
      </c>
      <c r="U1276" s="32">
        <f t="shared" si="99"/>
        <v>1418.8006447099347</v>
      </c>
      <c r="V1276" s="22">
        <f t="shared" si="100"/>
        <v>0.68172260437404886</v>
      </c>
      <c r="X1276" s="33"/>
      <c r="Y1276" s="33"/>
    </row>
    <row r="1277" spans="1:25" x14ac:dyDescent="0.2">
      <c r="A1277" s="93" t="s">
        <v>594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6"/>
        <v>3 2023</v>
      </c>
      <c r="G1277" s="96" t="s">
        <v>5</v>
      </c>
      <c r="H1277" s="161" t="s">
        <v>2991</v>
      </c>
      <c r="I1277" s="97" t="s">
        <v>2742</v>
      </c>
      <c r="J1277" s="97" t="s">
        <v>2992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3221</v>
      </c>
      <c r="T1277" s="95" t="str">
        <f t="shared" si="98"/>
        <v>4 2023</v>
      </c>
      <c r="U1277" s="32">
        <f t="shared" si="99"/>
        <v>817.25799483371043</v>
      </c>
      <c r="V1277" s="22">
        <f t="shared" si="100"/>
        <v>1.0440962532221432</v>
      </c>
      <c r="X1277" s="33"/>
      <c r="Y1277" s="33"/>
    </row>
    <row r="1278" spans="1:25" x14ac:dyDescent="0.2">
      <c r="A1278" s="93" t="s">
        <v>594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6"/>
        <v>3 2023</v>
      </c>
      <c r="G1278" s="96" t="s">
        <v>5</v>
      </c>
      <c r="H1278" s="161" t="s">
        <v>2991</v>
      </c>
      <c r="I1278" s="97" t="s">
        <v>2742</v>
      </c>
      <c r="J1278" s="97" t="s">
        <v>2992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3221</v>
      </c>
      <c r="T1278" s="95" t="str">
        <f t="shared" si="98"/>
        <v>4 2024</v>
      </c>
      <c r="U1278" s="32">
        <f t="shared" si="99"/>
        <v>1017.2579948337104</v>
      </c>
      <c r="V1278" s="22">
        <f t="shared" si="100"/>
        <v>1.2996082848749111</v>
      </c>
      <c r="X1278" s="33"/>
      <c r="Y1278" s="33"/>
    </row>
    <row r="1279" spans="1:25" x14ac:dyDescent="0.2">
      <c r="A1279" s="93" t="s">
        <v>594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6"/>
        <v>3 2023</v>
      </c>
      <c r="G1279" s="96" t="s">
        <v>5</v>
      </c>
      <c r="H1279" s="161" t="s">
        <v>2718</v>
      </c>
      <c r="I1279" s="97" t="s">
        <v>2277</v>
      </c>
      <c r="J1279" s="97" t="s">
        <v>2719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3221</v>
      </c>
      <c r="T1279" s="95" t="str">
        <f t="shared" si="98"/>
        <v>9 2023</v>
      </c>
      <c r="U1279" s="32">
        <f t="shared" si="99"/>
        <v>1171.0282370035522</v>
      </c>
      <c r="V1279" s="22">
        <f t="shared" si="100"/>
        <v>0.64026589185009009</v>
      </c>
      <c r="X1279" s="33"/>
      <c r="Y1279" s="33"/>
    </row>
    <row r="1280" spans="1:25" x14ac:dyDescent="0.2">
      <c r="A1280" s="93" t="s">
        <v>594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6"/>
        <v>3 2023</v>
      </c>
      <c r="G1280" s="96" t="s">
        <v>5</v>
      </c>
      <c r="H1280" s="161" t="s">
        <v>2290</v>
      </c>
      <c r="I1280" s="97" t="s">
        <v>2291</v>
      </c>
      <c r="J1280" s="97" t="s">
        <v>2292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3221</v>
      </c>
      <c r="T1280" s="95" t="str">
        <f t="shared" si="98"/>
        <v>7 2023</v>
      </c>
      <c r="U1280" s="32">
        <f t="shared" si="99"/>
        <v>1203.6309783661611</v>
      </c>
      <c r="V1280" s="22">
        <f t="shared" si="100"/>
        <v>0.753980415589798</v>
      </c>
      <c r="X1280" s="33"/>
      <c r="Y1280" s="33"/>
    </row>
    <row r="1281" spans="1:25" x14ac:dyDescent="0.2">
      <c r="A1281" s="93" t="s">
        <v>594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ref="F1281:F1344" si="102">IFERROR(MONTH(E1281)&amp;" "&amp;YEAR(E1281),"")</f>
        <v>3 2023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595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3221</v>
      </c>
      <c r="T1281" s="95" t="str">
        <f t="shared" ref="T1281:T1292" si="103">IF(R1281="","",MONTH(R1281)&amp;" "&amp;YEAR(R1281))</f>
        <v>2 2024</v>
      </c>
      <c r="U1281" s="32">
        <f t="shared" ref="U1281:U1344" si="104">Q1281-P1281</f>
        <v>1172.7459670649021</v>
      </c>
      <c r="V1281" s="22">
        <f t="shared" ref="V1281:V1344" si="105">IF(Q1281&lt;&gt;0,IFERROR(U1281/P1281,""),"")</f>
        <v>0.72069015859165264</v>
      </c>
      <c r="X1281" s="33"/>
      <c r="Y1281" s="33"/>
    </row>
    <row r="1282" spans="1:25" x14ac:dyDescent="0.2">
      <c r="A1282" s="93" t="s">
        <v>594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102"/>
        <v>3 2023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596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3221</v>
      </c>
      <c r="T1282" s="95" t="str">
        <f t="shared" si="103"/>
        <v>9 2024</v>
      </c>
      <c r="U1282" s="32">
        <f t="shared" si="104"/>
        <v>729.05245721666142</v>
      </c>
      <c r="V1282" s="22">
        <f t="shared" si="105"/>
        <v>0.75086698826874243</v>
      </c>
      <c r="X1282" s="33"/>
      <c r="Y1282" s="33"/>
    </row>
    <row r="1283" spans="1:25" x14ac:dyDescent="0.2">
      <c r="A1283" s="93" t="s">
        <v>594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102"/>
        <v>3 2023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569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3221</v>
      </c>
      <c r="T1283" s="95" t="str">
        <f t="shared" si="103"/>
        <v>7 2023</v>
      </c>
      <c r="U1283" s="32">
        <f t="shared" si="104"/>
        <v>1207.9827155311593</v>
      </c>
      <c r="V1283" s="22">
        <f t="shared" si="105"/>
        <v>1.7455961616021614</v>
      </c>
      <c r="X1283" s="33"/>
      <c r="Y1283" s="33"/>
    </row>
    <row r="1284" spans="1:25" x14ac:dyDescent="0.2">
      <c r="A1284" s="93" t="s">
        <v>594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si="102"/>
        <v>3 2023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173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3221</v>
      </c>
      <c r="T1284" s="95" t="str">
        <f t="shared" si="103"/>
        <v>11 2023</v>
      </c>
      <c r="U1284" s="32">
        <f t="shared" si="104"/>
        <v>776.13254762673569</v>
      </c>
      <c r="V1284" s="22">
        <f t="shared" si="105"/>
        <v>1.0722025767039471</v>
      </c>
      <c r="X1284" s="33"/>
      <c r="Y1284" s="33"/>
    </row>
    <row r="1285" spans="1:25" x14ac:dyDescent="0.2">
      <c r="A1285" s="93" t="s">
        <v>594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2"/>
        <v>3 2023</v>
      </c>
      <c r="G1285" s="96" t="s">
        <v>5</v>
      </c>
      <c r="H1285" s="175" t="s">
        <v>3756</v>
      </c>
      <c r="I1285" s="176" t="s">
        <v>2067</v>
      </c>
      <c r="J1285" s="97" t="s">
        <v>3807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3221</v>
      </c>
      <c r="T1285" s="95" t="str">
        <f t="shared" si="103"/>
        <v>5 2023</v>
      </c>
      <c r="U1285" s="32">
        <f t="shared" si="104"/>
        <v>731.73534388117571</v>
      </c>
      <c r="V1285" s="22">
        <f t="shared" si="105"/>
        <v>0.95245217654266434</v>
      </c>
      <c r="X1285" s="33"/>
      <c r="Y1285" s="33"/>
    </row>
    <row r="1286" spans="1:25" x14ac:dyDescent="0.2">
      <c r="A1286" s="93" t="s">
        <v>594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2"/>
        <v>3 2023</v>
      </c>
      <c r="G1286" s="96" t="s">
        <v>5</v>
      </c>
      <c r="H1286" s="161" t="s">
        <v>2926</v>
      </c>
      <c r="I1286" s="97" t="s">
        <v>2067</v>
      </c>
      <c r="J1286" s="97" t="s">
        <v>2927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3221</v>
      </c>
      <c r="T1286" s="95" t="str">
        <f t="shared" si="103"/>
        <v>5 2024</v>
      </c>
      <c r="U1286" s="32">
        <f t="shared" si="104"/>
        <v>543.74238940910573</v>
      </c>
      <c r="V1286" s="22">
        <f t="shared" si="105"/>
        <v>0.47026059281999572</v>
      </c>
      <c r="X1286" s="33"/>
      <c r="Y1286" s="33"/>
    </row>
    <row r="1287" spans="1:25" x14ac:dyDescent="0.2">
      <c r="A1287" s="93" t="s">
        <v>597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2"/>
        <v>3 2023</v>
      </c>
      <c r="G1287" s="96" t="s">
        <v>5</v>
      </c>
      <c r="H1287" s="175" t="s">
        <v>3751</v>
      </c>
      <c r="I1287" s="176" t="s">
        <v>2105</v>
      </c>
      <c r="J1287" s="97" t="s">
        <v>3802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3221</v>
      </c>
      <c r="T1287" s="95" t="str">
        <f t="shared" si="103"/>
        <v>4 2023</v>
      </c>
      <c r="U1287" s="32">
        <f t="shared" si="104"/>
        <v>833.65722360764721</v>
      </c>
      <c r="V1287" s="22">
        <f t="shared" si="105"/>
        <v>0.96227180086753239</v>
      </c>
      <c r="X1287" s="33"/>
      <c r="Y1287" s="33"/>
    </row>
    <row r="1288" spans="1:25" x14ac:dyDescent="0.2">
      <c r="A1288" s="93" t="s">
        <v>597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2"/>
        <v>3 2023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101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3221</v>
      </c>
      <c r="T1288" s="95" t="str">
        <f t="shared" si="103"/>
        <v>4 2023</v>
      </c>
      <c r="U1288" s="32">
        <f t="shared" si="104"/>
        <v>356.09386533665821</v>
      </c>
      <c r="V1288" s="22">
        <f t="shared" si="105"/>
        <v>1.0354391197041231</v>
      </c>
      <c r="X1288" s="33"/>
      <c r="Y1288" s="33"/>
    </row>
    <row r="1289" spans="1:25" x14ac:dyDescent="0.2">
      <c r="A1289" s="93" t="s">
        <v>597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2"/>
        <v>3 2023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598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3221</v>
      </c>
      <c r="T1289" s="95" t="str">
        <f t="shared" si="103"/>
        <v>4 2023</v>
      </c>
      <c r="U1289" s="32">
        <f t="shared" si="104"/>
        <v>363.07007481296739</v>
      </c>
      <c r="V1289" s="22">
        <f t="shared" si="105"/>
        <v>0.83095721735596684</v>
      </c>
      <c r="X1289" s="33"/>
      <c r="Y1289" s="33"/>
    </row>
    <row r="1290" spans="1:25" x14ac:dyDescent="0.2">
      <c r="A1290" s="93" t="s">
        <v>597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2"/>
        <v>3 2023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68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3221</v>
      </c>
      <c r="T1290" s="95" t="str">
        <f t="shared" si="103"/>
        <v>5 2024</v>
      </c>
      <c r="U1290" s="32">
        <f t="shared" si="104"/>
        <v>641.65862565807674</v>
      </c>
      <c r="V1290" s="22">
        <f t="shared" si="105"/>
        <v>0.60628700834554461</v>
      </c>
      <c r="X1290" s="33"/>
      <c r="Y1290" s="33"/>
    </row>
    <row r="1291" spans="1:25" x14ac:dyDescent="0.2">
      <c r="A1291" s="93" t="s">
        <v>597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2"/>
        <v>3 2023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68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3221</v>
      </c>
      <c r="T1291" s="95" t="str">
        <f t="shared" si="103"/>
        <v>7 2024</v>
      </c>
      <c r="U1291" s="32">
        <f t="shared" si="104"/>
        <v>741.65862565807674</v>
      </c>
      <c r="V1291" s="22">
        <f t="shared" si="105"/>
        <v>0.70077447942469429</v>
      </c>
      <c r="X1291" s="33"/>
      <c r="Y1291" s="33"/>
    </row>
    <row r="1292" spans="1:25" x14ac:dyDescent="0.2">
      <c r="A1292" s="93" t="s">
        <v>597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2"/>
        <v>3 2023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68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3221</v>
      </c>
      <c r="T1292" s="95" t="str">
        <f t="shared" si="103"/>
        <v>10 2024</v>
      </c>
      <c r="U1292" s="32">
        <f t="shared" si="104"/>
        <v>741.65862565807674</v>
      </c>
      <c r="V1292" s="22">
        <f t="shared" si="105"/>
        <v>0.70077447942469429</v>
      </c>
      <c r="X1292" s="33"/>
      <c r="Y1292" s="33"/>
    </row>
    <row r="1293" spans="1:25" x14ac:dyDescent="0.2">
      <c r="A1293" s="93" t="s">
        <v>597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2"/>
        <v>3 2023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301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3221</v>
      </c>
      <c r="T1293" s="95" t="str">
        <f t="shared" ref="T1293:T1356" si="106">IF(R1293="","",MONTH(R1293)&amp;" "&amp;YEAR(R1293))</f>
        <v>7 2023</v>
      </c>
      <c r="U1293" s="32">
        <f t="shared" si="104"/>
        <v>1167.1013050706561</v>
      </c>
      <c r="V1293" s="22">
        <f t="shared" si="105"/>
        <v>0.57410696754430268</v>
      </c>
      <c r="X1293" s="33"/>
      <c r="Y1293" s="33"/>
    </row>
    <row r="1294" spans="1:25" x14ac:dyDescent="0.2">
      <c r="A1294" s="93" t="s">
        <v>597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2"/>
        <v>3 2023</v>
      </c>
      <c r="G1294" s="96" t="s">
        <v>5</v>
      </c>
      <c r="H1294" s="160" t="str">
        <f>RIGHT(Journal!$J1294,9)</f>
        <v>NOW-01841</v>
      </c>
      <c r="I1294" s="96" t="str">
        <f t="shared" ref="I1294:I1357" si="107">IFERROR(LEFT(J1294,FIND(",",J1294)-1),"")</f>
        <v>NOW Foods</v>
      </c>
      <c r="J1294" s="97" t="s">
        <v>301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3221</v>
      </c>
      <c r="T1294" s="95" t="str">
        <f t="shared" si="106"/>
        <v>8 2023</v>
      </c>
      <c r="U1294" s="32">
        <f t="shared" si="104"/>
        <v>1167.1013050706561</v>
      </c>
      <c r="V1294" s="22">
        <f t="shared" si="105"/>
        <v>0.57410696754430268</v>
      </c>
      <c r="X1294" s="33"/>
      <c r="Y1294" s="33"/>
    </row>
    <row r="1295" spans="1:25" x14ac:dyDescent="0.2">
      <c r="A1295" s="93" t="s">
        <v>597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2"/>
        <v>3 2023</v>
      </c>
      <c r="G1295" s="96" t="s">
        <v>5</v>
      </c>
      <c r="H1295" s="161" t="s">
        <v>2190</v>
      </c>
      <c r="I1295" s="97" t="s">
        <v>2188</v>
      </c>
      <c r="J1295" s="97" t="s">
        <v>2191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3221</v>
      </c>
      <c r="T1295" s="95" t="str">
        <f t="shared" si="106"/>
        <v>5 2023</v>
      </c>
      <c r="U1295" s="32">
        <f t="shared" si="104"/>
        <v>633.79931837073957</v>
      </c>
      <c r="V1295" s="22">
        <f t="shared" si="105"/>
        <v>0.95136395961156917</v>
      </c>
      <c r="X1295" s="33"/>
      <c r="Y1295" s="33"/>
    </row>
    <row r="1296" spans="1:25" x14ac:dyDescent="0.2">
      <c r="A1296" s="93" t="s">
        <v>597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2"/>
        <v>3 2023</v>
      </c>
      <c r="G1296" s="96" t="s">
        <v>5</v>
      </c>
      <c r="H1296" s="161" t="s">
        <v>2190</v>
      </c>
      <c r="I1296" s="97" t="s">
        <v>2188</v>
      </c>
      <c r="J1296" s="97" t="s">
        <v>2191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3221</v>
      </c>
      <c r="T1296" s="95" t="str">
        <f t="shared" si="106"/>
        <v>5 2023</v>
      </c>
      <c r="U1296" s="32">
        <f t="shared" si="104"/>
        <v>533.79931837073957</v>
      </c>
      <c r="V1296" s="22">
        <f t="shared" si="105"/>
        <v>0.80125903964144851</v>
      </c>
      <c r="X1296" s="33"/>
      <c r="Y1296" s="33"/>
    </row>
    <row r="1297" spans="1:25" x14ac:dyDescent="0.2">
      <c r="A1297" s="93" t="s">
        <v>597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2"/>
        <v>3 2023</v>
      </c>
      <c r="G1297" s="96" t="s">
        <v>5</v>
      </c>
      <c r="H1297" s="175" t="s">
        <v>3723</v>
      </c>
      <c r="I1297" s="176" t="s">
        <v>2283</v>
      </c>
      <c r="J1297" s="97" t="s">
        <v>3765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3221</v>
      </c>
      <c r="T1297" s="95" t="str">
        <f t="shared" si="106"/>
        <v>4 2023</v>
      </c>
      <c r="U1297" s="32">
        <f t="shared" si="104"/>
        <v>642.39812136325838</v>
      </c>
      <c r="V1297" s="22">
        <f t="shared" si="105"/>
        <v>1.4038362851067177</v>
      </c>
      <c r="X1297" s="33"/>
      <c r="Y1297" s="33"/>
    </row>
    <row r="1298" spans="1:25" x14ac:dyDescent="0.2">
      <c r="A1298" s="93" t="s">
        <v>597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2"/>
        <v>3 2023</v>
      </c>
      <c r="G1298" s="96" t="s">
        <v>5</v>
      </c>
      <c r="H1298" s="175" t="s">
        <v>3723</v>
      </c>
      <c r="I1298" s="176" t="s">
        <v>2283</v>
      </c>
      <c r="J1298" s="97" t="s">
        <v>3765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3221</v>
      </c>
      <c r="T1298" s="95" t="str">
        <f t="shared" si="106"/>
        <v>4 2023</v>
      </c>
      <c r="U1298" s="32">
        <f t="shared" si="104"/>
        <v>742.39812136325838</v>
      </c>
      <c r="V1298" s="22">
        <f t="shared" si="105"/>
        <v>1.6223668564800555</v>
      </c>
      <c r="X1298" s="33"/>
      <c r="Y1298" s="33"/>
    </row>
    <row r="1299" spans="1:25" x14ac:dyDescent="0.2">
      <c r="A1299" s="93" t="s">
        <v>597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2"/>
        <v>3 2023</v>
      </c>
      <c r="G1299" s="96" t="s">
        <v>5</v>
      </c>
      <c r="H1299" s="175" t="s">
        <v>3723</v>
      </c>
      <c r="I1299" s="176" t="s">
        <v>2283</v>
      </c>
      <c r="J1299" s="97" t="s">
        <v>3765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3221</v>
      </c>
      <c r="T1299" s="95" t="str">
        <f t="shared" si="106"/>
        <v>9 2023</v>
      </c>
      <c r="U1299" s="32">
        <f t="shared" si="104"/>
        <v>642.39812136325838</v>
      </c>
      <c r="V1299" s="22">
        <f t="shared" si="105"/>
        <v>1.4038362851067177</v>
      </c>
      <c r="X1299" s="33"/>
      <c r="Y1299" s="33"/>
    </row>
    <row r="1300" spans="1:25" x14ac:dyDescent="0.2">
      <c r="A1300" s="93" t="s">
        <v>597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2"/>
        <v>3 2023</v>
      </c>
      <c r="G1300" s="96" t="s">
        <v>5</v>
      </c>
      <c r="H1300" s="161" t="s">
        <v>2772</v>
      </c>
      <c r="I1300" s="97" t="s">
        <v>2115</v>
      </c>
      <c r="J1300" s="97" t="s">
        <v>2773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3221</v>
      </c>
      <c r="T1300" s="95" t="str">
        <f t="shared" si="106"/>
        <v>4 2023</v>
      </c>
      <c r="U1300" s="32">
        <f t="shared" si="104"/>
        <v>524.14630091438062</v>
      </c>
      <c r="V1300" s="22">
        <f t="shared" si="105"/>
        <v>1.3945487358233506</v>
      </c>
      <c r="X1300" s="33"/>
      <c r="Y1300" s="33"/>
    </row>
    <row r="1301" spans="1:25" x14ac:dyDescent="0.2">
      <c r="A1301" s="93" t="s">
        <v>597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2"/>
        <v>3 2023</v>
      </c>
      <c r="G1301" s="96" t="s">
        <v>5</v>
      </c>
      <c r="H1301" s="161" t="s">
        <v>2772</v>
      </c>
      <c r="I1301" s="97" t="s">
        <v>2115</v>
      </c>
      <c r="J1301" s="97" t="s">
        <v>2773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3221</v>
      </c>
      <c r="T1301" s="95" t="str">
        <f t="shared" si="106"/>
        <v>4 2023</v>
      </c>
      <c r="U1301" s="32">
        <f t="shared" si="104"/>
        <v>524.14630091438062</v>
      </c>
      <c r="V1301" s="22">
        <f t="shared" si="105"/>
        <v>1.3945487358233506</v>
      </c>
      <c r="X1301" s="33"/>
      <c r="Y1301" s="33"/>
    </row>
    <row r="1302" spans="1:25" x14ac:dyDescent="0.2">
      <c r="A1302" s="93" t="s">
        <v>597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2"/>
        <v>3 2023</v>
      </c>
      <c r="G1302" s="96" t="s">
        <v>5</v>
      </c>
      <c r="H1302" s="161" t="s">
        <v>2772</v>
      </c>
      <c r="I1302" s="97" t="s">
        <v>2115</v>
      </c>
      <c r="J1302" s="97" t="s">
        <v>2773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3221</v>
      </c>
      <c r="T1302" s="95" t="str">
        <f t="shared" si="106"/>
        <v>11 2023</v>
      </c>
      <c r="U1302" s="32">
        <f t="shared" si="104"/>
        <v>524.14630091438062</v>
      </c>
      <c r="V1302" s="22">
        <f t="shared" si="105"/>
        <v>1.3945487358233506</v>
      </c>
      <c r="X1302" s="33"/>
      <c r="Y1302" s="33"/>
    </row>
    <row r="1303" spans="1:25" x14ac:dyDescent="0.2">
      <c r="A1303" s="93" t="s">
        <v>597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2"/>
        <v>3 2023</v>
      </c>
      <c r="G1303" s="96" t="s">
        <v>5</v>
      </c>
      <c r="H1303" s="160" t="str">
        <f>RIGHT(Journal!$J1303,9)</f>
        <v>NOW-01657</v>
      </c>
      <c r="I1303" s="96" t="str">
        <f t="shared" si="107"/>
        <v>NOW Foods</v>
      </c>
      <c r="J1303" s="97" t="s">
        <v>599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3221</v>
      </c>
      <c r="T1303" s="95" t="str">
        <f t="shared" si="106"/>
        <v>5 2024</v>
      </c>
      <c r="U1303" s="32">
        <f t="shared" si="104"/>
        <v>532.5044472152947</v>
      </c>
      <c r="V1303" s="22">
        <f t="shared" si="105"/>
        <v>0.45610833030170217</v>
      </c>
      <c r="X1303" s="33"/>
      <c r="Y1303" s="33"/>
    </row>
    <row r="1304" spans="1:25" x14ac:dyDescent="0.2">
      <c r="A1304" s="93" t="s">
        <v>597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2"/>
        <v>3 2023</v>
      </c>
      <c r="G1304" s="96" t="s">
        <v>5</v>
      </c>
      <c r="H1304" s="160" t="str">
        <f>RIGHT(Journal!$J1304,9)</f>
        <v>NOW-01657</v>
      </c>
      <c r="I1304" s="96" t="str">
        <f t="shared" si="107"/>
        <v>NOW Foods</v>
      </c>
      <c r="J1304" s="97" t="s">
        <v>599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3221</v>
      </c>
      <c r="T1304" s="95" t="str">
        <f t="shared" si="106"/>
        <v>4 2024</v>
      </c>
      <c r="U1304" s="32">
        <f t="shared" si="104"/>
        <v>432.5044472152947</v>
      </c>
      <c r="V1304" s="22">
        <f t="shared" si="105"/>
        <v>0.37045489910748436</v>
      </c>
      <c r="X1304" s="33"/>
      <c r="Y1304" s="33"/>
    </row>
    <row r="1305" spans="1:25" x14ac:dyDescent="0.2">
      <c r="A1305" s="93" t="s">
        <v>597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2"/>
        <v>3 2023</v>
      </c>
      <c r="G1305" s="96" t="s">
        <v>5</v>
      </c>
      <c r="H1305" s="161" t="s">
        <v>2866</v>
      </c>
      <c r="I1305" s="97" t="s">
        <v>2067</v>
      </c>
      <c r="J1305" s="97" t="s">
        <v>2867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3221</v>
      </c>
      <c r="T1305" s="95" t="str">
        <f t="shared" si="106"/>
        <v>6 2023</v>
      </c>
      <c r="U1305" s="32">
        <f t="shared" si="104"/>
        <v>930.4395511221943</v>
      </c>
      <c r="V1305" s="22">
        <f t="shared" si="105"/>
        <v>1.2090532361414714</v>
      </c>
      <c r="X1305" s="33"/>
      <c r="Y1305" s="33"/>
    </row>
    <row r="1306" spans="1:25" x14ac:dyDescent="0.2">
      <c r="A1306" s="93" t="s">
        <v>600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2"/>
        <v>3 2023</v>
      </c>
      <c r="G1306" s="96" t="s">
        <v>7</v>
      </c>
      <c r="H1306" s="160" t="str">
        <f>RIGHT(Journal!$J1306,9)</f>
        <v>000005501</v>
      </c>
      <c r="I1306" s="96" t="str">
        <f t="shared" si="107"/>
        <v>CoralClub</v>
      </c>
      <c r="J1306" s="97" t="s">
        <v>601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3221</v>
      </c>
      <c r="T1306" s="95" t="str">
        <f t="shared" si="106"/>
        <v>4 2023</v>
      </c>
      <c r="U1306" s="32">
        <f t="shared" si="104"/>
        <v>224</v>
      </c>
      <c r="V1306" s="22">
        <f t="shared" si="105"/>
        <v>0.5258215962441315</v>
      </c>
      <c r="X1306" s="33"/>
      <c r="Y1306" s="33"/>
    </row>
    <row r="1307" spans="1:25" x14ac:dyDescent="0.2">
      <c r="A1307" s="93" t="s">
        <v>600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2"/>
        <v>3 2023</v>
      </c>
      <c r="G1307" s="96" t="s">
        <v>7</v>
      </c>
      <c r="H1307" s="160" t="str">
        <f>RIGHT(Journal!$J1307,9)</f>
        <v>000005501</v>
      </c>
      <c r="I1307" s="96" t="str">
        <f t="shared" si="107"/>
        <v>CoralClub</v>
      </c>
      <c r="J1307" s="97" t="s">
        <v>601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3221</v>
      </c>
      <c r="T1307" s="95" t="str">
        <f t="shared" si="106"/>
        <v>2 2024</v>
      </c>
      <c r="U1307" s="32">
        <f t="shared" si="104"/>
        <v>0</v>
      </c>
      <c r="V1307" s="22">
        <f t="shared" si="105"/>
        <v>0</v>
      </c>
      <c r="X1307" s="33"/>
      <c r="Y1307" s="33"/>
    </row>
    <row r="1308" spans="1:25" x14ac:dyDescent="0.2">
      <c r="A1308" s="93" t="s">
        <v>600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2"/>
        <v>3 2023</v>
      </c>
      <c r="G1308" s="96" t="s">
        <v>7</v>
      </c>
      <c r="H1308" s="160" t="str">
        <f>RIGHT(Journal!$J1308,9)</f>
        <v>000005501</v>
      </c>
      <c r="I1308" s="96" t="str">
        <f t="shared" si="107"/>
        <v>CoralClub</v>
      </c>
      <c r="J1308" s="97" t="s">
        <v>601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6"/>
        <v/>
      </c>
      <c r="U1308" s="32">
        <f t="shared" si="104"/>
        <v>-426</v>
      </c>
      <c r="V1308" s="22" t="str">
        <f t="shared" si="105"/>
        <v/>
      </c>
      <c r="X1308" s="33"/>
      <c r="Y1308" s="33"/>
    </row>
    <row r="1309" spans="1:25" x14ac:dyDescent="0.2">
      <c r="A1309" s="93" t="s">
        <v>600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2"/>
        <v>3 2023</v>
      </c>
      <c r="G1309" s="96" t="s">
        <v>7</v>
      </c>
      <c r="H1309" s="160" t="str">
        <f>RIGHT(Journal!$J1309,9)</f>
        <v>000005501</v>
      </c>
      <c r="I1309" s="96" t="str">
        <f t="shared" si="107"/>
        <v>CoralClub</v>
      </c>
      <c r="J1309" s="97" t="s">
        <v>601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6"/>
        <v/>
      </c>
      <c r="U1309" s="32">
        <f t="shared" si="104"/>
        <v>-426</v>
      </c>
      <c r="V1309" s="22" t="str">
        <f t="shared" si="105"/>
        <v/>
      </c>
      <c r="X1309" s="33"/>
      <c r="Y1309" s="33"/>
    </row>
    <row r="1310" spans="1:25" x14ac:dyDescent="0.2">
      <c r="A1310" s="93" t="s">
        <v>600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2"/>
        <v>3 2023</v>
      </c>
      <c r="G1310" s="96" t="s">
        <v>7</v>
      </c>
      <c r="H1310" s="160" t="str">
        <f>RIGHT(Journal!$J1310,9)</f>
        <v>000005501</v>
      </c>
      <c r="I1310" s="96" t="str">
        <f t="shared" si="107"/>
        <v>CoralClub</v>
      </c>
      <c r="J1310" s="97" t="s">
        <v>601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6"/>
        <v/>
      </c>
      <c r="U1310" s="32">
        <f t="shared" si="104"/>
        <v>-426</v>
      </c>
      <c r="V1310" s="22" t="str">
        <f t="shared" si="105"/>
        <v/>
      </c>
      <c r="X1310" s="33"/>
      <c r="Y1310" s="33"/>
    </row>
    <row r="1311" spans="1:25" x14ac:dyDescent="0.2">
      <c r="A1311" s="93" t="s">
        <v>600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2"/>
        <v>3 2023</v>
      </c>
      <c r="G1311" s="96" t="s">
        <v>7</v>
      </c>
      <c r="H1311" s="160" t="str">
        <f>RIGHT(Journal!$J1311,9)</f>
        <v>000005501</v>
      </c>
      <c r="I1311" s="96" t="str">
        <f t="shared" si="107"/>
        <v>CoralClub</v>
      </c>
      <c r="J1311" s="97" t="s">
        <v>601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6"/>
        <v/>
      </c>
      <c r="U1311" s="32">
        <f t="shared" si="104"/>
        <v>-426</v>
      </c>
      <c r="V1311" s="22" t="str">
        <f t="shared" si="105"/>
        <v/>
      </c>
      <c r="X1311" s="33"/>
      <c r="Y1311" s="33"/>
    </row>
    <row r="1312" spans="1:25" x14ac:dyDescent="0.2">
      <c r="A1312" s="93" t="s">
        <v>600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2"/>
        <v>3 2023</v>
      </c>
      <c r="G1312" s="96" t="s">
        <v>7</v>
      </c>
      <c r="H1312" s="160" t="str">
        <f>RIGHT(Journal!$J1312,9)</f>
        <v>000005551</v>
      </c>
      <c r="I1312" s="96" t="str">
        <f t="shared" si="107"/>
        <v>CoralClub</v>
      </c>
      <c r="J1312" s="97" t="s">
        <v>602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3221</v>
      </c>
      <c r="T1312" s="95" t="str">
        <f t="shared" si="106"/>
        <v>4 2023</v>
      </c>
      <c r="U1312" s="32">
        <f t="shared" si="104"/>
        <v>224</v>
      </c>
      <c r="V1312" s="22">
        <f t="shared" si="105"/>
        <v>0.5258215962441315</v>
      </c>
      <c r="X1312" s="33"/>
      <c r="Y1312" s="33"/>
    </row>
    <row r="1313" spans="1:25" x14ac:dyDescent="0.2">
      <c r="A1313" s="93" t="s">
        <v>600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2"/>
        <v>3 2023</v>
      </c>
      <c r="G1313" s="96" t="s">
        <v>7</v>
      </c>
      <c r="H1313" s="160" t="str">
        <f>RIGHT(Journal!$J1313,9)</f>
        <v>000005551</v>
      </c>
      <c r="I1313" s="96" t="str">
        <f t="shared" si="107"/>
        <v>CoralClub</v>
      </c>
      <c r="J1313" s="97" t="s">
        <v>602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6"/>
        <v/>
      </c>
      <c r="U1313" s="32">
        <f t="shared" si="104"/>
        <v>-426</v>
      </c>
      <c r="V1313" s="22" t="str">
        <f t="shared" si="105"/>
        <v/>
      </c>
      <c r="X1313" s="33"/>
      <c r="Y1313" s="33"/>
    </row>
    <row r="1314" spans="1:25" x14ac:dyDescent="0.2">
      <c r="A1314" s="93" t="s">
        <v>600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2"/>
        <v>3 2023</v>
      </c>
      <c r="G1314" s="96" t="s">
        <v>7</v>
      </c>
      <c r="H1314" s="160" t="str">
        <f>RIGHT(Journal!$J1314,9)</f>
        <v>000005551</v>
      </c>
      <c r="I1314" s="96" t="str">
        <f t="shared" si="107"/>
        <v>CoralClub</v>
      </c>
      <c r="J1314" s="97" t="s">
        <v>602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6"/>
        <v/>
      </c>
      <c r="U1314" s="32">
        <f t="shared" si="104"/>
        <v>-426</v>
      </c>
      <c r="V1314" s="22" t="str">
        <f t="shared" si="105"/>
        <v/>
      </c>
      <c r="X1314" s="33"/>
      <c r="Y1314" s="33"/>
    </row>
    <row r="1315" spans="1:25" x14ac:dyDescent="0.2">
      <c r="A1315" s="93" t="s">
        <v>600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2"/>
        <v>3 2023</v>
      </c>
      <c r="G1315" s="96" t="s">
        <v>7</v>
      </c>
      <c r="H1315" s="160" t="str">
        <f>RIGHT(Journal!$J1315,9)</f>
        <v>000005551</v>
      </c>
      <c r="I1315" s="96" t="str">
        <f t="shared" si="107"/>
        <v>CoralClub</v>
      </c>
      <c r="J1315" s="97" t="s">
        <v>602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6"/>
        <v/>
      </c>
      <c r="U1315" s="32">
        <f t="shared" si="104"/>
        <v>-426</v>
      </c>
      <c r="V1315" s="22" t="str">
        <f t="shared" si="105"/>
        <v/>
      </c>
      <c r="X1315" s="33"/>
      <c r="Y1315" s="33"/>
    </row>
    <row r="1316" spans="1:25" x14ac:dyDescent="0.2">
      <c r="A1316" s="93" t="s">
        <v>603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2"/>
        <v>3 2023</v>
      </c>
      <c r="G1316" s="96" t="s">
        <v>5</v>
      </c>
      <c r="H1316" s="160" t="str">
        <f>RIGHT(Journal!$J1316,9)</f>
        <v>000002153</v>
      </c>
      <c r="I1316" s="96" t="str">
        <f t="shared" si="107"/>
        <v>CoralClub</v>
      </c>
      <c r="J1316" s="97" t="s">
        <v>282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3221</v>
      </c>
      <c r="T1316" s="95" t="str">
        <f t="shared" si="106"/>
        <v>5 2023</v>
      </c>
      <c r="U1316" s="32">
        <f t="shared" si="104"/>
        <v>335</v>
      </c>
      <c r="V1316" s="22">
        <f t="shared" si="105"/>
        <v>0.31455399061032863</v>
      </c>
      <c r="X1316" s="33"/>
      <c r="Y1316" s="33"/>
    </row>
    <row r="1317" spans="1:25" x14ac:dyDescent="0.2">
      <c r="A1317" s="93" t="s">
        <v>603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2"/>
        <v>3 2023</v>
      </c>
      <c r="G1317" s="96" t="s">
        <v>5</v>
      </c>
      <c r="H1317" s="160" t="str">
        <f>RIGHT(Journal!$J1317,9)</f>
        <v>000002153</v>
      </c>
      <c r="I1317" s="96" t="str">
        <f t="shared" si="107"/>
        <v>CoralClub</v>
      </c>
      <c r="J1317" s="97" t="s">
        <v>282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3221</v>
      </c>
      <c r="T1317" s="95" t="str">
        <f t="shared" si="106"/>
        <v>5 2023</v>
      </c>
      <c r="U1317" s="32">
        <f t="shared" si="104"/>
        <v>335</v>
      </c>
      <c r="V1317" s="22">
        <f t="shared" si="105"/>
        <v>0.31455399061032863</v>
      </c>
      <c r="X1317" s="33"/>
      <c r="Y1317" s="33"/>
    </row>
    <row r="1318" spans="1:25" x14ac:dyDescent="0.2">
      <c r="A1318" s="93" t="s">
        <v>604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2"/>
        <v>3 2023</v>
      </c>
      <c r="G1318" s="96" t="s">
        <v>6</v>
      </c>
      <c r="H1318" s="160" t="str">
        <f>RIGHT(Journal!$J1318,9)</f>
        <v>361772752</v>
      </c>
      <c r="I1318" s="96" t="str">
        <f t="shared" si="107"/>
        <v>Scitec Nutrition</v>
      </c>
      <c r="J1318" s="97" t="s">
        <v>605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3221</v>
      </c>
      <c r="T1318" s="95" t="str">
        <f t="shared" si="106"/>
        <v>3 2023</v>
      </c>
      <c r="U1318" s="32">
        <f t="shared" si="104"/>
        <v>536.59999999999991</v>
      </c>
      <c r="V1318" s="22">
        <f t="shared" si="105"/>
        <v>0.20147180295862427</v>
      </c>
      <c r="X1318" s="33"/>
      <c r="Y1318" s="33"/>
    </row>
    <row r="1319" spans="1:25" x14ac:dyDescent="0.2">
      <c r="A1319" s="93" t="s">
        <v>606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2"/>
        <v>3 2023</v>
      </c>
      <c r="G1319" s="96" t="s">
        <v>6</v>
      </c>
      <c r="H1319" s="160" t="str">
        <f>RIGHT(Journal!$J1319,9)</f>
        <v>626914560</v>
      </c>
      <c r="I1319" s="96" t="str">
        <f t="shared" si="107"/>
        <v>SOUL WAY</v>
      </c>
      <c r="J1319" s="97" t="s">
        <v>582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3221</v>
      </c>
      <c r="T1319" s="95" t="str">
        <f t="shared" si="106"/>
        <v>4 2023</v>
      </c>
      <c r="U1319" s="32">
        <f t="shared" si="104"/>
        <v>455.79999999999995</v>
      </c>
      <c r="V1319" s="22">
        <f t="shared" si="105"/>
        <v>0.4365064163953265</v>
      </c>
      <c r="X1319" s="33"/>
      <c r="Y1319" s="33"/>
    </row>
    <row r="1320" spans="1:25" x14ac:dyDescent="0.2">
      <c r="A1320" s="93" t="s">
        <v>607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2"/>
        <v>3 2023</v>
      </c>
      <c r="G1320" s="96" t="s">
        <v>5</v>
      </c>
      <c r="H1320" s="160" t="str">
        <f>RIGHT(Journal!$J1320,9)</f>
        <v>000000153</v>
      </c>
      <c r="I1320" s="96" t="str">
        <f t="shared" si="107"/>
        <v>Forever</v>
      </c>
      <c r="J1320" s="97" t="s">
        <v>470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3221</v>
      </c>
      <c r="T1320" s="95" t="str">
        <f t="shared" si="106"/>
        <v>4 2023</v>
      </c>
      <c r="U1320" s="32">
        <f t="shared" si="104"/>
        <v>635.2907522095345</v>
      </c>
      <c r="V1320" s="22">
        <f t="shared" si="105"/>
        <v>0.35999740637442751</v>
      </c>
      <c r="X1320" s="33"/>
      <c r="Y1320" s="33"/>
    </row>
    <row r="1321" spans="1:25" x14ac:dyDescent="0.2">
      <c r="A1321" s="93" t="s">
        <v>607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2"/>
        <v>3 2023</v>
      </c>
      <c r="G1321" s="96" t="s">
        <v>5</v>
      </c>
      <c r="H1321" s="160" t="str">
        <f>RIGHT(Journal!$J1321,9)</f>
        <v>000000153</v>
      </c>
      <c r="I1321" s="96" t="str">
        <f t="shared" si="107"/>
        <v>Forever</v>
      </c>
      <c r="J1321" s="97" t="s">
        <v>470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3221</v>
      </c>
      <c r="T1321" s="95" t="str">
        <f t="shared" si="106"/>
        <v>4 2023</v>
      </c>
      <c r="U1321" s="32">
        <f t="shared" si="104"/>
        <v>635.2907522095345</v>
      </c>
      <c r="V1321" s="22">
        <f t="shared" si="105"/>
        <v>0.35999740637442751</v>
      </c>
      <c r="X1321" s="33"/>
      <c r="Y1321" s="33"/>
    </row>
    <row r="1322" spans="1:25" x14ac:dyDescent="0.2">
      <c r="A1322" s="93" t="s">
        <v>607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2"/>
        <v>3 2023</v>
      </c>
      <c r="G1322" s="96" t="s">
        <v>5</v>
      </c>
      <c r="H1322" s="160" t="str">
        <f>RIGHT(Journal!$J1322,9)</f>
        <v>000000153</v>
      </c>
      <c r="I1322" s="96" t="str">
        <f t="shared" si="107"/>
        <v>Forever</v>
      </c>
      <c r="J1322" s="97" t="s">
        <v>470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3221</v>
      </c>
      <c r="T1322" s="95" t="str">
        <f t="shared" si="106"/>
        <v>3 2023</v>
      </c>
      <c r="U1322" s="32">
        <f t="shared" si="104"/>
        <v>33.170752209534612</v>
      </c>
      <c r="V1322" s="22">
        <f t="shared" si="105"/>
        <v>1.8796723738523285E-2</v>
      </c>
      <c r="X1322" s="33"/>
      <c r="Y1322" s="33"/>
    </row>
    <row r="1323" spans="1:25" x14ac:dyDescent="0.2">
      <c r="A1323" s="93" t="s">
        <v>607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2"/>
        <v>3 2023</v>
      </c>
      <c r="G1323" s="96" t="s">
        <v>5</v>
      </c>
      <c r="H1323" s="160" t="str">
        <f>RIGHT(Journal!$J1323,9)</f>
        <v>000000153</v>
      </c>
      <c r="I1323" s="96" t="str">
        <f t="shared" si="107"/>
        <v>Forever</v>
      </c>
      <c r="J1323" s="97" t="s">
        <v>470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3221</v>
      </c>
      <c r="T1323" s="95" t="str">
        <f t="shared" si="106"/>
        <v>4 2023</v>
      </c>
      <c r="U1323" s="32">
        <f t="shared" si="104"/>
        <v>635.2907522095345</v>
      </c>
      <c r="V1323" s="22">
        <f t="shared" si="105"/>
        <v>0.35999740637442751</v>
      </c>
      <c r="X1323" s="33"/>
      <c r="Y1323" s="33"/>
    </row>
    <row r="1324" spans="1:25" x14ac:dyDescent="0.2">
      <c r="A1324" s="93" t="s">
        <v>607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2"/>
        <v>3 2023</v>
      </c>
      <c r="G1324" s="96" t="s">
        <v>5</v>
      </c>
      <c r="H1324" s="160" t="str">
        <f>RIGHT(Journal!$J1324,9)</f>
        <v>000000153</v>
      </c>
      <c r="I1324" s="96" t="str">
        <f t="shared" si="107"/>
        <v>Forever</v>
      </c>
      <c r="J1324" s="97" t="s">
        <v>470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3221</v>
      </c>
      <c r="T1324" s="95" t="str">
        <f t="shared" si="106"/>
        <v>4 2023</v>
      </c>
      <c r="U1324" s="32">
        <f t="shared" si="104"/>
        <v>7.522095345393609E-4</v>
      </c>
      <c r="V1324" s="22">
        <f t="shared" si="105"/>
        <v>4.2625125667651923E-7</v>
      </c>
      <c r="X1324" s="33"/>
      <c r="Y1324" s="33"/>
    </row>
    <row r="1325" spans="1:25" x14ac:dyDescent="0.2">
      <c r="A1325" s="93" t="s">
        <v>607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2"/>
        <v>3 2023</v>
      </c>
      <c r="G1325" s="96" t="s">
        <v>5</v>
      </c>
      <c r="H1325" s="160" t="str">
        <f>RIGHT(Journal!$J1325,9)</f>
        <v>000000153</v>
      </c>
      <c r="I1325" s="96" t="str">
        <f t="shared" si="107"/>
        <v>Forever</v>
      </c>
      <c r="J1325" s="97" t="s">
        <v>470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3221</v>
      </c>
      <c r="T1325" s="95" t="str">
        <f t="shared" si="106"/>
        <v>5 2023</v>
      </c>
      <c r="U1325" s="32">
        <f t="shared" si="104"/>
        <v>7.522095345393609E-4</v>
      </c>
      <c r="V1325" s="22">
        <f t="shared" si="105"/>
        <v>4.2625125667651923E-7</v>
      </c>
      <c r="X1325" s="33"/>
      <c r="Y1325" s="33"/>
    </row>
    <row r="1326" spans="1:25" x14ac:dyDescent="0.2">
      <c r="A1326" s="93" t="s">
        <v>607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2"/>
        <v>3 2023</v>
      </c>
      <c r="G1326" s="96" t="s">
        <v>7</v>
      </c>
      <c r="H1326" s="160" t="str">
        <f>RIGHT(Journal!$J1326,9)</f>
        <v>000000040</v>
      </c>
      <c r="I1326" s="96" t="str">
        <f t="shared" si="107"/>
        <v>Forever</v>
      </c>
      <c r="J1326" s="97" t="s">
        <v>319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3221</v>
      </c>
      <c r="T1326" s="95" t="str">
        <f t="shared" si="106"/>
        <v>4 2023</v>
      </c>
      <c r="U1326" s="32">
        <f t="shared" si="104"/>
        <v>461.52274337139534</v>
      </c>
      <c r="V1326" s="22">
        <f t="shared" si="105"/>
        <v>0.34481179346587643</v>
      </c>
      <c r="X1326" s="33"/>
      <c r="Y1326" s="33"/>
    </row>
    <row r="1327" spans="1:25" x14ac:dyDescent="0.2">
      <c r="A1327" s="93" t="s">
        <v>607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2"/>
        <v>3 2023</v>
      </c>
      <c r="G1327" s="96" t="s">
        <v>7</v>
      </c>
      <c r="H1327" s="160" t="str">
        <f>RIGHT(Journal!$J1327,9)</f>
        <v>000000040</v>
      </c>
      <c r="I1327" s="96" t="str">
        <f t="shared" si="107"/>
        <v>Forever</v>
      </c>
      <c r="J1327" s="97" t="s">
        <v>319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3221</v>
      </c>
      <c r="T1327" s="95" t="str">
        <f t="shared" si="106"/>
        <v>6 2023</v>
      </c>
      <c r="U1327" s="32">
        <f t="shared" si="104"/>
        <v>2.7433713953541883E-3</v>
      </c>
      <c r="V1327" s="22">
        <f t="shared" si="105"/>
        <v>2.0496212257384722E-6</v>
      </c>
      <c r="X1327" s="33"/>
      <c r="Y1327" s="33"/>
    </row>
    <row r="1328" spans="1:25" x14ac:dyDescent="0.2">
      <c r="A1328" s="93" t="s">
        <v>608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2"/>
        <v>3 2023</v>
      </c>
      <c r="G1328" s="96" t="s">
        <v>6</v>
      </c>
      <c r="H1328" s="160" t="str">
        <f>RIGHT(Journal!$J1328,9)</f>
        <v>176208973</v>
      </c>
      <c r="I1328" s="96" t="str">
        <f t="shared" si="107"/>
        <v>Maxler</v>
      </c>
      <c r="J1328" s="97" t="s">
        <v>502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3221</v>
      </c>
      <c r="T1328" s="95" t="str">
        <f t="shared" si="106"/>
        <v>4 2023</v>
      </c>
      <c r="U1328" s="32">
        <f t="shared" si="104"/>
        <v>839.40000000000009</v>
      </c>
      <c r="V1328" s="22">
        <f t="shared" si="105"/>
        <v>0.50547994700710597</v>
      </c>
      <c r="X1328" s="33"/>
      <c r="Y1328" s="33"/>
    </row>
    <row r="1329" spans="1:25" x14ac:dyDescent="0.2">
      <c r="A1329" s="93" t="s">
        <v>608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2"/>
        <v>3 2023</v>
      </c>
      <c r="G1329" s="96" t="s">
        <v>6</v>
      </c>
      <c r="H1329" s="160" t="str">
        <f>RIGHT(Journal!$J1329,9)</f>
        <v>486832912</v>
      </c>
      <c r="I1329" s="96" t="str">
        <f t="shared" si="107"/>
        <v>Maxler</v>
      </c>
      <c r="J1329" s="97" t="s">
        <v>609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3221</v>
      </c>
      <c r="T1329" s="95" t="str">
        <f t="shared" si="106"/>
        <v>6 2023</v>
      </c>
      <c r="U1329" s="32">
        <f t="shared" si="104"/>
        <v>489.25</v>
      </c>
      <c r="V1329" s="22">
        <f t="shared" si="105"/>
        <v>0.15727718395885237</v>
      </c>
      <c r="X1329" s="33"/>
      <c r="Y1329" s="33"/>
    </row>
    <row r="1330" spans="1:25" x14ac:dyDescent="0.2">
      <c r="A1330" s="93" t="s">
        <v>608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2"/>
        <v>3 2023</v>
      </c>
      <c r="G1330" s="96" t="s">
        <v>6</v>
      </c>
      <c r="H1330" s="160" t="str">
        <f>RIGHT(Journal!$J1330,9)</f>
        <v>486832912</v>
      </c>
      <c r="I1330" s="96" t="str">
        <f t="shared" si="107"/>
        <v>Maxler</v>
      </c>
      <c r="J1330" s="97" t="s">
        <v>609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3221</v>
      </c>
      <c r="T1330" s="95" t="str">
        <f t="shared" si="106"/>
        <v>4 2023</v>
      </c>
      <c r="U1330" s="32">
        <f t="shared" si="104"/>
        <v>489.25</v>
      </c>
      <c r="V1330" s="22">
        <f t="shared" si="105"/>
        <v>0.15727718395885237</v>
      </c>
      <c r="X1330" s="33"/>
      <c r="Y1330" s="33"/>
    </row>
    <row r="1331" spans="1:25" x14ac:dyDescent="0.2">
      <c r="A1331" s="93" t="s">
        <v>608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2"/>
        <v>3 2023</v>
      </c>
      <c r="G1331" s="96" t="s">
        <v>6</v>
      </c>
      <c r="H1331" s="160" t="str">
        <f>RIGHT(Journal!$J1331,9)</f>
        <v>170919156</v>
      </c>
      <c r="I1331" s="96" t="str">
        <f t="shared" si="107"/>
        <v>PRIMEKRAFT</v>
      </c>
      <c r="J1331" s="97" t="s">
        <v>610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3221</v>
      </c>
      <c r="T1331" s="95" t="str">
        <f t="shared" si="106"/>
        <v>4 2023</v>
      </c>
      <c r="U1331" s="32">
        <f t="shared" si="104"/>
        <v>416.70000000000005</v>
      </c>
      <c r="V1331" s="22">
        <f t="shared" si="105"/>
        <v>0.38465798947659935</v>
      </c>
      <c r="X1331" s="33"/>
      <c r="Y1331" s="33"/>
    </row>
    <row r="1332" spans="1:25" x14ac:dyDescent="0.2">
      <c r="A1332" s="93" t="s">
        <v>608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2"/>
        <v>3 2023</v>
      </c>
      <c r="G1332" s="96" t="s">
        <v>6</v>
      </c>
      <c r="H1332" s="160" t="str">
        <f>RIGHT(Journal!$J1332,9)</f>
        <v>170919152</v>
      </c>
      <c r="I1332" s="96" t="str">
        <f t="shared" si="107"/>
        <v>PRIMEKRAFT</v>
      </c>
      <c r="J1332" s="97" t="s">
        <v>1082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3221</v>
      </c>
      <c r="T1332" s="95" t="str">
        <f t="shared" si="106"/>
        <v>4 2023</v>
      </c>
      <c r="U1332" s="32">
        <f t="shared" si="104"/>
        <v>416.70000000000005</v>
      </c>
      <c r="V1332" s="22">
        <f t="shared" si="105"/>
        <v>0.38465798947659935</v>
      </c>
      <c r="X1332" s="33"/>
      <c r="Y1332" s="33"/>
    </row>
    <row r="1333" spans="1:25" x14ac:dyDescent="0.2">
      <c r="A1333" s="93" t="s">
        <v>608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2"/>
        <v>3 2023</v>
      </c>
      <c r="G1333" s="96" t="s">
        <v>6</v>
      </c>
      <c r="H1333" s="160" t="str">
        <f>RIGHT(Journal!$J1333,9)</f>
        <v>361772752</v>
      </c>
      <c r="I1333" s="96" t="str">
        <f t="shared" si="107"/>
        <v>Scitec Nutrition</v>
      </c>
      <c r="J1333" s="97" t="s">
        <v>605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3221</v>
      </c>
      <c r="T1333" s="95" t="str">
        <f t="shared" si="106"/>
        <v>4 2023</v>
      </c>
      <c r="U1333" s="32">
        <f t="shared" si="104"/>
        <v>995.25</v>
      </c>
      <c r="V1333" s="22">
        <f t="shared" si="105"/>
        <v>0.38209041174776848</v>
      </c>
      <c r="X1333" s="33"/>
      <c r="Y1333" s="33"/>
    </row>
    <row r="1334" spans="1:25" x14ac:dyDescent="0.2">
      <c r="A1334" s="93" t="s">
        <v>608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2"/>
        <v>3 2023</v>
      </c>
      <c r="G1334" s="96" t="s">
        <v>6</v>
      </c>
      <c r="H1334" s="160" t="str">
        <f>RIGHT(Journal!$J1334,9)</f>
        <v>170919122</v>
      </c>
      <c r="I1334" s="96" t="str">
        <f t="shared" si="107"/>
        <v>PRIMEKRAFT</v>
      </c>
      <c r="J1334" s="97" t="s">
        <v>468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3221</v>
      </c>
      <c r="T1334" s="95" t="str">
        <f t="shared" si="106"/>
        <v>4 2023</v>
      </c>
      <c r="U1334" s="32">
        <f t="shared" si="104"/>
        <v>416.70000000000005</v>
      </c>
      <c r="V1334" s="22">
        <f t="shared" si="105"/>
        <v>0.38465798947659935</v>
      </c>
      <c r="X1334" s="33"/>
      <c r="Y1334" s="33"/>
    </row>
    <row r="1335" spans="1:25" x14ac:dyDescent="0.2">
      <c r="A1335" s="93" t="s">
        <v>611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2"/>
        <v>3 2023</v>
      </c>
      <c r="G1335" s="96" t="s">
        <v>7</v>
      </c>
      <c r="H1335" s="160" t="str">
        <f>RIGHT(Journal!$J1335,9)</f>
        <v>135353079</v>
      </c>
      <c r="I1335" s="96" t="str">
        <f t="shared" si="107"/>
        <v>La Agera</v>
      </c>
      <c r="J1335" s="97" t="s">
        <v>366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3221</v>
      </c>
      <c r="T1335" s="95" t="str">
        <f t="shared" si="106"/>
        <v>2 2024</v>
      </c>
      <c r="U1335" s="32">
        <f t="shared" si="104"/>
        <v>278.05</v>
      </c>
      <c r="V1335" s="22">
        <f t="shared" si="105"/>
        <v>1.2527596305474207</v>
      </c>
      <c r="X1335" s="33"/>
      <c r="Y1335" s="33"/>
    </row>
    <row r="1336" spans="1:25" x14ac:dyDescent="0.2">
      <c r="A1336" s="93" t="s">
        <v>611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2"/>
        <v>3 2023</v>
      </c>
      <c r="G1336" s="96" t="s">
        <v>7</v>
      </c>
      <c r="H1336" s="160" t="str">
        <f>RIGHT(Journal!$J1336,9)</f>
        <v>135353079</v>
      </c>
      <c r="I1336" s="96" t="str">
        <f t="shared" si="107"/>
        <v>La Agera</v>
      </c>
      <c r="J1336" s="97" t="s">
        <v>366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6"/>
        <v/>
      </c>
      <c r="U1336" s="32">
        <f t="shared" si="104"/>
        <v>-221.95</v>
      </c>
      <c r="V1336" s="22" t="str">
        <f t="shared" si="105"/>
        <v/>
      </c>
      <c r="X1336" s="33"/>
      <c r="Y1336" s="33"/>
    </row>
    <row r="1337" spans="1:25" x14ac:dyDescent="0.2">
      <c r="A1337" s="93" t="s">
        <v>612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2"/>
        <v>3 2023</v>
      </c>
      <c r="G1337" s="96" t="s">
        <v>7</v>
      </c>
      <c r="H1337" s="160" t="str">
        <f>RIGHT(Journal!$J1337,9)</f>
        <v xml:space="preserve"> 66606944</v>
      </c>
      <c r="I1337" s="96" t="str">
        <f t="shared" si="107"/>
        <v>Dory_Room</v>
      </c>
      <c r="J1337" s="97" t="s">
        <v>613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3221</v>
      </c>
      <c r="T1337" s="95" t="str">
        <f t="shared" si="106"/>
        <v>12 2023</v>
      </c>
      <c r="U1337" s="32">
        <f t="shared" si="104"/>
        <v>136.64999999999998</v>
      </c>
      <c r="V1337" s="22">
        <f t="shared" si="105"/>
        <v>0.51889120941712541</v>
      </c>
      <c r="X1337" s="33"/>
      <c r="Y1337" s="33"/>
    </row>
    <row r="1338" spans="1:25" x14ac:dyDescent="0.2">
      <c r="A1338" s="93" t="s">
        <v>612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2"/>
        <v>3 2023</v>
      </c>
      <c r="G1338" s="96" t="s">
        <v>7</v>
      </c>
      <c r="H1338" s="160" t="str">
        <f>RIGHT(Journal!$J1338,9)</f>
        <v xml:space="preserve"> 66606944</v>
      </c>
      <c r="I1338" s="96" t="str">
        <f t="shared" si="107"/>
        <v>Dory_Room</v>
      </c>
      <c r="J1338" s="97" t="s">
        <v>613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6"/>
        <v/>
      </c>
      <c r="U1338" s="32">
        <f t="shared" si="104"/>
        <v>-263.35000000000002</v>
      </c>
      <c r="V1338" s="22" t="str">
        <f t="shared" si="105"/>
        <v/>
      </c>
      <c r="X1338" s="33"/>
      <c r="Y1338" s="33"/>
    </row>
    <row r="1339" spans="1:25" x14ac:dyDescent="0.2">
      <c r="A1339" s="93" t="s">
        <v>614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2"/>
        <v>3 2023</v>
      </c>
      <c r="G1339" s="96" t="s">
        <v>7</v>
      </c>
      <c r="H1339" s="160" t="str">
        <f>RIGHT(Journal!$J1339,9)</f>
        <v>139994841</v>
      </c>
      <c r="I1339" s="96" t="str">
        <f t="shared" si="107"/>
        <v>Farm Stay</v>
      </c>
      <c r="J1339" s="97" t="s">
        <v>369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3221</v>
      </c>
      <c r="T1339" s="95" t="str">
        <f t="shared" si="106"/>
        <v>2 2024</v>
      </c>
      <c r="U1339" s="32">
        <f t="shared" si="104"/>
        <v>361.9</v>
      </c>
      <c r="V1339" s="22">
        <f t="shared" si="105"/>
        <v>1.0703933747412007</v>
      </c>
      <c r="X1339" s="33"/>
      <c r="Y1339" s="33"/>
    </row>
    <row r="1340" spans="1:25" x14ac:dyDescent="0.2">
      <c r="A1340" s="93" t="s">
        <v>614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2"/>
        <v>3 2023</v>
      </c>
      <c r="G1340" s="96" t="s">
        <v>7</v>
      </c>
      <c r="H1340" s="160" t="str">
        <f>RIGHT(Journal!$J1340,9)</f>
        <v>139994841</v>
      </c>
      <c r="I1340" s="96" t="str">
        <f t="shared" si="107"/>
        <v>Farm Stay</v>
      </c>
      <c r="J1340" s="97" t="s">
        <v>369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4930</v>
      </c>
      <c r="T1340" s="95" t="str">
        <f t="shared" si="106"/>
        <v>10 2025</v>
      </c>
      <c r="U1340" s="32">
        <f t="shared" si="104"/>
        <v>161.89999999999998</v>
      </c>
      <c r="V1340" s="22">
        <f t="shared" si="105"/>
        <v>0.47885241052942906</v>
      </c>
      <c r="X1340" s="33"/>
      <c r="Y1340" s="33"/>
    </row>
    <row r="1341" spans="1:25" x14ac:dyDescent="0.2">
      <c r="A1341" s="93" t="s">
        <v>615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2"/>
        <v>3 2023</v>
      </c>
      <c r="G1341" s="96" t="s">
        <v>7</v>
      </c>
      <c r="H1341" s="160" t="str">
        <f>RIGHT(Journal!$J1341,9)</f>
        <v>151780792</v>
      </c>
      <c r="I1341" s="96" t="str">
        <f t="shared" si="107"/>
        <v>Farm Stay</v>
      </c>
      <c r="J1341" s="97" t="s">
        <v>616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3221</v>
      </c>
      <c r="T1341" s="95" t="str">
        <f t="shared" si="106"/>
        <v>4 2023</v>
      </c>
      <c r="U1341" s="32">
        <f t="shared" si="104"/>
        <v>773.4</v>
      </c>
      <c r="V1341" s="22">
        <f t="shared" si="105"/>
        <v>2.3680342927127982</v>
      </c>
      <c r="X1341" s="33"/>
      <c r="Y1341" s="33"/>
    </row>
    <row r="1342" spans="1:25" x14ac:dyDescent="0.2">
      <c r="A1342" s="93" t="s">
        <v>615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2"/>
        <v>3 2023</v>
      </c>
      <c r="G1342" s="96" t="s">
        <v>7</v>
      </c>
      <c r="H1342" s="160" t="str">
        <f>RIGHT(Journal!$J1342,9)</f>
        <v>151780792</v>
      </c>
      <c r="I1342" s="96" t="str">
        <f t="shared" si="107"/>
        <v>Farm Stay</v>
      </c>
      <c r="J1342" s="97" t="s">
        <v>616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3221</v>
      </c>
      <c r="T1342" s="95" t="str">
        <f t="shared" si="106"/>
        <v>5 2024</v>
      </c>
      <c r="U1342" s="32">
        <f t="shared" si="104"/>
        <v>723.4</v>
      </c>
      <c r="V1342" s="22">
        <f t="shared" si="105"/>
        <v>2.2149418248622164</v>
      </c>
      <c r="X1342" s="33"/>
      <c r="Y1342" s="33"/>
    </row>
    <row r="1343" spans="1:25" x14ac:dyDescent="0.2">
      <c r="A1343" s="93" t="s">
        <v>615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2"/>
        <v>3 2023</v>
      </c>
      <c r="G1343" s="96" t="s">
        <v>7</v>
      </c>
      <c r="H1343" s="160" t="str">
        <f>RIGHT(Journal!$J1343,9)</f>
        <v>151780792</v>
      </c>
      <c r="I1343" s="96" t="str">
        <f t="shared" si="107"/>
        <v>Farm Stay</v>
      </c>
      <c r="J1343" s="97" t="s">
        <v>616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3221</v>
      </c>
      <c r="T1343" s="95" t="str">
        <f t="shared" si="106"/>
        <v>12 2024</v>
      </c>
      <c r="U1343" s="32">
        <f t="shared" si="104"/>
        <v>773.4</v>
      </c>
      <c r="V1343" s="22">
        <f t="shared" si="105"/>
        <v>2.3680342927127982</v>
      </c>
      <c r="X1343" s="33"/>
      <c r="Y1343" s="33"/>
    </row>
    <row r="1344" spans="1:25" x14ac:dyDescent="0.2">
      <c r="A1344" s="93" t="s">
        <v>617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2"/>
        <v>3 2023</v>
      </c>
      <c r="G1344" s="96" t="s">
        <v>7</v>
      </c>
      <c r="H1344" s="160" t="str">
        <f>RIGHT(Journal!$J1344,9)</f>
        <v>120239758</v>
      </c>
      <c r="I1344" s="96" t="str">
        <f t="shared" si="107"/>
        <v>KIRKLAND</v>
      </c>
      <c r="J1344" s="97" t="s">
        <v>618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3221</v>
      </c>
      <c r="T1344" s="95" t="str">
        <f t="shared" si="106"/>
        <v>4 2023</v>
      </c>
      <c r="U1344" s="32">
        <f t="shared" si="104"/>
        <v>591.65</v>
      </c>
      <c r="V1344" s="22">
        <f t="shared" si="105"/>
        <v>0.97254869729596438</v>
      </c>
      <c r="X1344" s="33"/>
      <c r="Y1344" s="33"/>
    </row>
    <row r="1345" spans="1:25" x14ac:dyDescent="0.2">
      <c r="A1345" s="93" t="s">
        <v>619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ref="F1345:F1408" si="108">IFERROR(MONTH(E1345)&amp;" "&amp;YEAR(E1345),"")</f>
        <v>3 2023</v>
      </c>
      <c r="G1345" s="96" t="s">
        <v>7</v>
      </c>
      <c r="H1345" s="160" t="str">
        <f>RIGHT(Journal!$J1345,9)</f>
        <v xml:space="preserve"> 85364831</v>
      </c>
      <c r="I1345" s="96" t="str">
        <f t="shared" si="107"/>
        <v>Farm Stay</v>
      </c>
      <c r="J1345" s="97" t="s">
        <v>620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3221</v>
      </c>
      <c r="T1345" s="95" t="str">
        <f t="shared" si="106"/>
        <v>4 2023</v>
      </c>
      <c r="U1345" s="32">
        <f t="shared" ref="U1345:U1408" si="109">Q1345-P1345</f>
        <v>392.95</v>
      </c>
      <c r="V1345" s="22">
        <f t="shared" ref="V1345:V1408" si="110">IF(Q1345&lt;&gt;0,IFERROR(U1345/P1345,""),"")</f>
        <v>1.2797589969060412</v>
      </c>
      <c r="X1345" s="33"/>
      <c r="Y1345" s="33"/>
    </row>
    <row r="1346" spans="1:25" x14ac:dyDescent="0.2">
      <c r="A1346" s="93" t="s">
        <v>619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8"/>
        <v>3 2023</v>
      </c>
      <c r="G1346" s="96" t="s">
        <v>7</v>
      </c>
      <c r="H1346" s="160" t="str">
        <f>RIGHT(Journal!$J1346,9)</f>
        <v xml:space="preserve"> 85364831</v>
      </c>
      <c r="I1346" s="96" t="str">
        <f t="shared" si="107"/>
        <v>Farm Stay</v>
      </c>
      <c r="J1346" s="97" t="s">
        <v>620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6"/>
        <v/>
      </c>
      <c r="U1346" s="32">
        <f t="shared" si="109"/>
        <v>-307.05</v>
      </c>
      <c r="V1346" s="22" t="str">
        <f t="shared" si="110"/>
        <v/>
      </c>
      <c r="X1346" s="33"/>
      <c r="Y1346" s="33"/>
    </row>
    <row r="1347" spans="1:25" x14ac:dyDescent="0.2">
      <c r="A1347" s="93" t="s">
        <v>621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8"/>
        <v>3 2023</v>
      </c>
      <c r="G1347" s="96" t="s">
        <v>5</v>
      </c>
      <c r="H1347" s="160" t="str">
        <f>RIGHT(Journal!$J1347,9)</f>
        <v>NOW-01252</v>
      </c>
      <c r="I1347" s="96" t="str">
        <f t="shared" si="107"/>
        <v>NOW Foods</v>
      </c>
      <c r="J1347" s="97" t="s">
        <v>622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3221</v>
      </c>
      <c r="T1347" s="95" t="str">
        <f t="shared" si="106"/>
        <v>9 2023</v>
      </c>
      <c r="U1347" s="32">
        <f t="shared" si="109"/>
        <v>1562.1160327326641</v>
      </c>
      <c r="V1347" s="22">
        <f t="shared" si="110"/>
        <v>0.95374035276681779</v>
      </c>
      <c r="X1347" s="33"/>
      <c r="Y1347" s="33"/>
    </row>
    <row r="1348" spans="1:25" x14ac:dyDescent="0.2">
      <c r="A1348" s="93" t="s">
        <v>621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si="108"/>
        <v>3 2023</v>
      </c>
      <c r="G1348" s="96" t="s">
        <v>5</v>
      </c>
      <c r="H1348" s="161" t="s">
        <v>2114</v>
      </c>
      <c r="I1348" s="97" t="s">
        <v>2115</v>
      </c>
      <c r="J1348" s="97" t="s">
        <v>3197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3221</v>
      </c>
      <c r="T1348" s="95" t="str">
        <f t="shared" si="106"/>
        <v>12 2023</v>
      </c>
      <c r="U1348" s="32">
        <f t="shared" si="109"/>
        <v>1095.7042940237225</v>
      </c>
      <c r="V1348" s="22">
        <f t="shared" si="110"/>
        <v>0.99222000782393727</v>
      </c>
      <c r="X1348" s="33"/>
      <c r="Y1348" s="33"/>
    </row>
    <row r="1349" spans="1:25" x14ac:dyDescent="0.2">
      <c r="A1349" s="93" t="s">
        <v>621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8"/>
        <v>3 2023</v>
      </c>
      <c r="G1349" s="96" t="s">
        <v>5</v>
      </c>
      <c r="H1349" s="161" t="s">
        <v>2114</v>
      </c>
      <c r="I1349" s="97" t="s">
        <v>2115</v>
      </c>
      <c r="J1349" s="97" t="s">
        <v>3197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3221</v>
      </c>
      <c r="T1349" s="95" t="str">
        <f t="shared" si="106"/>
        <v>1 2024</v>
      </c>
      <c r="U1349" s="32">
        <f t="shared" si="109"/>
        <v>1195.7042940237225</v>
      </c>
      <c r="V1349" s="22">
        <f t="shared" si="110"/>
        <v>1.0827754627250255</v>
      </c>
      <c r="X1349" s="33"/>
      <c r="Y1349" s="33"/>
    </row>
    <row r="1350" spans="1:25" x14ac:dyDescent="0.2">
      <c r="A1350" s="93" t="s">
        <v>621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8"/>
        <v>3 2023</v>
      </c>
      <c r="G1350" s="96" t="s">
        <v>5</v>
      </c>
      <c r="H1350" s="161" t="s">
        <v>2114</v>
      </c>
      <c r="I1350" s="97" t="s">
        <v>2115</v>
      </c>
      <c r="J1350" s="97" t="s">
        <v>3197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3221</v>
      </c>
      <c r="T1350" s="95" t="str">
        <f t="shared" si="106"/>
        <v>1 2024</v>
      </c>
      <c r="U1350" s="32">
        <f t="shared" si="109"/>
        <v>1195.7042940237225</v>
      </c>
      <c r="V1350" s="22">
        <f t="shared" si="110"/>
        <v>1.0827754627250255</v>
      </c>
      <c r="X1350" s="33"/>
      <c r="Y1350" s="33"/>
    </row>
    <row r="1351" spans="1:25" x14ac:dyDescent="0.2">
      <c r="A1351" s="93" t="s">
        <v>621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8"/>
        <v>3 2023</v>
      </c>
      <c r="G1351" s="96" t="s">
        <v>5</v>
      </c>
      <c r="H1351" s="161" t="s">
        <v>2136</v>
      </c>
      <c r="I1351" s="97" t="s">
        <v>2067</v>
      </c>
      <c r="J1351" s="97" t="s">
        <v>2137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3221</v>
      </c>
      <c r="T1351" s="95" t="str">
        <f t="shared" si="106"/>
        <v>6 2023</v>
      </c>
      <c r="U1351" s="32">
        <f t="shared" si="109"/>
        <v>953.41409101277372</v>
      </c>
      <c r="V1351" s="22">
        <f t="shared" si="110"/>
        <v>0.76482020544204898</v>
      </c>
      <c r="X1351" s="33"/>
      <c r="Y1351" s="33"/>
    </row>
    <row r="1352" spans="1:25" x14ac:dyDescent="0.2">
      <c r="A1352" s="93" t="s">
        <v>621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8"/>
        <v>3 2023</v>
      </c>
      <c r="G1352" s="96" t="s">
        <v>5</v>
      </c>
      <c r="H1352" s="161" t="s">
        <v>2136</v>
      </c>
      <c r="I1352" s="97" t="s">
        <v>2067</v>
      </c>
      <c r="J1352" s="97" t="s">
        <v>2137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3221</v>
      </c>
      <c r="T1352" s="95" t="str">
        <f t="shared" si="106"/>
        <v>7 2023</v>
      </c>
      <c r="U1352" s="32">
        <f t="shared" si="109"/>
        <v>853.41409101277372</v>
      </c>
      <c r="V1352" s="22">
        <f t="shared" si="110"/>
        <v>0.68460110519468309</v>
      </c>
      <c r="X1352" s="33"/>
      <c r="Y1352" s="33"/>
    </row>
    <row r="1353" spans="1:25" x14ac:dyDescent="0.2">
      <c r="A1353" s="93" t="s">
        <v>621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8"/>
        <v>3 2023</v>
      </c>
      <c r="G1353" s="96" t="s">
        <v>5</v>
      </c>
      <c r="H1353" s="161" t="s">
        <v>2136</v>
      </c>
      <c r="I1353" s="97" t="s">
        <v>2067</v>
      </c>
      <c r="J1353" s="97" t="s">
        <v>2137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3221</v>
      </c>
      <c r="T1353" s="95" t="str">
        <f t="shared" si="106"/>
        <v>7 2023</v>
      </c>
      <c r="U1353" s="32">
        <f t="shared" si="109"/>
        <v>953.41409101277372</v>
      </c>
      <c r="V1353" s="22">
        <f t="shared" si="110"/>
        <v>0.76482020544204898</v>
      </c>
      <c r="X1353" s="33"/>
      <c r="Y1353" s="33"/>
    </row>
    <row r="1354" spans="1:25" x14ac:dyDescent="0.2">
      <c r="A1354" s="93" t="s">
        <v>621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8"/>
        <v>3 2023</v>
      </c>
      <c r="G1354" s="96" t="s">
        <v>5</v>
      </c>
      <c r="H1354" s="160" t="str">
        <f>RIGHT(Journal!$J1354,9)</f>
        <v>SIE-01490</v>
      </c>
      <c r="I1354" s="96" t="str">
        <f t="shared" si="107"/>
        <v>Sierra Fit</v>
      </c>
      <c r="J1354" s="97" t="s">
        <v>623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3221</v>
      </c>
      <c r="T1354" s="95" t="str">
        <f t="shared" si="106"/>
        <v>4 2023</v>
      </c>
      <c r="U1354" s="32">
        <f t="shared" si="109"/>
        <v>1081.7438013229926</v>
      </c>
      <c r="V1354" s="22">
        <f t="shared" si="110"/>
        <v>1.5060695658673209</v>
      </c>
      <c r="X1354" s="33"/>
      <c r="Y1354" s="33"/>
    </row>
    <row r="1355" spans="1:25" x14ac:dyDescent="0.2">
      <c r="A1355" s="93" t="s">
        <v>621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8"/>
        <v>3 2023</v>
      </c>
      <c r="G1355" s="96" t="s">
        <v>5</v>
      </c>
      <c r="H1355" s="161" t="s">
        <v>4102</v>
      </c>
      <c r="I1355" s="97" t="s">
        <v>2742</v>
      </c>
      <c r="J1355" s="97" t="s">
        <v>4103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3221</v>
      </c>
      <c r="T1355" s="95" t="str">
        <f t="shared" si="106"/>
        <v>4 2023</v>
      </c>
      <c r="U1355" s="32">
        <f t="shared" si="109"/>
        <v>1461.6724424041963</v>
      </c>
      <c r="V1355" s="22">
        <f t="shared" si="110"/>
        <v>0.79510990104276991</v>
      </c>
      <c r="X1355" s="33"/>
      <c r="Y1355" s="33"/>
    </row>
    <row r="1356" spans="1:25" x14ac:dyDescent="0.2">
      <c r="A1356" s="93" t="s">
        <v>621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8"/>
        <v>3 2023</v>
      </c>
      <c r="G1356" s="96" t="s">
        <v>5</v>
      </c>
      <c r="H1356" s="160" t="str">
        <f>RIGHT(Journal!$J1356,9)</f>
        <v>SMS-55697</v>
      </c>
      <c r="I1356" s="96" t="str">
        <f t="shared" si="107"/>
        <v>The Smurfs</v>
      </c>
      <c r="J1356" s="97" t="s">
        <v>624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3221</v>
      </c>
      <c r="T1356" s="95" t="str">
        <f t="shared" si="106"/>
        <v>3 2024</v>
      </c>
      <c r="U1356" s="32">
        <f t="shared" si="109"/>
        <v>772.94839473083914</v>
      </c>
      <c r="V1356" s="22">
        <f t="shared" si="110"/>
        <v>0.83377062327228346</v>
      </c>
      <c r="X1356" s="33"/>
      <c r="Y1356" s="33"/>
    </row>
    <row r="1357" spans="1:25" x14ac:dyDescent="0.2">
      <c r="A1357" s="93" t="s">
        <v>621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8"/>
        <v>3 2023</v>
      </c>
      <c r="G1357" s="96" t="s">
        <v>5</v>
      </c>
      <c r="H1357" s="160" t="str">
        <f>RIGHT(Journal!$J1357,9)</f>
        <v>SMS-55697</v>
      </c>
      <c r="I1357" s="96" t="str">
        <f t="shared" si="107"/>
        <v>The Smurfs</v>
      </c>
      <c r="J1357" s="97" t="s">
        <v>624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3221</v>
      </c>
      <c r="T1357" s="95" t="str">
        <f t="shared" ref="T1357:T1420" si="111">IF(R1357="","",MONTH(R1357)&amp;" "&amp;YEAR(R1357))</f>
        <v>4 2024</v>
      </c>
      <c r="U1357" s="32">
        <f t="shared" si="109"/>
        <v>872.94839473083914</v>
      </c>
      <c r="V1357" s="22">
        <f t="shared" si="110"/>
        <v>0.94163948346477067</v>
      </c>
      <c r="X1357" s="33"/>
      <c r="Y1357" s="33"/>
    </row>
    <row r="1358" spans="1:25" x14ac:dyDescent="0.2">
      <c r="A1358" s="93" t="s">
        <v>621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8"/>
        <v>3 2023</v>
      </c>
      <c r="G1358" s="96" t="s">
        <v>5</v>
      </c>
      <c r="H1358" s="160" t="str">
        <f>RIGHT(Journal!$J1358,9)</f>
        <v>VGL-10032</v>
      </c>
      <c r="I1358" s="96" t="str">
        <f t="shared" ref="I1358:I1421" si="112">IFERROR(LEFT(J1358,FIND(",",J1358)-1),"")</f>
        <v>VegLife</v>
      </c>
      <c r="J1358" s="97" t="s">
        <v>625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3221</v>
      </c>
      <c r="T1358" s="95" t="str">
        <f t="shared" si="111"/>
        <v>9 2023</v>
      </c>
      <c r="U1358" s="32">
        <f t="shared" si="109"/>
        <v>718.37859546076641</v>
      </c>
      <c r="V1358" s="22">
        <f t="shared" si="110"/>
        <v>1.4915836146195329</v>
      </c>
      <c r="X1358" s="33"/>
      <c r="Y1358" s="33"/>
    </row>
    <row r="1359" spans="1:25" x14ac:dyDescent="0.2">
      <c r="A1359" s="93" t="s">
        <v>621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8"/>
        <v>3 2023</v>
      </c>
      <c r="G1359" s="96" t="s">
        <v>5</v>
      </c>
      <c r="H1359" s="161" t="s">
        <v>2732</v>
      </c>
      <c r="I1359" s="97" t="s">
        <v>2733</v>
      </c>
      <c r="J1359" s="97" t="s">
        <v>2734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3221</v>
      </c>
      <c r="T1359" s="95" t="str">
        <f t="shared" si="111"/>
        <v>3 2024</v>
      </c>
      <c r="U1359" s="32">
        <f t="shared" si="109"/>
        <v>772.94839473083914</v>
      </c>
      <c r="V1359" s="22">
        <f t="shared" si="110"/>
        <v>0.83377062327228346</v>
      </c>
      <c r="X1359" s="33"/>
      <c r="Y1359" s="33"/>
    </row>
    <row r="1360" spans="1:25" x14ac:dyDescent="0.2">
      <c r="A1360" s="93" t="s">
        <v>621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8"/>
        <v>3 2023</v>
      </c>
      <c r="G1360" s="96" t="s">
        <v>6</v>
      </c>
      <c r="H1360" s="160" t="str">
        <f>RIGHT(Journal!$J1360,9)</f>
        <v>MSC-60676</v>
      </c>
      <c r="I1360" s="96" t="str">
        <f t="shared" si="112"/>
        <v>MuscleTech</v>
      </c>
      <c r="J1360" s="97" t="s">
        <v>626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3221</v>
      </c>
      <c r="T1360" s="94" t="str">
        <f t="shared" si="111"/>
        <v>5 2023</v>
      </c>
      <c r="U1360" s="32">
        <f t="shared" si="109"/>
        <v>936.83878877737175</v>
      </c>
      <c r="V1360" s="22">
        <f t="shared" si="110"/>
        <v>0.53134040314313624</v>
      </c>
      <c r="X1360" s="33"/>
      <c r="Y1360" s="33"/>
    </row>
    <row r="1361" spans="1:25" x14ac:dyDescent="0.2">
      <c r="A1361" s="93" t="s">
        <v>627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8"/>
        <v>3 2023</v>
      </c>
      <c r="G1361" s="96" t="s">
        <v>5</v>
      </c>
      <c r="H1361" s="161" t="s">
        <v>2237</v>
      </c>
      <c r="I1361" s="97" t="s">
        <v>2067</v>
      </c>
      <c r="J1361" s="97" t="s">
        <v>2238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3221</v>
      </c>
      <c r="T1361" s="95" t="str">
        <f t="shared" si="111"/>
        <v>5 2023</v>
      </c>
      <c r="U1361" s="32">
        <f t="shared" si="109"/>
        <v>383.22894641756471</v>
      </c>
      <c r="V1361" s="22">
        <f t="shared" si="110"/>
        <v>0.82102123402106719</v>
      </c>
      <c r="X1361" s="33"/>
      <c r="Y1361" s="33"/>
    </row>
    <row r="1362" spans="1:25" x14ac:dyDescent="0.2">
      <c r="A1362" s="93" t="s">
        <v>627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8"/>
        <v>3 2023</v>
      </c>
      <c r="G1362" s="96" t="s">
        <v>5</v>
      </c>
      <c r="H1362" s="161" t="s">
        <v>2237</v>
      </c>
      <c r="I1362" s="97" t="s">
        <v>2067</v>
      </c>
      <c r="J1362" s="97" t="s">
        <v>2238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3221</v>
      </c>
      <c r="T1362" s="95" t="str">
        <f t="shared" si="111"/>
        <v>7 2023</v>
      </c>
      <c r="U1362" s="32">
        <f t="shared" si="109"/>
        <v>383.22894641756471</v>
      </c>
      <c r="V1362" s="22">
        <f t="shared" si="110"/>
        <v>0.82102123402106719</v>
      </c>
      <c r="X1362" s="33"/>
      <c r="Y1362" s="33"/>
    </row>
    <row r="1363" spans="1:25" x14ac:dyDescent="0.2">
      <c r="A1363" s="93" t="s">
        <v>627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8"/>
        <v>3 2023</v>
      </c>
      <c r="G1363" s="96" t="s">
        <v>5</v>
      </c>
      <c r="H1363" s="161" t="s">
        <v>2237</v>
      </c>
      <c r="I1363" s="97" t="s">
        <v>2067</v>
      </c>
      <c r="J1363" s="97" t="s">
        <v>2238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3221</v>
      </c>
      <c r="T1363" s="95" t="str">
        <f t="shared" si="111"/>
        <v>8 2023</v>
      </c>
      <c r="U1363" s="32">
        <f t="shared" si="109"/>
        <v>433.22894641756471</v>
      </c>
      <c r="V1363" s="22">
        <f t="shared" si="110"/>
        <v>0.92814013013995356</v>
      </c>
      <c r="X1363" s="33"/>
      <c r="Y1363" s="33"/>
    </row>
    <row r="1364" spans="1:25" x14ac:dyDescent="0.2">
      <c r="A1364" s="93" t="s">
        <v>627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8"/>
        <v>3 2023</v>
      </c>
      <c r="G1364" s="96" t="s">
        <v>5</v>
      </c>
      <c r="H1364" s="161" t="s">
        <v>4381</v>
      </c>
      <c r="I1364" s="97" t="s">
        <v>2733</v>
      </c>
      <c r="J1364" s="97" t="s">
        <v>4382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3221</v>
      </c>
      <c r="T1364" s="95" t="str">
        <f t="shared" si="111"/>
        <v>11 2023</v>
      </c>
      <c r="U1364" s="32">
        <f t="shared" si="109"/>
        <v>611.36901230631906</v>
      </c>
      <c r="V1364" s="22">
        <f t="shared" si="110"/>
        <v>0.61839960502608349</v>
      </c>
      <c r="X1364" s="33"/>
      <c r="Y1364" s="33"/>
    </row>
    <row r="1365" spans="1:25" x14ac:dyDescent="0.2">
      <c r="A1365" s="93" t="s">
        <v>627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8"/>
        <v>3 2023</v>
      </c>
      <c r="G1365" s="96" t="s">
        <v>5</v>
      </c>
      <c r="H1365" s="161" t="s">
        <v>4381</v>
      </c>
      <c r="I1365" s="97" t="s">
        <v>2733</v>
      </c>
      <c r="J1365" s="97" t="s">
        <v>4382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3221</v>
      </c>
      <c r="T1365" s="95" t="str">
        <f t="shared" si="111"/>
        <v>12 2023</v>
      </c>
      <c r="U1365" s="32">
        <f t="shared" si="109"/>
        <v>611.36901230631906</v>
      </c>
      <c r="V1365" s="22">
        <f t="shared" si="110"/>
        <v>0.61839960502608349</v>
      </c>
      <c r="X1365" s="33"/>
      <c r="Y1365" s="33"/>
    </row>
    <row r="1366" spans="1:25" x14ac:dyDescent="0.2">
      <c r="A1366" s="93" t="s">
        <v>627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8"/>
        <v>3 2023</v>
      </c>
      <c r="G1366" s="96" t="s">
        <v>5</v>
      </c>
      <c r="H1366" s="161" t="s">
        <v>4381</v>
      </c>
      <c r="I1366" s="97" t="s">
        <v>2733</v>
      </c>
      <c r="J1366" s="97" t="s">
        <v>4382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3221</v>
      </c>
      <c r="T1366" s="95" t="str">
        <f t="shared" si="111"/>
        <v>12 2023</v>
      </c>
      <c r="U1366" s="32">
        <f t="shared" si="109"/>
        <v>611.36901230631906</v>
      </c>
      <c r="V1366" s="22">
        <f t="shared" si="110"/>
        <v>0.61839960502608349</v>
      </c>
      <c r="X1366" s="33"/>
      <c r="Y1366" s="33"/>
    </row>
    <row r="1367" spans="1:25" x14ac:dyDescent="0.2">
      <c r="A1367" s="93" t="s">
        <v>627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8"/>
        <v>3 2023</v>
      </c>
      <c r="G1367" s="96" t="s">
        <v>7</v>
      </c>
      <c r="H1367" s="160" t="str">
        <f>RIGHT(Journal!$J1367,9)</f>
        <v>ARH-19470</v>
      </c>
      <c r="I1367" s="96" t="str">
        <f t="shared" si="112"/>
        <v>Arm &amp; Hammer</v>
      </c>
      <c r="J1367" s="97" t="s">
        <v>102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3221</v>
      </c>
      <c r="T1367" s="95" t="str">
        <f t="shared" si="111"/>
        <v>2 2024</v>
      </c>
      <c r="U1367" s="32">
        <f t="shared" si="109"/>
        <v>-1.1426385257777838E-3</v>
      </c>
      <c r="V1367" s="22">
        <f t="shared" si="110"/>
        <v>-3.1547071261399335E-6</v>
      </c>
      <c r="X1367" s="33"/>
      <c r="Y1367" s="33"/>
    </row>
    <row r="1368" spans="1:25" x14ac:dyDescent="0.2">
      <c r="A1368" s="93" t="s">
        <v>627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8"/>
        <v>3 2023</v>
      </c>
      <c r="G1368" s="96" t="s">
        <v>7</v>
      </c>
      <c r="H1368" s="160" t="str">
        <f>RIGHT(Journal!$J1368,9)</f>
        <v>ARH-19460</v>
      </c>
      <c r="I1368" s="96" t="str">
        <f t="shared" si="112"/>
        <v>Arm &amp; Hammer</v>
      </c>
      <c r="J1368" s="97" t="s">
        <v>478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3221</v>
      </c>
      <c r="T1368" s="95" t="str">
        <f t="shared" si="111"/>
        <v>2 2024</v>
      </c>
      <c r="U1368" s="32">
        <f t="shared" si="109"/>
        <v>-1.1426385257777838E-3</v>
      </c>
      <c r="V1368" s="22">
        <f t="shared" si="110"/>
        <v>-3.1547071261399335E-6</v>
      </c>
      <c r="X1368" s="33"/>
      <c r="Y1368" s="33"/>
    </row>
    <row r="1369" spans="1:25" x14ac:dyDescent="0.2">
      <c r="A1369" s="93" t="s">
        <v>627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8"/>
        <v>3 2023</v>
      </c>
      <c r="G1369" s="96" t="s">
        <v>7</v>
      </c>
      <c r="H1369" s="160" t="str">
        <f>RIGHT(Journal!$J1369,9)</f>
        <v>ARH-19792</v>
      </c>
      <c r="I1369" s="96" t="str">
        <f t="shared" si="112"/>
        <v>Arm &amp; Hammer</v>
      </c>
      <c r="J1369" s="97" t="s">
        <v>629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3221</v>
      </c>
      <c r="T1369" s="95" t="str">
        <f t="shared" si="111"/>
        <v>5 2023</v>
      </c>
      <c r="U1369" s="32">
        <f t="shared" si="109"/>
        <v>341.80565835618188</v>
      </c>
      <c r="V1369" s="22">
        <f t="shared" si="110"/>
        <v>0.74598402313289125</v>
      </c>
      <c r="X1369" s="33"/>
      <c r="Y1369" s="33"/>
    </row>
    <row r="1370" spans="1:25" x14ac:dyDescent="0.2">
      <c r="A1370" s="93" t="s">
        <v>627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8"/>
        <v>3 2023</v>
      </c>
      <c r="G1370" s="96" t="s">
        <v>5</v>
      </c>
      <c r="H1370" s="161" t="s">
        <v>2538</v>
      </c>
      <c r="I1370" s="97" t="s">
        <v>2102</v>
      </c>
      <c r="J1370" s="97" t="s">
        <v>2539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3221</v>
      </c>
      <c r="T1370" s="95" t="str">
        <f t="shared" si="111"/>
        <v>10 2023</v>
      </c>
      <c r="U1370" s="32">
        <f t="shared" si="109"/>
        <v>857.32642734170759</v>
      </c>
      <c r="V1370" s="22">
        <f t="shared" si="110"/>
        <v>0.465262236384551</v>
      </c>
      <c r="X1370" s="33"/>
      <c r="Y1370" s="33"/>
    </row>
    <row r="1371" spans="1:25" x14ac:dyDescent="0.2">
      <c r="A1371" s="93" t="s">
        <v>627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8"/>
        <v>3 2023</v>
      </c>
      <c r="G1371" s="96" t="s">
        <v>5</v>
      </c>
      <c r="H1371" s="160" t="str">
        <f>RIGHT(Journal!$J1371,9)</f>
        <v>LEX-23166</v>
      </c>
      <c r="I1371" s="96" t="str">
        <f t="shared" si="112"/>
        <v>Life Extension</v>
      </c>
      <c r="J1371" s="97" t="s">
        <v>61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3221</v>
      </c>
      <c r="T1371" s="95" t="str">
        <f t="shared" si="111"/>
        <v>10 2023</v>
      </c>
      <c r="U1371" s="32">
        <f t="shared" si="109"/>
        <v>651.99177580820015</v>
      </c>
      <c r="V1371" s="22">
        <f t="shared" si="110"/>
        <v>0.62212467493850199</v>
      </c>
      <c r="X1371" s="33"/>
      <c r="Y1371" s="33"/>
    </row>
    <row r="1372" spans="1:25" x14ac:dyDescent="0.2">
      <c r="A1372" s="93" t="s">
        <v>627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8"/>
        <v>3 2023</v>
      </c>
      <c r="G1372" s="96" t="s">
        <v>5</v>
      </c>
      <c r="H1372" s="160" t="str">
        <f>RIGHT(Journal!$J1372,9)</f>
        <v>CEN-27308</v>
      </c>
      <c r="I1372" s="96" t="str">
        <f t="shared" si="112"/>
        <v>21st Century</v>
      </c>
      <c r="J1372" s="97" t="s">
        <v>118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3221</v>
      </c>
      <c r="T1372" s="95" t="str">
        <f t="shared" si="111"/>
        <v>4 2023</v>
      </c>
      <c r="U1372" s="32">
        <f t="shared" si="109"/>
        <v>1228.9405904482562</v>
      </c>
      <c r="V1372" s="22">
        <f t="shared" si="110"/>
        <v>2.6088866192434321</v>
      </c>
      <c r="X1372" s="33"/>
      <c r="Y1372" s="33"/>
    </row>
    <row r="1373" spans="1:25" x14ac:dyDescent="0.2">
      <c r="A1373" s="93" t="s">
        <v>627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8"/>
        <v>3 2023</v>
      </c>
      <c r="G1373" s="96" t="s">
        <v>5</v>
      </c>
      <c r="H1373" s="160" t="str">
        <f>RIGHT(Journal!$J1373,9)</f>
        <v>CEN-27305</v>
      </c>
      <c r="I1373" s="96" t="str">
        <f t="shared" si="112"/>
        <v>21st Century</v>
      </c>
      <c r="J1373" s="97" t="s">
        <v>119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3221</v>
      </c>
      <c r="T1373" s="95" t="str">
        <f t="shared" si="111"/>
        <v>10 2023</v>
      </c>
      <c r="U1373" s="32">
        <f t="shared" si="109"/>
        <v>1135.8679347063701</v>
      </c>
      <c r="V1373" s="22">
        <f t="shared" si="110"/>
        <v>2.4472946810683531</v>
      </c>
      <c r="X1373" s="33"/>
      <c r="Y1373" s="33"/>
    </row>
    <row r="1374" spans="1:25" x14ac:dyDescent="0.2">
      <c r="A1374" s="93" t="s">
        <v>627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8"/>
        <v>3 2023</v>
      </c>
      <c r="G1374" s="96" t="s">
        <v>5</v>
      </c>
      <c r="H1374" s="161" t="s">
        <v>2735</v>
      </c>
      <c r="I1374" s="97" t="s">
        <v>2283</v>
      </c>
      <c r="J1374" s="97" t="s">
        <v>2736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3221</v>
      </c>
      <c r="T1374" s="95" t="str">
        <f t="shared" si="111"/>
        <v>5 2023</v>
      </c>
      <c r="U1374" s="32">
        <f t="shared" si="109"/>
        <v>1031.0164687878596</v>
      </c>
      <c r="V1374" s="22">
        <f t="shared" si="110"/>
        <v>1.5411686845560257</v>
      </c>
      <c r="X1374" s="33"/>
      <c r="Y1374" s="33"/>
    </row>
    <row r="1375" spans="1:25" x14ac:dyDescent="0.2">
      <c r="A1375" s="93" t="s">
        <v>627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8"/>
        <v>3 2023</v>
      </c>
      <c r="G1375" s="96" t="s">
        <v>5</v>
      </c>
      <c r="H1375" s="161" t="s">
        <v>2881</v>
      </c>
      <c r="I1375" s="97" t="s">
        <v>2283</v>
      </c>
      <c r="J1375" s="97" t="s">
        <v>2882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3221</v>
      </c>
      <c r="T1375" s="95" t="str">
        <f t="shared" si="111"/>
        <v>9 2023</v>
      </c>
      <c r="U1375" s="32">
        <f t="shared" si="109"/>
        <v>1028.0476069629535</v>
      </c>
      <c r="V1375" s="22">
        <f t="shared" si="110"/>
        <v>1.529941135139725</v>
      </c>
      <c r="X1375" s="33"/>
      <c r="Y1375" s="33"/>
    </row>
    <row r="1376" spans="1:25" x14ac:dyDescent="0.2">
      <c r="A1376" s="93" t="s">
        <v>627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8"/>
        <v>3 2023</v>
      </c>
      <c r="G1376" s="96" t="s">
        <v>5</v>
      </c>
      <c r="H1376" s="161" t="s">
        <v>2887</v>
      </c>
      <c r="I1376" s="97" t="s">
        <v>2283</v>
      </c>
      <c r="J1376" s="97" t="s">
        <v>2888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3221</v>
      </c>
      <c r="T1376" s="95" t="str">
        <f t="shared" si="111"/>
        <v>7 2023</v>
      </c>
      <c r="U1376" s="32">
        <f t="shared" si="109"/>
        <v>1153.7294242173054</v>
      </c>
      <c r="V1376" s="22">
        <f t="shared" si="110"/>
        <v>2.112010925289626</v>
      </c>
      <c r="X1376" s="33"/>
      <c r="Y1376" s="33"/>
    </row>
    <row r="1377" spans="1:25" x14ac:dyDescent="0.2">
      <c r="A1377" s="93" t="s">
        <v>627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8"/>
        <v>3 2023</v>
      </c>
      <c r="G1377" s="96" t="s">
        <v>7</v>
      </c>
      <c r="H1377" s="160" t="str">
        <f>RIGHT(Journal!$J1377,9)</f>
        <v>ISK-73751</v>
      </c>
      <c r="I1377" s="96" t="str">
        <f t="shared" si="112"/>
        <v>It's Skin</v>
      </c>
      <c r="J1377" s="97" t="s">
        <v>630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3221</v>
      </c>
      <c r="T1377" s="95" t="str">
        <f t="shared" si="111"/>
        <v>9 2023</v>
      </c>
      <c r="U1377" s="32">
        <f t="shared" si="109"/>
        <v>590.53866097047751</v>
      </c>
      <c r="V1377" s="22">
        <f t="shared" si="110"/>
        <v>0.64932794350624701</v>
      </c>
      <c r="X1377" s="33"/>
      <c r="Y1377" s="33"/>
    </row>
    <row r="1378" spans="1:25" x14ac:dyDescent="0.2">
      <c r="A1378" s="93" t="s">
        <v>627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8"/>
        <v>3 2023</v>
      </c>
      <c r="G1378" s="96" t="s">
        <v>5</v>
      </c>
      <c r="H1378" s="161" t="s">
        <v>2529</v>
      </c>
      <c r="I1378" s="97" t="s">
        <v>2067</v>
      </c>
      <c r="J1378" s="97" t="s">
        <v>2530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3221</v>
      </c>
      <c r="T1378" s="95" t="str">
        <f t="shared" si="111"/>
        <v>4 2023</v>
      </c>
      <c r="U1378" s="32">
        <f t="shared" si="109"/>
        <v>367.58411273353306</v>
      </c>
      <c r="V1378" s="22">
        <f t="shared" si="110"/>
        <v>0.690407858827778</v>
      </c>
      <c r="X1378" s="33"/>
      <c r="Y1378" s="33"/>
    </row>
    <row r="1379" spans="1:25" x14ac:dyDescent="0.2">
      <c r="A1379" s="93" t="s">
        <v>627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8"/>
        <v>3 2023</v>
      </c>
      <c r="G1379" s="96" t="s">
        <v>5</v>
      </c>
      <c r="H1379" s="175" t="s">
        <v>3724</v>
      </c>
      <c r="I1379" s="176" t="s">
        <v>2283</v>
      </c>
      <c r="J1379" s="97" t="s">
        <v>3766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3221</v>
      </c>
      <c r="T1379" s="95" t="str">
        <f t="shared" si="111"/>
        <v>4 2023</v>
      </c>
      <c r="U1379" s="32">
        <f t="shared" si="109"/>
        <v>506.27595358030999</v>
      </c>
      <c r="V1379" s="22">
        <f t="shared" si="110"/>
        <v>0.72979444231924828</v>
      </c>
      <c r="X1379" s="33"/>
      <c r="Y1379" s="33"/>
    </row>
    <row r="1380" spans="1:25" x14ac:dyDescent="0.2">
      <c r="A1380" s="93" t="s">
        <v>627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8"/>
        <v>3 2023</v>
      </c>
      <c r="G1380" s="96" t="s">
        <v>5</v>
      </c>
      <c r="H1380" s="160" t="str">
        <f>RIGHT(Journal!$J1380,9)</f>
        <v>SPN-00215</v>
      </c>
      <c r="I1380" s="96" t="str">
        <f t="shared" si="112"/>
        <v>Super Nutrition</v>
      </c>
      <c r="J1380" s="97" t="s">
        <v>184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3221</v>
      </c>
      <c r="T1380" s="95" t="str">
        <f t="shared" si="111"/>
        <v>9 2023</v>
      </c>
      <c r="U1380" s="32">
        <f t="shared" si="109"/>
        <v>1164.0121787923229</v>
      </c>
      <c r="V1380" s="22">
        <f t="shared" si="110"/>
        <v>0.87127454331140874</v>
      </c>
      <c r="X1380" s="33"/>
      <c r="Y1380" s="33"/>
    </row>
    <row r="1381" spans="1:25" x14ac:dyDescent="0.2">
      <c r="A1381" s="93" t="s">
        <v>627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8"/>
        <v>3 2023</v>
      </c>
      <c r="G1381" s="96" t="s">
        <v>5</v>
      </c>
      <c r="H1381" s="160" t="str">
        <f>RIGHT(Journal!$J1381,9)</f>
        <v>NWY-15450</v>
      </c>
      <c r="I1381" s="96" t="str">
        <f t="shared" si="112"/>
        <v>Nature's Way</v>
      </c>
      <c r="J1381" s="97" t="s">
        <v>217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3221</v>
      </c>
      <c r="T1381" s="95" t="str">
        <f t="shared" si="111"/>
        <v>4 2023</v>
      </c>
      <c r="U1381" s="32">
        <f t="shared" si="109"/>
        <v>513.25161639992348</v>
      </c>
      <c r="V1381" s="22">
        <f t="shared" si="110"/>
        <v>0.65237072881082891</v>
      </c>
      <c r="X1381" s="33"/>
      <c r="Y1381" s="33"/>
    </row>
    <row r="1382" spans="1:25" x14ac:dyDescent="0.2">
      <c r="A1382" s="93" t="s">
        <v>631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8"/>
        <v>4 2023</v>
      </c>
      <c r="G1382" s="96" t="s">
        <v>5</v>
      </c>
      <c r="H1382" s="160" t="str">
        <f>RIGHT(Journal!$J1382,9)</f>
        <v>NOW-00100</v>
      </c>
      <c r="I1382" s="96" t="str">
        <f t="shared" si="112"/>
        <v>NOW Foods</v>
      </c>
      <c r="J1382" s="97" t="s">
        <v>632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3221</v>
      </c>
      <c r="T1382" s="95" t="str">
        <f t="shared" si="111"/>
        <v>5 2023</v>
      </c>
      <c r="U1382" s="32">
        <f t="shared" si="109"/>
        <v>307.25879334329431</v>
      </c>
      <c r="V1382" s="22">
        <f t="shared" si="110"/>
        <v>0.62357032290453929</v>
      </c>
      <c r="X1382" s="33"/>
      <c r="Y1382" s="33"/>
    </row>
    <row r="1383" spans="1:25" x14ac:dyDescent="0.2">
      <c r="A1383" s="93" t="s">
        <v>631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8"/>
        <v>4 2023</v>
      </c>
      <c r="G1383" s="96" t="s">
        <v>5</v>
      </c>
      <c r="H1383" s="161" t="s">
        <v>2089</v>
      </c>
      <c r="I1383" s="97" t="s">
        <v>2067</v>
      </c>
      <c r="J1383" s="97" t="s">
        <v>4398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3221</v>
      </c>
      <c r="T1383" s="95" t="str">
        <f t="shared" si="111"/>
        <v>7 2023</v>
      </c>
      <c r="U1383" s="32">
        <f t="shared" si="109"/>
        <v>638.05511875933848</v>
      </c>
      <c r="V1383" s="22">
        <f t="shared" si="110"/>
        <v>1.3812364735933245</v>
      </c>
      <c r="X1383" s="33"/>
      <c r="Y1383" s="33"/>
    </row>
    <row r="1384" spans="1:25" x14ac:dyDescent="0.2">
      <c r="A1384" s="93" t="s">
        <v>631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8"/>
        <v>4 2023</v>
      </c>
      <c r="G1384" s="96" t="s">
        <v>5</v>
      </c>
      <c r="H1384" s="161" t="s">
        <v>2089</v>
      </c>
      <c r="I1384" s="97" t="s">
        <v>2067</v>
      </c>
      <c r="J1384" s="97" t="s">
        <v>4398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3221</v>
      </c>
      <c r="T1384" s="95" t="str">
        <f t="shared" si="111"/>
        <v>9 2023</v>
      </c>
      <c r="U1384" s="32">
        <f t="shared" si="109"/>
        <v>638.05511875933848</v>
      </c>
      <c r="V1384" s="22">
        <f t="shared" si="110"/>
        <v>1.3812364735933245</v>
      </c>
      <c r="X1384" s="33"/>
      <c r="Y1384" s="33"/>
    </row>
    <row r="1385" spans="1:25" x14ac:dyDescent="0.2">
      <c r="A1385" s="93" t="s">
        <v>631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8"/>
        <v>4 2023</v>
      </c>
      <c r="G1385" s="96" t="s">
        <v>5</v>
      </c>
      <c r="H1385" s="161" t="s">
        <v>2690</v>
      </c>
      <c r="I1385" s="97" t="s">
        <v>2067</v>
      </c>
      <c r="J1385" s="97" t="s">
        <v>2717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3221</v>
      </c>
      <c r="T1385" s="95" t="str">
        <f t="shared" si="111"/>
        <v>9 2023</v>
      </c>
      <c r="U1385" s="32">
        <f t="shared" si="109"/>
        <v>527.46380545107934</v>
      </c>
      <c r="V1385" s="22">
        <f t="shared" si="110"/>
        <v>1.4158726404819544</v>
      </c>
      <c r="X1385" s="33"/>
      <c r="Y1385" s="33"/>
    </row>
    <row r="1386" spans="1:25" x14ac:dyDescent="0.2">
      <c r="A1386" s="93" t="s">
        <v>631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8"/>
        <v>4 2023</v>
      </c>
      <c r="G1386" s="96" t="s">
        <v>5</v>
      </c>
      <c r="H1386" s="161" t="s">
        <v>2690</v>
      </c>
      <c r="I1386" s="97" t="s">
        <v>2067</v>
      </c>
      <c r="J1386" s="97" t="s">
        <v>2717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3221</v>
      </c>
      <c r="T1386" s="95" t="str">
        <f t="shared" si="111"/>
        <v>9 2023</v>
      </c>
      <c r="U1386" s="32">
        <f t="shared" si="109"/>
        <v>527.46380545107934</v>
      </c>
      <c r="V1386" s="22">
        <f t="shared" si="110"/>
        <v>1.4158726404819544</v>
      </c>
      <c r="X1386" s="33"/>
      <c r="Y1386" s="33"/>
    </row>
    <row r="1387" spans="1:25" x14ac:dyDescent="0.2">
      <c r="A1387" s="93" t="s">
        <v>631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8"/>
        <v>4 2023</v>
      </c>
      <c r="G1387" s="96" t="s">
        <v>5</v>
      </c>
      <c r="H1387" s="161" t="s">
        <v>2266</v>
      </c>
      <c r="I1387" s="97" t="s">
        <v>2067</v>
      </c>
      <c r="J1387" s="97" t="s">
        <v>3796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3221</v>
      </c>
      <c r="T1387" s="95" t="str">
        <f t="shared" si="111"/>
        <v>5 2023</v>
      </c>
      <c r="U1387" s="32">
        <f t="shared" si="109"/>
        <v>781.89470142717278</v>
      </c>
      <c r="V1387" s="22">
        <f t="shared" si="110"/>
        <v>0.69930327888187216</v>
      </c>
      <c r="X1387" s="33"/>
      <c r="Y1387" s="33"/>
    </row>
    <row r="1388" spans="1:25" x14ac:dyDescent="0.2">
      <c r="A1388" s="93" t="s">
        <v>631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8"/>
        <v>4 2023</v>
      </c>
      <c r="G1388" s="96" t="s">
        <v>5</v>
      </c>
      <c r="H1388" s="161" t="s">
        <v>2266</v>
      </c>
      <c r="I1388" s="97" t="s">
        <v>2067</v>
      </c>
      <c r="J1388" s="97" t="s">
        <v>3796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3221</v>
      </c>
      <c r="T1388" s="95" t="str">
        <f t="shared" si="111"/>
        <v>8 2023</v>
      </c>
      <c r="U1388" s="32">
        <f t="shared" si="109"/>
        <v>881.89470142717278</v>
      </c>
      <c r="V1388" s="22">
        <f t="shared" si="110"/>
        <v>0.78874029355986552</v>
      </c>
      <c r="X1388" s="33"/>
      <c r="Y1388" s="33"/>
    </row>
    <row r="1389" spans="1:25" x14ac:dyDescent="0.2">
      <c r="A1389" s="93" t="s">
        <v>631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8"/>
        <v>4 2023</v>
      </c>
      <c r="G1389" s="96" t="s">
        <v>5</v>
      </c>
      <c r="H1389" s="175" t="s">
        <v>3756</v>
      </c>
      <c r="I1389" s="176" t="s">
        <v>2067</v>
      </c>
      <c r="J1389" s="97" t="s">
        <v>3807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3221</v>
      </c>
      <c r="T1389" s="95" t="str">
        <f t="shared" si="111"/>
        <v>5 2023</v>
      </c>
      <c r="U1389" s="32">
        <f t="shared" si="109"/>
        <v>755.42432582822391</v>
      </c>
      <c r="V1389" s="22">
        <f t="shared" si="110"/>
        <v>1.0145702472331173</v>
      </c>
      <c r="X1389" s="33"/>
      <c r="Y1389" s="33"/>
    </row>
    <row r="1390" spans="1:25" x14ac:dyDescent="0.2">
      <c r="A1390" s="93" t="s">
        <v>631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8"/>
        <v>4 2023</v>
      </c>
      <c r="G1390" s="96" t="s">
        <v>5</v>
      </c>
      <c r="H1390" s="175" t="s">
        <v>3756</v>
      </c>
      <c r="I1390" s="176" t="s">
        <v>2067</v>
      </c>
      <c r="J1390" s="97" t="s">
        <v>3807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3221</v>
      </c>
      <c r="T1390" s="95" t="str">
        <f t="shared" si="111"/>
        <v>5 2023</v>
      </c>
      <c r="U1390" s="32">
        <f t="shared" si="109"/>
        <v>755.42432582822391</v>
      </c>
      <c r="V1390" s="22">
        <f t="shared" si="110"/>
        <v>1.0145702472331173</v>
      </c>
      <c r="X1390" s="33"/>
      <c r="Y1390" s="33"/>
    </row>
    <row r="1391" spans="1:25" x14ac:dyDescent="0.2">
      <c r="A1391" s="93" t="s">
        <v>631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8"/>
        <v>4 2023</v>
      </c>
      <c r="G1391" s="96" t="s">
        <v>5</v>
      </c>
      <c r="H1391" s="161" t="s">
        <v>2925</v>
      </c>
      <c r="I1391" s="97" t="s">
        <v>2067</v>
      </c>
      <c r="J1391" s="97" t="s">
        <v>4019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3221</v>
      </c>
      <c r="T1391" s="95" t="str">
        <f t="shared" si="111"/>
        <v>6 2023</v>
      </c>
      <c r="U1391" s="32">
        <f t="shared" si="109"/>
        <v>684.55439126178567</v>
      </c>
      <c r="V1391" s="22">
        <f t="shared" si="110"/>
        <v>0.74778270246478884</v>
      </c>
      <c r="X1391" s="33"/>
      <c r="Y1391" s="33"/>
    </row>
    <row r="1392" spans="1:25" x14ac:dyDescent="0.2">
      <c r="A1392" s="93" t="s">
        <v>631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8"/>
        <v>4 2023</v>
      </c>
      <c r="G1392" s="96" t="s">
        <v>5</v>
      </c>
      <c r="H1392" s="161" t="s">
        <v>2925</v>
      </c>
      <c r="I1392" s="97" t="s">
        <v>2067</v>
      </c>
      <c r="J1392" s="97" t="s">
        <v>4019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3221</v>
      </c>
      <c r="T1392" s="95" t="str">
        <f t="shared" si="111"/>
        <v>8 2023</v>
      </c>
      <c r="U1392" s="32">
        <f t="shared" si="109"/>
        <v>684.55439126178567</v>
      </c>
      <c r="V1392" s="22">
        <f t="shared" si="110"/>
        <v>0.74778270246478884</v>
      </c>
      <c r="X1392" s="33"/>
      <c r="Y1392" s="33"/>
    </row>
    <row r="1393" spans="1:25" x14ac:dyDescent="0.2">
      <c r="A1393" s="93" t="s">
        <v>631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8"/>
        <v>4 2023</v>
      </c>
      <c r="G1393" s="96" t="s">
        <v>5</v>
      </c>
      <c r="H1393" s="175" t="s">
        <v>3754</v>
      </c>
      <c r="I1393" s="176" t="s">
        <v>2067</v>
      </c>
      <c r="J1393" s="97" t="s">
        <v>3805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3221</v>
      </c>
      <c r="T1393" s="95" t="str">
        <f t="shared" si="111"/>
        <v>12 2023</v>
      </c>
      <c r="U1393" s="32">
        <f t="shared" si="109"/>
        <v>732.07872430315831</v>
      </c>
      <c r="V1393" s="22">
        <f t="shared" si="110"/>
        <v>0.95332522678036435</v>
      </c>
      <c r="X1393" s="33"/>
      <c r="Y1393" s="33"/>
    </row>
    <row r="1394" spans="1:25" x14ac:dyDescent="0.2">
      <c r="A1394" s="93" t="s">
        <v>631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8"/>
        <v>4 2023</v>
      </c>
      <c r="G1394" s="96" t="s">
        <v>5</v>
      </c>
      <c r="H1394" s="175" t="s">
        <v>3754</v>
      </c>
      <c r="I1394" s="176" t="s">
        <v>2067</v>
      </c>
      <c r="J1394" s="97" t="s">
        <v>3805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3221</v>
      </c>
      <c r="T1394" s="95" t="str">
        <f t="shared" si="111"/>
        <v>3 2024</v>
      </c>
      <c r="U1394" s="32">
        <f t="shared" si="109"/>
        <v>832.07872430315831</v>
      </c>
      <c r="V1394" s="22">
        <f t="shared" si="110"/>
        <v>1.0835469085657219</v>
      </c>
      <c r="X1394" s="33"/>
      <c r="Y1394" s="33"/>
    </row>
    <row r="1395" spans="1:25" x14ac:dyDescent="0.2">
      <c r="A1395" s="93" t="s">
        <v>631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8"/>
        <v>4 2023</v>
      </c>
      <c r="G1395" s="96" t="s">
        <v>5</v>
      </c>
      <c r="H1395" s="161" t="s">
        <v>2181</v>
      </c>
      <c r="I1395" s="97" t="s">
        <v>2067</v>
      </c>
      <c r="J1395" s="97" t="s">
        <v>2182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3221</v>
      </c>
      <c r="T1395" s="95" t="str">
        <f t="shared" si="111"/>
        <v>5 2023</v>
      </c>
      <c r="U1395" s="32">
        <f t="shared" si="109"/>
        <v>1025.4453150600239</v>
      </c>
      <c r="V1395" s="22">
        <f t="shared" si="110"/>
        <v>1.0522193684012529</v>
      </c>
      <c r="X1395" s="33"/>
      <c r="Y1395" s="33"/>
    </row>
    <row r="1396" spans="1:25" x14ac:dyDescent="0.2">
      <c r="A1396" s="93" t="s">
        <v>631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8"/>
        <v>4 2023</v>
      </c>
      <c r="G1396" s="96" t="s">
        <v>5</v>
      </c>
      <c r="H1396" s="160" t="str">
        <f>RIGHT(Journal!$J1396,9)</f>
        <v>NOW-01298</v>
      </c>
      <c r="I1396" s="96" t="str">
        <f t="shared" si="112"/>
        <v>NOW Foods</v>
      </c>
      <c r="J1396" s="97" t="s">
        <v>474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3221</v>
      </c>
      <c r="T1396" s="95" t="str">
        <f t="shared" si="111"/>
        <v>5 2023</v>
      </c>
      <c r="U1396" s="32">
        <f t="shared" si="109"/>
        <v>1152.3965902416403</v>
      </c>
      <c r="V1396" s="22">
        <f t="shared" si="110"/>
        <v>0.69943809500288223</v>
      </c>
      <c r="X1396" s="33"/>
      <c r="Y1396" s="33"/>
    </row>
    <row r="1397" spans="1:25" x14ac:dyDescent="0.2">
      <c r="A1397" s="93" t="s">
        <v>631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8"/>
        <v>4 2023</v>
      </c>
      <c r="G1397" s="96" t="s">
        <v>5</v>
      </c>
      <c r="H1397" s="160" t="str">
        <f>RIGHT(Journal!$J1397,9)</f>
        <v>NOW-01298</v>
      </c>
      <c r="I1397" s="96" t="str">
        <f t="shared" si="112"/>
        <v>NOW Foods</v>
      </c>
      <c r="J1397" s="97" t="s">
        <v>474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3221</v>
      </c>
      <c r="T1397" s="95" t="str">
        <f t="shared" si="111"/>
        <v>5 2023</v>
      </c>
      <c r="U1397" s="32">
        <f t="shared" si="109"/>
        <v>1152.3965902416403</v>
      </c>
      <c r="V1397" s="22">
        <f t="shared" si="110"/>
        <v>0.69943809500288223</v>
      </c>
      <c r="X1397" s="33"/>
      <c r="Y1397" s="33"/>
    </row>
    <row r="1398" spans="1:25" x14ac:dyDescent="0.2">
      <c r="A1398" s="93" t="s">
        <v>631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8"/>
        <v>4 2023</v>
      </c>
      <c r="G1398" s="96" t="s">
        <v>5</v>
      </c>
      <c r="H1398" s="161" t="s">
        <v>2831</v>
      </c>
      <c r="I1398" s="97" t="s">
        <v>2067</v>
      </c>
      <c r="J1398" s="97" t="s">
        <v>2832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3221</v>
      </c>
      <c r="T1398" s="95" t="str">
        <f t="shared" si="111"/>
        <v>5 2023</v>
      </c>
      <c r="U1398" s="32">
        <f t="shared" si="109"/>
        <v>1016.8250461126281</v>
      </c>
      <c r="V1398" s="22">
        <f t="shared" si="110"/>
        <v>0.85940379550108459</v>
      </c>
      <c r="X1398" s="33"/>
      <c r="Y1398" s="33"/>
    </row>
    <row r="1399" spans="1:25" x14ac:dyDescent="0.2">
      <c r="A1399" s="93" t="s">
        <v>631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8"/>
        <v>4 2023</v>
      </c>
      <c r="G1399" s="96" t="s">
        <v>5</v>
      </c>
      <c r="H1399" s="161" t="s">
        <v>2831</v>
      </c>
      <c r="I1399" s="97" t="s">
        <v>2067</v>
      </c>
      <c r="J1399" s="97" t="s">
        <v>2832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3221</v>
      </c>
      <c r="T1399" s="95" t="str">
        <f t="shared" si="111"/>
        <v>5 2023</v>
      </c>
      <c r="U1399" s="32">
        <f t="shared" si="109"/>
        <v>916.82504611262812</v>
      </c>
      <c r="V1399" s="22">
        <f t="shared" si="110"/>
        <v>0.77488544116012614</v>
      </c>
      <c r="X1399" s="33"/>
      <c r="Y1399" s="33"/>
    </row>
    <row r="1400" spans="1:25" x14ac:dyDescent="0.2">
      <c r="A1400" s="93" t="s">
        <v>631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8"/>
        <v>4 2023</v>
      </c>
      <c r="G1400" s="96" t="s">
        <v>7</v>
      </c>
      <c r="H1400" s="160" t="str">
        <f>RIGHT(Journal!$J1400,9)</f>
        <v>MIZ-54035</v>
      </c>
      <c r="I1400" s="96" t="str">
        <f t="shared" si="112"/>
        <v>Mizon</v>
      </c>
      <c r="J1400" s="97" t="s">
        <v>633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1"/>
        <v/>
      </c>
      <c r="U1400" s="32">
        <f t="shared" si="109"/>
        <v>-1217.9449987119376</v>
      </c>
      <c r="V1400" s="22" t="str">
        <f t="shared" si="110"/>
        <v/>
      </c>
      <c r="X1400" s="33"/>
      <c r="Y1400" s="33"/>
    </row>
    <row r="1401" spans="1:25" x14ac:dyDescent="0.2">
      <c r="A1401" s="93" t="s">
        <v>631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8"/>
        <v>4 2023</v>
      </c>
      <c r="G1401" s="96" t="s">
        <v>5</v>
      </c>
      <c r="H1401" s="160" t="str">
        <f>RIGHT(Journal!$J1401,9)</f>
        <v>CGN-01066</v>
      </c>
      <c r="I1401" s="96" t="str">
        <f t="shared" si="112"/>
        <v>California Gold Nutrition</v>
      </c>
      <c r="J1401" s="97" t="s">
        <v>57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3221</v>
      </c>
      <c r="T1401" s="95" t="str">
        <f t="shared" si="111"/>
        <v>7 2023</v>
      </c>
      <c r="U1401" s="32">
        <f t="shared" si="109"/>
        <v>-1.6791179352821928E-3</v>
      </c>
      <c r="V1401" s="22">
        <f t="shared" si="110"/>
        <v>-1.5535137408052995E-6</v>
      </c>
      <c r="X1401" s="33"/>
      <c r="Y1401" s="33"/>
    </row>
    <row r="1402" spans="1:25" x14ac:dyDescent="0.2">
      <c r="A1402" s="93" t="s">
        <v>631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8"/>
        <v>4 2023</v>
      </c>
      <c r="G1402" s="96" t="s">
        <v>6</v>
      </c>
      <c r="H1402" s="160" t="str">
        <f>RIGHT(Journal!$J1402,9)</f>
        <v>RSP-00692</v>
      </c>
      <c r="I1402" s="96" t="str">
        <f t="shared" si="112"/>
        <v>RSP Nutrition</v>
      </c>
      <c r="J1402" s="97" t="s">
        <v>634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3221</v>
      </c>
      <c r="T1402" s="95" t="str">
        <f t="shared" si="111"/>
        <v>8 2023</v>
      </c>
      <c r="U1402" s="32">
        <f t="shared" si="109"/>
        <v>1407.2271626564993</v>
      </c>
      <c r="V1402" s="22">
        <f t="shared" si="110"/>
        <v>1.2877581822745778</v>
      </c>
      <c r="X1402" s="33"/>
      <c r="Y1402" s="33"/>
    </row>
    <row r="1403" spans="1:25" x14ac:dyDescent="0.2">
      <c r="A1403" s="93" t="s">
        <v>635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8"/>
        <v>4 2023</v>
      </c>
      <c r="G1403" s="96" t="s">
        <v>6</v>
      </c>
      <c r="H1403" s="160" t="str">
        <f>RIGHT(Journal!$J1403,9)</f>
        <v>638236196</v>
      </c>
      <c r="I1403" s="96" t="str">
        <f t="shared" si="112"/>
        <v>Maxler</v>
      </c>
      <c r="J1403" s="97" t="s">
        <v>636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3221</v>
      </c>
      <c r="T1403" s="95" t="str">
        <f t="shared" si="111"/>
        <v>4 2023</v>
      </c>
      <c r="U1403" s="32">
        <f t="shared" si="109"/>
        <v>693.75</v>
      </c>
      <c r="V1403" s="22">
        <f t="shared" si="110"/>
        <v>0.68944099378881984</v>
      </c>
      <c r="X1403" s="33"/>
      <c r="Y1403" s="33"/>
    </row>
    <row r="1404" spans="1:25" x14ac:dyDescent="0.2">
      <c r="A1404" s="93" t="s">
        <v>635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8"/>
        <v>4 2023</v>
      </c>
      <c r="G1404" s="96" t="s">
        <v>6</v>
      </c>
      <c r="H1404" s="160" t="str">
        <f>RIGHT(Journal!$J1404,9)</f>
        <v>638236196</v>
      </c>
      <c r="I1404" s="96" t="str">
        <f t="shared" si="112"/>
        <v>Maxler</v>
      </c>
      <c r="J1404" s="97" t="s">
        <v>636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3221</v>
      </c>
      <c r="T1404" s="95" t="str">
        <f t="shared" si="111"/>
        <v>4 2023</v>
      </c>
      <c r="U1404" s="32">
        <f t="shared" si="109"/>
        <v>693.75</v>
      </c>
      <c r="V1404" s="22">
        <f t="shared" si="110"/>
        <v>0.68944099378881984</v>
      </c>
      <c r="X1404" s="33"/>
      <c r="Y1404" s="33"/>
    </row>
    <row r="1405" spans="1:25" x14ac:dyDescent="0.2">
      <c r="A1405" s="93" t="s">
        <v>635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8"/>
        <v>4 2023</v>
      </c>
      <c r="G1405" s="96" t="s">
        <v>6</v>
      </c>
      <c r="H1405" s="160" t="str">
        <f>RIGHT(Journal!$J1405,9)</f>
        <v>638236196</v>
      </c>
      <c r="I1405" s="96" t="str">
        <f t="shared" si="112"/>
        <v>Maxler</v>
      </c>
      <c r="J1405" s="97" t="s">
        <v>636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3221</v>
      </c>
      <c r="T1405" s="95" t="str">
        <f t="shared" si="111"/>
        <v>4 2023</v>
      </c>
      <c r="U1405" s="32">
        <f t="shared" si="109"/>
        <v>693.75</v>
      </c>
      <c r="V1405" s="22">
        <f t="shared" si="110"/>
        <v>0.68944099378881984</v>
      </c>
      <c r="X1405" s="33"/>
      <c r="Y1405" s="33"/>
    </row>
    <row r="1406" spans="1:25" x14ac:dyDescent="0.2">
      <c r="A1406" s="93" t="s">
        <v>637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8"/>
        <v>4 2023</v>
      </c>
      <c r="G1406" s="96" t="s">
        <v>5</v>
      </c>
      <c r="H1406" s="160" t="str">
        <f>RIGHT(Journal!$J1406,9)</f>
        <v>000091859</v>
      </c>
      <c r="I1406" s="96" t="str">
        <f t="shared" si="112"/>
        <v>CoralClub</v>
      </c>
      <c r="J1406" s="97" t="s">
        <v>587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3221</v>
      </c>
      <c r="T1406" s="95" t="str">
        <f t="shared" si="111"/>
        <v>4 2023</v>
      </c>
      <c r="U1406" s="32">
        <f t="shared" si="109"/>
        <v>400</v>
      </c>
      <c r="V1406" s="22">
        <f t="shared" si="110"/>
        <v>0.26666666666666666</v>
      </c>
      <c r="X1406" s="33"/>
      <c r="Y1406" s="33"/>
    </row>
    <row r="1407" spans="1:25" x14ac:dyDescent="0.2">
      <c r="A1407" s="93" t="s">
        <v>637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8"/>
        <v>4 2023</v>
      </c>
      <c r="G1407" s="96" t="s">
        <v>5</v>
      </c>
      <c r="H1407" s="160" t="str">
        <f>RIGHT(Journal!$J1407,9)</f>
        <v>000091859</v>
      </c>
      <c r="I1407" s="96" t="str">
        <f t="shared" si="112"/>
        <v>CoralClub</v>
      </c>
      <c r="J1407" s="97" t="s">
        <v>587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3221</v>
      </c>
      <c r="T1407" s="95" t="str">
        <f t="shared" si="111"/>
        <v>8 2023</v>
      </c>
      <c r="U1407" s="32">
        <f t="shared" si="109"/>
        <v>400</v>
      </c>
      <c r="V1407" s="22">
        <f t="shared" si="110"/>
        <v>0.26666666666666666</v>
      </c>
      <c r="X1407" s="33"/>
      <c r="Y1407" s="33"/>
    </row>
    <row r="1408" spans="1:25" x14ac:dyDescent="0.2">
      <c r="A1408" s="93" t="s">
        <v>638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8"/>
        <v>4 2023</v>
      </c>
      <c r="G1408" s="96" t="s">
        <v>5</v>
      </c>
      <c r="H1408" s="160" t="str">
        <f>RIGHT(Journal!$J1408,9)</f>
        <v>000002301</v>
      </c>
      <c r="I1408" s="96" t="str">
        <f t="shared" si="112"/>
        <v>CoralClub</v>
      </c>
      <c r="J1408" s="97" t="s">
        <v>639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1"/>
        <v/>
      </c>
      <c r="U1408" s="32">
        <f t="shared" si="109"/>
        <v>-1749</v>
      </c>
      <c r="V1408" s="22" t="str">
        <f t="shared" si="110"/>
        <v/>
      </c>
      <c r="X1408" s="33"/>
      <c r="Y1408" s="33"/>
    </row>
    <row r="1409" spans="1:25" x14ac:dyDescent="0.2">
      <c r="A1409" s="93" t="s">
        <v>638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ref="F1409:F1472" si="113">IFERROR(MONTH(E1409)&amp;" "&amp;YEAR(E1409),"")</f>
        <v>4 2023</v>
      </c>
      <c r="G1409" s="96" t="s">
        <v>5</v>
      </c>
      <c r="H1409" s="160" t="str">
        <f>RIGHT(Journal!$J1409,9)</f>
        <v>000002301</v>
      </c>
      <c r="I1409" s="96" t="str">
        <f t="shared" si="112"/>
        <v>CoralClub</v>
      </c>
      <c r="J1409" s="97" t="s">
        <v>639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1"/>
        <v/>
      </c>
      <c r="U1409" s="32">
        <f t="shared" ref="U1409:U1472" si="114">Q1409-P1409</f>
        <v>-1749</v>
      </c>
      <c r="V1409" s="22" t="str">
        <f t="shared" ref="V1409:V1472" si="115">IF(Q1409&lt;&gt;0,IFERROR(U1409/P1409,""),"")</f>
        <v/>
      </c>
      <c r="X1409" s="33"/>
      <c r="Y1409" s="33"/>
    </row>
    <row r="1410" spans="1:25" x14ac:dyDescent="0.2">
      <c r="A1410" s="93" t="s">
        <v>640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13"/>
        <v>4 2023</v>
      </c>
      <c r="G1410" s="96" t="s">
        <v>5</v>
      </c>
      <c r="H1410" s="160" t="str">
        <f>RIGHT(Journal!$J1410,9)</f>
        <v>000002152</v>
      </c>
      <c r="I1410" s="96" t="str">
        <f t="shared" si="112"/>
        <v>CoralClub</v>
      </c>
      <c r="J1410" s="97" t="s">
        <v>641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3221</v>
      </c>
      <c r="T1410" s="95" t="str">
        <f t="shared" si="111"/>
        <v>4 2023</v>
      </c>
      <c r="U1410" s="32">
        <f t="shared" si="114"/>
        <v>248</v>
      </c>
      <c r="V1410" s="22">
        <f t="shared" si="115"/>
        <v>0.29107981220657275</v>
      </c>
      <c r="X1410" s="33"/>
      <c r="Y1410" s="33"/>
    </row>
    <row r="1411" spans="1:25" x14ac:dyDescent="0.2">
      <c r="A1411" s="93" t="s">
        <v>642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13"/>
        <v>4 2023</v>
      </c>
      <c r="G1411" s="96" t="s">
        <v>6</v>
      </c>
      <c r="H1411" s="160" t="str">
        <f>RIGHT(Journal!$J1411,9)</f>
        <v>200508013</v>
      </c>
      <c r="I1411" s="96" t="str">
        <f t="shared" si="112"/>
        <v>RusLab</v>
      </c>
      <c r="J1411" s="97" t="s">
        <v>401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3221</v>
      </c>
      <c r="T1411" s="95" t="str">
        <f t="shared" si="111"/>
        <v>6 2023</v>
      </c>
      <c r="U1411" s="32">
        <f t="shared" si="114"/>
        <v>294.95000000000005</v>
      </c>
      <c r="V1411" s="22">
        <f t="shared" si="115"/>
        <v>0.32589359703883769</v>
      </c>
      <c r="X1411" s="33"/>
      <c r="Y1411" s="33"/>
    </row>
    <row r="1412" spans="1:25" x14ac:dyDescent="0.2">
      <c r="A1412" s="93" t="s">
        <v>642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si="113"/>
        <v>4 2023</v>
      </c>
      <c r="G1412" s="96" t="s">
        <v>6</v>
      </c>
      <c r="H1412" s="160" t="str">
        <f>RIGHT(Journal!$J1412,9)</f>
        <v>200508013</v>
      </c>
      <c r="I1412" s="96" t="str">
        <f t="shared" si="112"/>
        <v>RusLab</v>
      </c>
      <c r="J1412" s="97" t="s">
        <v>401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si="111"/>
        <v/>
      </c>
      <c r="U1412" s="32">
        <f t="shared" si="114"/>
        <v>-905.05</v>
      </c>
      <c r="V1412" s="22" t="str">
        <f t="shared" si="115"/>
        <v/>
      </c>
      <c r="X1412" s="33"/>
      <c r="Y1412" s="33"/>
    </row>
    <row r="1413" spans="1:25" x14ac:dyDescent="0.2">
      <c r="A1413" s="93" t="s">
        <v>643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3"/>
        <v>4 2023</v>
      </c>
      <c r="G1413" s="96" t="s">
        <v>6</v>
      </c>
      <c r="H1413" s="160" t="str">
        <f>RIGHT(Journal!$J1413,9)</f>
        <v>825959086</v>
      </c>
      <c r="I1413" s="96" t="str">
        <f t="shared" si="112"/>
        <v>SOUL WAY</v>
      </c>
      <c r="J1413" s="97" t="s">
        <v>499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3221</v>
      </c>
      <c r="T1413" s="95" t="str">
        <f t="shared" si="111"/>
        <v>4 2023</v>
      </c>
      <c r="U1413" s="32">
        <f t="shared" si="114"/>
        <v>984.98</v>
      </c>
      <c r="V1413" s="22">
        <f t="shared" si="115"/>
        <v>1.6015414132873729</v>
      </c>
      <c r="X1413" s="33"/>
      <c r="Y1413" s="33"/>
    </row>
    <row r="1414" spans="1:25" x14ac:dyDescent="0.2">
      <c r="A1414" s="93" t="s">
        <v>643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3"/>
        <v>4 2023</v>
      </c>
      <c r="G1414" s="96" t="s">
        <v>6</v>
      </c>
      <c r="H1414" s="160" t="str">
        <f>RIGHT(Journal!$J1414,9)</f>
        <v>825481466</v>
      </c>
      <c r="I1414" s="96" t="str">
        <f t="shared" si="112"/>
        <v>SOUL WAY</v>
      </c>
      <c r="J1414" s="97" t="s">
        <v>583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3221</v>
      </c>
      <c r="T1414" s="95" t="str">
        <f t="shared" si="111"/>
        <v>5 2023</v>
      </c>
      <c r="U1414" s="32">
        <f t="shared" si="114"/>
        <v>377.46999999999991</v>
      </c>
      <c r="V1414" s="22">
        <f t="shared" si="115"/>
        <v>0.4091682655306601</v>
      </c>
      <c r="X1414" s="33"/>
      <c r="Y1414" s="33"/>
    </row>
    <row r="1415" spans="1:25" x14ac:dyDescent="0.2">
      <c r="A1415" s="93" t="s">
        <v>643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3"/>
        <v>4 2023</v>
      </c>
      <c r="G1415" s="96" t="s">
        <v>6</v>
      </c>
      <c r="H1415" s="175" t="s">
        <v>2009</v>
      </c>
      <c r="I1415" s="176" t="s">
        <v>581</v>
      </c>
      <c r="J1415" s="97" t="s">
        <v>2010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3221</v>
      </c>
      <c r="T1415" s="95" t="str">
        <f t="shared" si="111"/>
        <v>4 2023</v>
      </c>
      <c r="U1415" s="32">
        <f t="shared" si="114"/>
        <v>441.95000000000005</v>
      </c>
      <c r="V1415" s="22">
        <f t="shared" si="115"/>
        <v>0.3816329174042572</v>
      </c>
      <c r="X1415" s="33"/>
      <c r="Y1415" s="33"/>
    </row>
    <row r="1416" spans="1:25" x14ac:dyDescent="0.2">
      <c r="A1416" s="93" t="s">
        <v>643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3"/>
        <v>4 2023</v>
      </c>
      <c r="G1416" s="96" t="s">
        <v>6</v>
      </c>
      <c r="H1416" s="160" t="str">
        <f>RIGHT(Journal!$J1416,9)</f>
        <v>200508013</v>
      </c>
      <c r="I1416" s="96" t="str">
        <f t="shared" si="112"/>
        <v>RusLab</v>
      </c>
      <c r="J1416" s="97" t="s">
        <v>401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1"/>
        <v/>
      </c>
      <c r="U1416" s="32">
        <f t="shared" si="114"/>
        <v>-891.25</v>
      </c>
      <c r="V1416" s="22" t="str">
        <f t="shared" si="115"/>
        <v/>
      </c>
      <c r="X1416" s="33"/>
      <c r="Y1416" s="33"/>
    </row>
    <row r="1417" spans="1:25" x14ac:dyDescent="0.2">
      <c r="A1417" s="93" t="s">
        <v>644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3"/>
        <v>4 2023</v>
      </c>
      <c r="G1417" s="96" t="s">
        <v>6</v>
      </c>
      <c r="H1417" s="160" t="str">
        <f>RIGHT(Journal!$J1417,9)</f>
        <v>185552102</v>
      </c>
      <c r="I1417" s="96" t="str">
        <f t="shared" si="112"/>
        <v>Mutant Mass</v>
      </c>
      <c r="J1417" s="97" t="s">
        <v>1982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3221</v>
      </c>
      <c r="T1417" s="95" t="str">
        <f t="shared" si="111"/>
        <v>4 2023</v>
      </c>
      <c r="U1417" s="32">
        <f t="shared" si="114"/>
        <v>1105.5999999999999</v>
      </c>
      <c r="V1417" s="22">
        <f t="shared" si="115"/>
        <v>0.42614862781375262</v>
      </c>
      <c r="X1417" s="33"/>
      <c r="Y1417" s="33"/>
    </row>
    <row r="1418" spans="1:25" x14ac:dyDescent="0.2">
      <c r="A1418" s="93" t="s">
        <v>644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3"/>
        <v>4 2023</v>
      </c>
      <c r="G1418" s="96" t="s">
        <v>6</v>
      </c>
      <c r="H1418" s="160" t="str">
        <f>RIGHT(Journal!$J1418,9)</f>
        <v>185550660</v>
      </c>
      <c r="I1418" s="96" t="str">
        <f t="shared" si="112"/>
        <v>Mutant Mass</v>
      </c>
      <c r="J1418" s="97" t="s">
        <v>1983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3221</v>
      </c>
      <c r="T1418" s="95" t="str">
        <f t="shared" si="111"/>
        <v>4 2023</v>
      </c>
      <c r="U1418" s="32">
        <f t="shared" si="114"/>
        <v>1105.5999999999999</v>
      </c>
      <c r="V1418" s="22">
        <f t="shared" si="115"/>
        <v>0.42614862781375262</v>
      </c>
      <c r="X1418" s="33"/>
      <c r="Y1418" s="33"/>
    </row>
    <row r="1419" spans="1:25" x14ac:dyDescent="0.2">
      <c r="A1419" s="93" t="s">
        <v>645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3"/>
        <v>4 2023</v>
      </c>
      <c r="G1419" s="96" t="s">
        <v>6</v>
      </c>
      <c r="H1419" s="160" t="str">
        <f>RIGHT(Journal!$J1419,9)</f>
        <v>269076077</v>
      </c>
      <c r="I1419" s="96" t="str">
        <f t="shared" si="112"/>
        <v>GLS</v>
      </c>
      <c r="J1419" s="97" t="s">
        <v>646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3221</v>
      </c>
      <c r="T1419" s="95" t="str">
        <f t="shared" si="111"/>
        <v>4 2023</v>
      </c>
      <c r="U1419" s="32">
        <f t="shared" si="114"/>
        <v>477.45000000000005</v>
      </c>
      <c r="V1419" s="22">
        <f t="shared" si="115"/>
        <v>0.33562967909739555</v>
      </c>
      <c r="X1419" s="33"/>
      <c r="Y1419" s="33"/>
    </row>
    <row r="1420" spans="1:25" x14ac:dyDescent="0.2">
      <c r="A1420" s="93" t="s">
        <v>647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3"/>
        <v>4 2023</v>
      </c>
      <c r="G1420" s="96" t="s">
        <v>6</v>
      </c>
      <c r="H1420" s="160" t="str">
        <f>RIGHT(Journal!$J1420,9)</f>
        <v>928502066</v>
      </c>
      <c r="I1420" s="96" t="str">
        <f t="shared" si="112"/>
        <v>Tree of Life</v>
      </c>
      <c r="J1420" s="97" t="s">
        <v>648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3221</v>
      </c>
      <c r="T1420" s="95" t="str">
        <f t="shared" si="111"/>
        <v>9 2023</v>
      </c>
      <c r="U1420" s="32">
        <f t="shared" si="114"/>
        <v>740.34999999999991</v>
      </c>
      <c r="V1420" s="22">
        <f t="shared" si="115"/>
        <v>0.35945427621197773</v>
      </c>
      <c r="X1420" s="33"/>
      <c r="Y1420" s="33"/>
    </row>
    <row r="1421" spans="1:25" x14ac:dyDescent="0.2">
      <c r="A1421" s="93" t="s">
        <v>647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3"/>
        <v>4 2023</v>
      </c>
      <c r="G1421" s="96" t="s">
        <v>6</v>
      </c>
      <c r="H1421" s="160" t="str">
        <f>RIGHT(Journal!$J1421,9)</f>
        <v>928476887</v>
      </c>
      <c r="I1421" s="96" t="str">
        <f t="shared" si="112"/>
        <v>Tree of Life</v>
      </c>
      <c r="J1421" s="97" t="s">
        <v>649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3221</v>
      </c>
      <c r="T1421" s="95" t="str">
        <f t="shared" ref="T1421:T1484" si="116">IF(R1421="","",MONTH(R1421)&amp;" "&amp;YEAR(R1421))</f>
        <v>5 2023</v>
      </c>
      <c r="U1421" s="32">
        <f t="shared" si="114"/>
        <v>640.34999999999991</v>
      </c>
      <c r="V1421" s="22">
        <f t="shared" si="115"/>
        <v>0.31090233777583565</v>
      </c>
      <c r="X1421" s="33"/>
      <c r="Y1421" s="33"/>
    </row>
    <row r="1422" spans="1:25" x14ac:dyDescent="0.2">
      <c r="A1422" s="93" t="s">
        <v>647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3"/>
        <v>4 2023</v>
      </c>
      <c r="G1422" s="96" t="s">
        <v>6</v>
      </c>
      <c r="H1422" s="160" t="str">
        <f>RIGHT(Journal!$J1422,9)</f>
        <v>470925526</v>
      </c>
      <c r="I1422" s="96" t="str">
        <f t="shared" ref="I1422:I1485" si="117">IFERROR(LEFT(J1422,FIND(",",J1422)-1),"")</f>
        <v>Scitec Nutrition</v>
      </c>
      <c r="J1422" s="97" t="s">
        <v>650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3221</v>
      </c>
      <c r="T1422" s="95" t="str">
        <f t="shared" si="116"/>
        <v>4 2023</v>
      </c>
      <c r="U1422" s="32">
        <f t="shared" si="114"/>
        <v>706.90000000000009</v>
      </c>
      <c r="V1422" s="22">
        <f t="shared" si="115"/>
        <v>0.30827264401901361</v>
      </c>
      <c r="X1422" s="33"/>
      <c r="Y1422" s="33"/>
    </row>
    <row r="1423" spans="1:25" x14ac:dyDescent="0.2">
      <c r="A1423" s="93" t="s">
        <v>647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3"/>
        <v>4 2023</v>
      </c>
      <c r="G1423" s="96" t="s">
        <v>6</v>
      </c>
      <c r="H1423" s="160" t="str">
        <f>RIGHT(Journal!$J1423,9)</f>
        <v>898166516</v>
      </c>
      <c r="I1423" s="96" t="str">
        <f t="shared" si="117"/>
        <v>Scitec Nutrition</v>
      </c>
      <c r="J1423" s="97" t="s">
        <v>651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3221</v>
      </c>
      <c r="T1423" s="95" t="str">
        <f t="shared" si="116"/>
        <v>5 2023</v>
      </c>
      <c r="U1423" s="32">
        <f t="shared" si="114"/>
        <v>653.55000000000018</v>
      </c>
      <c r="V1423" s="22">
        <f t="shared" si="115"/>
        <v>0.11783212685591689</v>
      </c>
      <c r="X1423" s="33"/>
      <c r="Y1423" s="33"/>
    </row>
    <row r="1424" spans="1:25" x14ac:dyDescent="0.2">
      <c r="A1424" s="93" t="s">
        <v>652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3"/>
        <v>4 2023</v>
      </c>
      <c r="G1424" s="96" t="s">
        <v>6</v>
      </c>
      <c r="H1424" s="160" t="str">
        <f>RIGHT(Journal!$J1424,9)</f>
        <v>113181451</v>
      </c>
      <c r="I1424" s="96" t="str">
        <f t="shared" si="117"/>
        <v>Maxler</v>
      </c>
      <c r="J1424" s="97" t="s">
        <v>653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3221</v>
      </c>
      <c r="T1424" s="95" t="str">
        <f t="shared" si="116"/>
        <v>4 2023</v>
      </c>
      <c r="U1424" s="32">
        <f t="shared" si="114"/>
        <v>470.70000000000005</v>
      </c>
      <c r="V1424" s="22">
        <f t="shared" si="115"/>
        <v>0.4168068715133269</v>
      </c>
      <c r="X1424" s="33"/>
      <c r="Y1424" s="33"/>
    </row>
    <row r="1425" spans="1:25" x14ac:dyDescent="0.2">
      <c r="A1425" s="93" t="s">
        <v>652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3"/>
        <v>4 2023</v>
      </c>
      <c r="G1425" s="96" t="s">
        <v>6</v>
      </c>
      <c r="H1425" s="160" t="str">
        <f>RIGHT(Journal!$J1425,9)</f>
        <v>113181451</v>
      </c>
      <c r="I1425" s="96" t="str">
        <f t="shared" si="117"/>
        <v>Maxler</v>
      </c>
      <c r="J1425" s="97" t="s">
        <v>653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3221</v>
      </c>
      <c r="T1425" s="95" t="str">
        <f t="shared" si="116"/>
        <v>5 2023</v>
      </c>
      <c r="U1425" s="32">
        <f t="shared" si="114"/>
        <v>570.70000000000005</v>
      </c>
      <c r="V1425" s="22">
        <f t="shared" si="115"/>
        <v>0.50535730098290987</v>
      </c>
      <c r="X1425" s="33"/>
      <c r="Y1425" s="33"/>
    </row>
    <row r="1426" spans="1:25" x14ac:dyDescent="0.2">
      <c r="A1426" s="93" t="s">
        <v>652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3"/>
        <v>4 2023</v>
      </c>
      <c r="G1426" s="96" t="s">
        <v>6</v>
      </c>
      <c r="H1426" s="160" t="str">
        <f>RIGHT(Journal!$J1426,9)</f>
        <v>113181451</v>
      </c>
      <c r="I1426" s="96" t="str">
        <f t="shared" si="117"/>
        <v>Maxler</v>
      </c>
      <c r="J1426" s="97" t="s">
        <v>653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3221</v>
      </c>
      <c r="T1426" s="95" t="str">
        <f t="shared" si="116"/>
        <v>5 2023</v>
      </c>
      <c r="U1426" s="32">
        <f t="shared" si="114"/>
        <v>570.70000000000005</v>
      </c>
      <c r="V1426" s="22">
        <f t="shared" si="115"/>
        <v>0.50535730098290987</v>
      </c>
      <c r="X1426" s="33"/>
      <c r="Y1426" s="33"/>
    </row>
    <row r="1427" spans="1:25" x14ac:dyDescent="0.2">
      <c r="A1427" s="93" t="s">
        <v>654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3"/>
        <v>4 2023</v>
      </c>
      <c r="G1427" s="96" t="s">
        <v>6</v>
      </c>
      <c r="H1427" s="160" t="str">
        <f>RIGHT(Journal!$J1427,9)</f>
        <v>VPB-54130</v>
      </c>
      <c r="I1427" s="96" t="str">
        <f t="shared" si="117"/>
        <v>Vplab</v>
      </c>
      <c r="J1427" s="97" t="s">
        <v>295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3221</v>
      </c>
      <c r="T1427" s="95" t="str">
        <f t="shared" si="116"/>
        <v>8 2023</v>
      </c>
      <c r="U1427" s="32">
        <f t="shared" si="114"/>
        <v>1153.9037773765831</v>
      </c>
      <c r="V1427" s="22">
        <f t="shared" si="115"/>
        <v>0.9260149869865264</v>
      </c>
      <c r="X1427" s="33"/>
      <c r="Y1427" s="33"/>
    </row>
    <row r="1428" spans="1:25" x14ac:dyDescent="0.2">
      <c r="A1428" s="93" t="s">
        <v>654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3"/>
        <v>4 2023</v>
      </c>
      <c r="G1428" s="96" t="s">
        <v>6</v>
      </c>
      <c r="H1428" s="160" t="str">
        <f>RIGHT(Journal!$J1428,9)</f>
        <v>VPB-54130</v>
      </c>
      <c r="I1428" s="96" t="str">
        <f t="shared" si="117"/>
        <v>Vplab</v>
      </c>
      <c r="J1428" s="97" t="s">
        <v>295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3221</v>
      </c>
      <c r="T1428" s="95" t="str">
        <f t="shared" si="116"/>
        <v>9 2023</v>
      </c>
      <c r="U1428" s="32">
        <f t="shared" si="114"/>
        <v>1153.9037773765831</v>
      </c>
      <c r="V1428" s="22">
        <f t="shared" si="115"/>
        <v>0.9260149869865264</v>
      </c>
      <c r="X1428" s="33"/>
      <c r="Y1428" s="33"/>
    </row>
    <row r="1429" spans="1:25" x14ac:dyDescent="0.2">
      <c r="A1429" s="93" t="s">
        <v>654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3"/>
        <v>4 2023</v>
      </c>
      <c r="G1429" s="96" t="s">
        <v>5</v>
      </c>
      <c r="H1429" s="161" t="s">
        <v>2114</v>
      </c>
      <c r="I1429" s="97" t="s">
        <v>2115</v>
      </c>
      <c r="J1429" s="97" t="s">
        <v>3197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3221</v>
      </c>
      <c r="T1429" s="95" t="str">
        <f t="shared" si="116"/>
        <v>1 2024</v>
      </c>
      <c r="U1429" s="32">
        <f t="shared" si="114"/>
        <v>1065.8306242847557</v>
      </c>
      <c r="V1429" s="22">
        <f t="shared" si="115"/>
        <v>0.86360158115823416</v>
      </c>
      <c r="X1429" s="33"/>
      <c r="Y1429" s="33"/>
    </row>
    <row r="1430" spans="1:25" x14ac:dyDescent="0.2">
      <c r="A1430" s="93" t="s">
        <v>654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3"/>
        <v>4 2023</v>
      </c>
      <c r="G1430" s="96" t="s">
        <v>5</v>
      </c>
      <c r="H1430" s="161" t="s">
        <v>2114</v>
      </c>
      <c r="I1430" s="97" t="s">
        <v>2115</v>
      </c>
      <c r="J1430" s="97" t="s">
        <v>3197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3221</v>
      </c>
      <c r="T1430" s="95" t="str">
        <f t="shared" si="116"/>
        <v>1 2024</v>
      </c>
      <c r="U1430" s="32">
        <f t="shared" si="114"/>
        <v>1065.8306242847557</v>
      </c>
      <c r="V1430" s="22">
        <f t="shared" si="115"/>
        <v>0.86360158115823416</v>
      </c>
      <c r="X1430" s="33"/>
      <c r="Y1430" s="33"/>
    </row>
    <row r="1431" spans="1:25" x14ac:dyDescent="0.2">
      <c r="A1431" s="93" t="s">
        <v>654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3"/>
        <v>4 2023</v>
      </c>
      <c r="G1431" s="96" t="s">
        <v>5</v>
      </c>
      <c r="H1431" s="161" t="s">
        <v>2114</v>
      </c>
      <c r="I1431" s="97" t="s">
        <v>2115</v>
      </c>
      <c r="J1431" s="97" t="s">
        <v>3197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3221</v>
      </c>
      <c r="T1431" s="95" t="str">
        <f t="shared" si="116"/>
        <v>2 2024</v>
      </c>
      <c r="U1431" s="32">
        <f t="shared" si="114"/>
        <v>1065.8306242847557</v>
      </c>
      <c r="V1431" s="22">
        <f t="shared" si="115"/>
        <v>0.86360158115823416</v>
      </c>
      <c r="X1431" s="33"/>
      <c r="Y1431" s="33"/>
    </row>
    <row r="1432" spans="1:25" x14ac:dyDescent="0.2">
      <c r="A1432" s="93" t="s">
        <v>654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3"/>
        <v>4 2023</v>
      </c>
      <c r="G1432" s="96" t="s">
        <v>5</v>
      </c>
      <c r="H1432" s="160" t="str">
        <f>RIGHT(Journal!$J1432,9)</f>
        <v>SPN-00215</v>
      </c>
      <c r="I1432" s="96" t="str">
        <f t="shared" si="117"/>
        <v>Super Nutrition</v>
      </c>
      <c r="J1432" s="97" t="s">
        <v>184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3221</v>
      </c>
      <c r="T1432" s="95" t="str">
        <f t="shared" si="116"/>
        <v>9 2023</v>
      </c>
      <c r="U1432" s="32">
        <f t="shared" si="114"/>
        <v>1099.89188469279</v>
      </c>
      <c r="V1432" s="22">
        <f t="shared" si="115"/>
        <v>0.78557639418542546</v>
      </c>
      <c r="X1432" s="33"/>
      <c r="Y1432" s="33"/>
    </row>
    <row r="1433" spans="1:25" x14ac:dyDescent="0.2">
      <c r="A1433" s="93" t="s">
        <v>654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3"/>
        <v>4 2023</v>
      </c>
      <c r="G1433" s="96" t="s">
        <v>7</v>
      </c>
      <c r="H1433" s="175" t="s">
        <v>3726</v>
      </c>
      <c r="I1433" s="176" t="s">
        <v>3128</v>
      </c>
      <c r="J1433" s="97" t="s">
        <v>3768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3221</v>
      </c>
      <c r="T1433" s="95" t="str">
        <f t="shared" si="116"/>
        <v>11 2023</v>
      </c>
      <c r="U1433" s="32">
        <f t="shared" si="114"/>
        <v>924.0727877747521</v>
      </c>
      <c r="V1433" s="22">
        <f t="shared" si="115"/>
        <v>0.94686650418092078</v>
      </c>
      <c r="X1433" s="33"/>
      <c r="Y1433" s="33"/>
    </row>
    <row r="1434" spans="1:25" x14ac:dyDescent="0.2">
      <c r="A1434" s="93" t="s">
        <v>654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3"/>
        <v>4 2023</v>
      </c>
      <c r="G1434" s="96" t="s">
        <v>5</v>
      </c>
      <c r="H1434" s="161" t="s">
        <v>2902</v>
      </c>
      <c r="I1434" s="97" t="s">
        <v>2067</v>
      </c>
      <c r="J1434" s="97" t="s">
        <v>2903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3221</v>
      </c>
      <c r="T1434" s="95" t="str">
        <f t="shared" si="116"/>
        <v>12 2024</v>
      </c>
      <c r="U1434" s="32">
        <f t="shared" si="114"/>
        <v>1258.8439560396193</v>
      </c>
      <c r="V1434" s="22">
        <f t="shared" si="115"/>
        <v>0.81681797308772786</v>
      </c>
      <c r="X1434" s="33"/>
      <c r="Y1434" s="33"/>
    </row>
    <row r="1435" spans="1:25" x14ac:dyDescent="0.2">
      <c r="A1435" s="93" t="s">
        <v>654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3"/>
        <v>4 2023</v>
      </c>
      <c r="G1435" s="96" t="s">
        <v>5</v>
      </c>
      <c r="H1435" s="160" t="str">
        <f>RIGHT(Journal!$J1435,9)</f>
        <v>CGN-01504</v>
      </c>
      <c r="I1435" s="96" t="str">
        <f t="shared" si="117"/>
        <v>California Gold Nutrition</v>
      </c>
      <c r="J1435" s="97" t="s">
        <v>655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3221</v>
      </c>
      <c r="T1435" s="95" t="str">
        <f t="shared" si="116"/>
        <v>11 2023</v>
      </c>
      <c r="U1435" s="32">
        <f t="shared" si="114"/>
        <v>1459.8270155084642</v>
      </c>
      <c r="V1435" s="22">
        <f t="shared" si="115"/>
        <v>0.65165816462151882</v>
      </c>
      <c r="X1435" s="33"/>
      <c r="Y1435" s="33"/>
    </row>
    <row r="1436" spans="1:25" x14ac:dyDescent="0.2">
      <c r="A1436" s="93" t="s">
        <v>654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3"/>
        <v>4 2023</v>
      </c>
      <c r="G1436" s="96" t="s">
        <v>6</v>
      </c>
      <c r="H1436" s="160" t="str">
        <f>RIGHT(Journal!$J1436,9)</f>
        <v>MSC-60676</v>
      </c>
      <c r="I1436" s="96" t="str">
        <f t="shared" si="117"/>
        <v>MuscleTech</v>
      </c>
      <c r="J1436" s="97" t="s">
        <v>626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3221</v>
      </c>
      <c r="T1436" s="95" t="str">
        <f t="shared" si="116"/>
        <v>11 2023</v>
      </c>
      <c r="U1436" s="32">
        <f t="shared" si="114"/>
        <v>1729.4774673454085</v>
      </c>
      <c r="V1436" s="22">
        <f t="shared" si="115"/>
        <v>0.87767454504341091</v>
      </c>
      <c r="X1436" s="33"/>
      <c r="Y1436" s="33"/>
    </row>
    <row r="1437" spans="1:25" x14ac:dyDescent="0.2">
      <c r="A1437" s="93" t="s">
        <v>654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3"/>
        <v>4 2023</v>
      </c>
      <c r="G1437" s="96" t="s">
        <v>6</v>
      </c>
      <c r="H1437" s="160" t="str">
        <f>RIGHT(Journal!$J1437,9)</f>
        <v>AMX-20047</v>
      </c>
      <c r="I1437" s="96" t="str">
        <f t="shared" si="117"/>
        <v>ALLMAX</v>
      </c>
      <c r="J1437" s="97" t="s">
        <v>656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3221</v>
      </c>
      <c r="T1437" s="95" t="str">
        <f t="shared" si="116"/>
        <v>9 2023</v>
      </c>
      <c r="U1437" s="32">
        <f t="shared" si="114"/>
        <v>1380.1880910382383</v>
      </c>
      <c r="V1437" s="22">
        <f t="shared" si="115"/>
        <v>0.41574285799519239</v>
      </c>
      <c r="X1437" s="33"/>
      <c r="Y1437" s="33"/>
    </row>
    <row r="1438" spans="1:25" x14ac:dyDescent="0.2">
      <c r="A1438" s="93" t="s">
        <v>654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3"/>
        <v>4 2023</v>
      </c>
      <c r="G1438" s="96" t="s">
        <v>6</v>
      </c>
      <c r="H1438" s="160" t="str">
        <f>RIGHT(Journal!$J1438,9)</f>
        <v>AMX-22897</v>
      </c>
      <c r="I1438" s="96" t="str">
        <f t="shared" si="117"/>
        <v>ALLMAX</v>
      </c>
      <c r="J1438" s="97" t="s">
        <v>657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3221</v>
      </c>
      <c r="T1438" s="95" t="str">
        <f t="shared" si="116"/>
        <v>8 2023</v>
      </c>
      <c r="U1438" s="32">
        <f t="shared" si="114"/>
        <v>1330.514584467858</v>
      </c>
      <c r="V1438" s="22">
        <f t="shared" si="115"/>
        <v>0.67556457842992534</v>
      </c>
      <c r="X1438" s="33"/>
      <c r="Y1438" s="33"/>
    </row>
    <row r="1439" spans="1:25" x14ac:dyDescent="0.2">
      <c r="A1439" s="93" t="s">
        <v>654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3"/>
        <v>4 2023</v>
      </c>
      <c r="G1439" s="96" t="s">
        <v>6</v>
      </c>
      <c r="H1439" s="160" t="str">
        <f>RIGHT(Journal!$J1439,9)</f>
        <v>MSC-71046</v>
      </c>
      <c r="I1439" s="96" t="str">
        <f t="shared" si="117"/>
        <v>MuscleTech</v>
      </c>
      <c r="J1439" s="97" t="s">
        <v>658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3221</v>
      </c>
      <c r="T1439" s="95" t="str">
        <f t="shared" si="116"/>
        <v>6 2023</v>
      </c>
      <c r="U1439" s="32">
        <f t="shared" si="114"/>
        <v>767.30592932401942</v>
      </c>
      <c r="V1439" s="22">
        <f t="shared" si="115"/>
        <v>0.23735804024399068</v>
      </c>
      <c r="X1439" s="33"/>
      <c r="Y1439" s="33"/>
    </row>
    <row r="1440" spans="1:25" x14ac:dyDescent="0.2">
      <c r="A1440" s="93" t="s">
        <v>654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3"/>
        <v>4 2023</v>
      </c>
      <c r="G1440" s="96" t="s">
        <v>6</v>
      </c>
      <c r="H1440" s="160" t="str">
        <f>RIGHT(Journal!$J1440,9)</f>
        <v>EVL-02018</v>
      </c>
      <c r="I1440" s="96" t="str">
        <f t="shared" si="117"/>
        <v>EVLution Nutrition</v>
      </c>
      <c r="J1440" s="97" t="s">
        <v>659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3221</v>
      </c>
      <c r="T1440" s="95" t="str">
        <f t="shared" si="116"/>
        <v>5 2023</v>
      </c>
      <c r="U1440" s="32">
        <f t="shared" si="114"/>
        <v>946.83530681504226</v>
      </c>
      <c r="V1440" s="22">
        <f t="shared" si="115"/>
        <v>0.57274106489105214</v>
      </c>
      <c r="X1440" s="33"/>
      <c r="Y1440" s="33"/>
    </row>
    <row r="1441" spans="1:25" x14ac:dyDescent="0.2">
      <c r="A1441" s="93" t="s">
        <v>654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3"/>
        <v>4 2023</v>
      </c>
      <c r="G1441" s="96" t="s">
        <v>6</v>
      </c>
      <c r="H1441" s="160" t="str">
        <f>RIGHT(Journal!$J1441,9)</f>
        <v>EVL-55160</v>
      </c>
      <c r="I1441" s="96" t="str">
        <f t="shared" si="117"/>
        <v>EVLution Nutrition</v>
      </c>
      <c r="J1441" s="97" t="s">
        <v>660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6"/>
        <v/>
      </c>
      <c r="U1441" s="32">
        <f t="shared" si="114"/>
        <v>-1783.8414506136303</v>
      </c>
      <c r="V1441" s="22" t="str">
        <f t="shared" si="115"/>
        <v/>
      </c>
      <c r="X1441" s="33"/>
      <c r="Y1441" s="33"/>
    </row>
    <row r="1442" spans="1:25" x14ac:dyDescent="0.2">
      <c r="A1442" s="93" t="s">
        <v>661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3"/>
        <v>4 2023</v>
      </c>
      <c r="G1442" s="96" t="s">
        <v>5</v>
      </c>
      <c r="H1442" s="160" t="str">
        <f>RIGHT(Journal!$J1442,9)</f>
        <v>NOW-00079</v>
      </c>
      <c r="I1442" s="96" t="str">
        <f t="shared" si="117"/>
        <v>NOW Foods</v>
      </c>
      <c r="J1442" s="97" t="s">
        <v>662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3221</v>
      </c>
      <c r="T1442" s="95" t="str">
        <f t="shared" si="116"/>
        <v>8 2023</v>
      </c>
      <c r="U1442" s="32">
        <f t="shared" si="114"/>
        <v>780.6621382636672</v>
      </c>
      <c r="V1442" s="22">
        <f t="shared" si="115"/>
        <v>0.25026533606370016</v>
      </c>
      <c r="X1442" s="33"/>
      <c r="Y1442" s="33"/>
    </row>
    <row r="1443" spans="1:25" x14ac:dyDescent="0.2">
      <c r="A1443" s="93" t="s">
        <v>661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3"/>
        <v>4 2023</v>
      </c>
      <c r="G1443" s="96" t="s">
        <v>5</v>
      </c>
      <c r="H1443" s="160" t="str">
        <f>RIGHT(Journal!$J1443,9)</f>
        <v>NOR-01817</v>
      </c>
      <c r="I1443" s="96" t="str">
        <f t="shared" si="117"/>
        <v>Nordic Naturals</v>
      </c>
      <c r="J1443" s="97" t="s">
        <v>544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3221</v>
      </c>
      <c r="T1443" s="95" t="str">
        <f t="shared" si="116"/>
        <v>10 2023</v>
      </c>
      <c r="U1443" s="32">
        <f t="shared" si="114"/>
        <v>673.9652331189717</v>
      </c>
      <c r="V1443" s="22">
        <f t="shared" si="115"/>
        <v>0.92828231355126145</v>
      </c>
      <c r="X1443" s="33"/>
      <c r="Y1443" s="33"/>
    </row>
    <row r="1444" spans="1:25" x14ac:dyDescent="0.2">
      <c r="A1444" s="93" t="s">
        <v>661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3"/>
        <v>4 2023</v>
      </c>
      <c r="G1444" s="96" t="s">
        <v>5</v>
      </c>
      <c r="H1444" s="160" t="str">
        <f>RIGHT(Journal!$J1444,9)</f>
        <v>LIL-01629</v>
      </c>
      <c r="I1444" s="96" t="str">
        <f t="shared" si="117"/>
        <v>L'il Critters</v>
      </c>
      <c r="J1444" s="97" t="s">
        <v>663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3221</v>
      </c>
      <c r="T1444" s="95" t="str">
        <f t="shared" si="116"/>
        <v>5 2023</v>
      </c>
      <c r="U1444" s="32">
        <f t="shared" si="114"/>
        <v>1487.8115353697756</v>
      </c>
      <c r="V1444" s="22">
        <f t="shared" si="115"/>
        <v>0.86895313577007027</v>
      </c>
      <c r="X1444" s="33"/>
      <c r="Y1444" s="33"/>
    </row>
    <row r="1445" spans="1:25" x14ac:dyDescent="0.2">
      <c r="A1445" s="93" t="s">
        <v>661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3"/>
        <v>4 2023</v>
      </c>
      <c r="G1445" s="96" t="s">
        <v>5</v>
      </c>
      <c r="H1445" s="161" t="s">
        <v>4425</v>
      </c>
      <c r="I1445" s="97" t="s">
        <v>2742</v>
      </c>
      <c r="J1445" s="97" t="s">
        <v>4426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3221</v>
      </c>
      <c r="T1445" s="95" t="str">
        <f t="shared" si="116"/>
        <v>11 2023</v>
      </c>
      <c r="U1445" s="32">
        <f t="shared" si="114"/>
        <v>1141.8164590032161</v>
      </c>
      <c r="V1445" s="22">
        <f t="shared" si="115"/>
        <v>1.3305037960492592</v>
      </c>
      <c r="X1445" s="33"/>
      <c r="Y1445" s="33"/>
    </row>
    <row r="1446" spans="1:25" x14ac:dyDescent="0.2">
      <c r="A1446" s="93" t="s">
        <v>661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3"/>
        <v>4 2023</v>
      </c>
      <c r="G1446" s="96" t="s">
        <v>5</v>
      </c>
      <c r="H1446" s="161" t="s">
        <v>4425</v>
      </c>
      <c r="I1446" s="97" t="s">
        <v>2742</v>
      </c>
      <c r="J1446" s="97" t="s">
        <v>4426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3221</v>
      </c>
      <c r="T1446" s="95" t="str">
        <f t="shared" si="116"/>
        <v>11 2023</v>
      </c>
      <c r="U1446" s="32">
        <f t="shared" si="114"/>
        <v>1141.8164590032161</v>
      </c>
      <c r="V1446" s="22">
        <f t="shared" si="115"/>
        <v>1.3305037960492592</v>
      </c>
      <c r="X1446" s="33"/>
      <c r="Y1446" s="33"/>
    </row>
    <row r="1447" spans="1:25" x14ac:dyDescent="0.2">
      <c r="A1447" s="93" t="s">
        <v>661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3"/>
        <v>4 2023</v>
      </c>
      <c r="G1447" s="96" t="s">
        <v>5</v>
      </c>
      <c r="H1447" s="161" t="s">
        <v>4102</v>
      </c>
      <c r="I1447" s="97" t="s">
        <v>2742</v>
      </c>
      <c r="J1447" s="97" t="s">
        <v>4103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3221</v>
      </c>
      <c r="T1447" s="95" t="str">
        <f t="shared" si="116"/>
        <v>10 2023</v>
      </c>
      <c r="U1447" s="32">
        <f t="shared" si="114"/>
        <v>1560.3637057877822</v>
      </c>
      <c r="V1447" s="22">
        <f t="shared" si="115"/>
        <v>0.84819141190947878</v>
      </c>
      <c r="X1447" s="33"/>
      <c r="Y1447" s="33"/>
    </row>
    <row r="1448" spans="1:25" x14ac:dyDescent="0.2">
      <c r="A1448" s="93" t="s">
        <v>661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3"/>
        <v>4 2023</v>
      </c>
      <c r="G1448" s="96" t="s">
        <v>5</v>
      </c>
      <c r="H1448" s="160" t="str">
        <f>RIGHT(Journal!$J1448,9)</f>
        <v>YUE-00112</v>
      </c>
      <c r="I1448" s="96" t="str">
        <f t="shared" si="117"/>
        <v>YumEarth</v>
      </c>
      <c r="J1448" s="97" t="s">
        <v>664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3221</v>
      </c>
      <c r="T1448" s="95" t="str">
        <f t="shared" si="116"/>
        <v>5 2023</v>
      </c>
      <c r="U1448" s="32">
        <f t="shared" si="114"/>
        <v>28.339702831656552</v>
      </c>
      <c r="V1448" s="22">
        <f t="shared" si="115"/>
        <v>0.16509177310735071</v>
      </c>
      <c r="X1448" s="33"/>
      <c r="Y1448" s="33"/>
    </row>
    <row r="1449" spans="1:25" x14ac:dyDescent="0.2">
      <c r="A1449" s="93" t="s">
        <v>661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3"/>
        <v>4 2023</v>
      </c>
      <c r="G1449" s="96" t="s">
        <v>5</v>
      </c>
      <c r="H1449" s="160" t="str">
        <f>RIGHT(Journal!$J1449,9)</f>
        <v>YUE-00112</v>
      </c>
      <c r="I1449" s="96" t="str">
        <f t="shared" si="117"/>
        <v>YumEarth</v>
      </c>
      <c r="J1449" s="97" t="s">
        <v>664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3221</v>
      </c>
      <c r="T1449" s="95" t="str">
        <f t="shared" si="116"/>
        <v>5 2023</v>
      </c>
      <c r="U1449" s="32">
        <f t="shared" si="114"/>
        <v>28.339702831656552</v>
      </c>
      <c r="V1449" s="22">
        <f t="shared" si="115"/>
        <v>0.16509177310735071</v>
      </c>
      <c r="X1449" s="33"/>
      <c r="Y1449" s="33"/>
    </row>
    <row r="1450" spans="1:25" x14ac:dyDescent="0.2">
      <c r="A1450" s="93" t="s">
        <v>661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3"/>
        <v>4 2023</v>
      </c>
      <c r="G1450" s="96" t="s">
        <v>5</v>
      </c>
      <c r="H1450" s="160" t="str">
        <f>RIGHT(Journal!$J1450,9)</f>
        <v>YUE-00112</v>
      </c>
      <c r="I1450" s="96" t="str">
        <f t="shared" si="117"/>
        <v>YumEarth</v>
      </c>
      <c r="J1450" s="97" t="s">
        <v>664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3221</v>
      </c>
      <c r="T1450" s="95" t="str">
        <f t="shared" si="116"/>
        <v>5 2023</v>
      </c>
      <c r="U1450" s="32">
        <f t="shared" si="114"/>
        <v>28.339702831656552</v>
      </c>
      <c r="V1450" s="22">
        <f t="shared" si="115"/>
        <v>0.16509177310735071</v>
      </c>
      <c r="X1450" s="33"/>
      <c r="Y1450" s="33"/>
    </row>
    <row r="1451" spans="1:25" x14ac:dyDescent="0.2">
      <c r="A1451" s="93" t="s">
        <v>661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3"/>
        <v>4 2023</v>
      </c>
      <c r="G1451" s="96" t="s">
        <v>5</v>
      </c>
      <c r="H1451" s="160" t="str">
        <f>RIGHT(Journal!$J1451,9)</f>
        <v>YUE-00112</v>
      </c>
      <c r="I1451" s="96" t="str">
        <f t="shared" si="117"/>
        <v>YumEarth</v>
      </c>
      <c r="J1451" s="97" t="s">
        <v>664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3221</v>
      </c>
      <c r="T1451" s="95" t="str">
        <f t="shared" si="116"/>
        <v>5 2023</v>
      </c>
      <c r="U1451" s="32">
        <f t="shared" si="114"/>
        <v>28.339702831656552</v>
      </c>
      <c r="V1451" s="22">
        <f t="shared" si="115"/>
        <v>0.16509177310735071</v>
      </c>
      <c r="X1451" s="33"/>
      <c r="Y1451" s="33"/>
    </row>
    <row r="1452" spans="1:25" x14ac:dyDescent="0.2">
      <c r="A1452" s="93" t="s">
        <v>661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3"/>
        <v>4 2023</v>
      </c>
      <c r="G1452" s="96" t="s">
        <v>5</v>
      </c>
      <c r="H1452" s="160" t="str">
        <f>RIGHT(Journal!$J1452,9)</f>
        <v>YUE-00112</v>
      </c>
      <c r="I1452" s="96" t="str">
        <f t="shared" si="117"/>
        <v>YumEarth</v>
      </c>
      <c r="J1452" s="97" t="s">
        <v>664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3221</v>
      </c>
      <c r="T1452" s="95" t="str">
        <f t="shared" si="116"/>
        <v>5 2023</v>
      </c>
      <c r="U1452" s="32">
        <f t="shared" si="114"/>
        <v>28.339702831656552</v>
      </c>
      <c r="V1452" s="22">
        <f t="shared" si="115"/>
        <v>0.16509177310735071</v>
      </c>
      <c r="X1452" s="33"/>
      <c r="Y1452" s="33"/>
    </row>
    <row r="1453" spans="1:25" x14ac:dyDescent="0.2">
      <c r="A1453" s="93" t="s">
        <v>661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3"/>
        <v>4 2023</v>
      </c>
      <c r="G1453" s="96" t="s">
        <v>5</v>
      </c>
      <c r="H1453" s="160" t="str">
        <f>RIGHT(Journal!$J1453,9)</f>
        <v>YUE-00112</v>
      </c>
      <c r="I1453" s="96" t="str">
        <f t="shared" si="117"/>
        <v>YumEarth</v>
      </c>
      <c r="J1453" s="97" t="s">
        <v>664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3221</v>
      </c>
      <c r="T1453" s="95" t="str">
        <f t="shared" si="116"/>
        <v>5 2023</v>
      </c>
      <c r="U1453" s="32">
        <f t="shared" si="114"/>
        <v>28.339702831656552</v>
      </c>
      <c r="V1453" s="22">
        <f t="shared" si="115"/>
        <v>0.16509177310735071</v>
      </c>
      <c r="X1453" s="33"/>
      <c r="Y1453" s="33"/>
    </row>
    <row r="1454" spans="1:25" x14ac:dyDescent="0.2">
      <c r="A1454" s="93" t="s">
        <v>661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3"/>
        <v>4 2023</v>
      </c>
      <c r="G1454" s="96" t="s">
        <v>5</v>
      </c>
      <c r="H1454" s="160" t="str">
        <f>RIGHT(Journal!$J1454,9)</f>
        <v>YUE-00112</v>
      </c>
      <c r="I1454" s="96" t="str">
        <f t="shared" si="117"/>
        <v>YumEarth</v>
      </c>
      <c r="J1454" s="97" t="s">
        <v>664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3221</v>
      </c>
      <c r="T1454" s="95" t="str">
        <f t="shared" si="116"/>
        <v>5 2023</v>
      </c>
      <c r="U1454" s="32">
        <f t="shared" si="114"/>
        <v>28.339702831656552</v>
      </c>
      <c r="V1454" s="22">
        <f t="shared" si="115"/>
        <v>0.16509177310735071</v>
      </c>
      <c r="X1454" s="33"/>
      <c r="Y1454" s="33"/>
    </row>
    <row r="1455" spans="1:25" x14ac:dyDescent="0.2">
      <c r="A1455" s="93" t="s">
        <v>661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3"/>
        <v>4 2023</v>
      </c>
      <c r="G1455" s="96" t="s">
        <v>5</v>
      </c>
      <c r="H1455" s="160" t="str">
        <f>RIGHT(Journal!$J1455,9)</f>
        <v>YUE-00112</v>
      </c>
      <c r="I1455" s="96" t="str">
        <f t="shared" si="117"/>
        <v>YumEarth</v>
      </c>
      <c r="J1455" s="97" t="s">
        <v>664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3221</v>
      </c>
      <c r="T1455" s="95" t="str">
        <f t="shared" si="116"/>
        <v>5 2023</v>
      </c>
      <c r="U1455" s="32">
        <f t="shared" si="114"/>
        <v>28.339702831656552</v>
      </c>
      <c r="V1455" s="22">
        <f t="shared" si="115"/>
        <v>0.16509177310735071</v>
      </c>
      <c r="X1455" s="33"/>
      <c r="Y1455" s="33"/>
    </row>
    <row r="1456" spans="1:25" x14ac:dyDescent="0.2">
      <c r="A1456" s="93" t="s">
        <v>661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3"/>
        <v>4 2023</v>
      </c>
      <c r="G1456" s="96" t="s">
        <v>5</v>
      </c>
      <c r="H1456" s="160" t="str">
        <f>RIGHT(Journal!$J1456,9)</f>
        <v>YUE-00112</v>
      </c>
      <c r="I1456" s="96" t="str">
        <f t="shared" si="117"/>
        <v>YumEarth</v>
      </c>
      <c r="J1456" s="97" t="s">
        <v>664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3221</v>
      </c>
      <c r="T1456" s="95" t="str">
        <f t="shared" si="116"/>
        <v>5 2023</v>
      </c>
      <c r="U1456" s="32">
        <f t="shared" si="114"/>
        <v>28.339702831656552</v>
      </c>
      <c r="V1456" s="22">
        <f t="shared" si="115"/>
        <v>0.16509177310735071</v>
      </c>
      <c r="X1456" s="33"/>
      <c r="Y1456" s="33"/>
    </row>
    <row r="1457" spans="1:25" x14ac:dyDescent="0.2">
      <c r="A1457" s="93" t="s">
        <v>661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3"/>
        <v>4 2023</v>
      </c>
      <c r="G1457" s="96" t="s">
        <v>5</v>
      </c>
      <c r="H1457" s="160" t="str">
        <f>RIGHT(Journal!$J1457,9)</f>
        <v>YUE-00112</v>
      </c>
      <c r="I1457" s="96" t="str">
        <f t="shared" si="117"/>
        <v>YumEarth</v>
      </c>
      <c r="J1457" s="97" t="s">
        <v>664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3221</v>
      </c>
      <c r="T1457" s="95" t="str">
        <f t="shared" si="116"/>
        <v>5 2023</v>
      </c>
      <c r="U1457" s="32">
        <f t="shared" si="114"/>
        <v>28.339702831656552</v>
      </c>
      <c r="V1457" s="22">
        <f t="shared" si="115"/>
        <v>0.16509177310735071</v>
      </c>
      <c r="X1457" s="33"/>
      <c r="Y1457" s="33"/>
    </row>
    <row r="1458" spans="1:25" x14ac:dyDescent="0.2">
      <c r="A1458" s="93" t="s">
        <v>661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3"/>
        <v>4 2023</v>
      </c>
      <c r="G1458" s="96" t="s">
        <v>5</v>
      </c>
      <c r="H1458" s="160" t="str">
        <f>RIGHT(Journal!$J1458,9)</f>
        <v>YUE-00112</v>
      </c>
      <c r="I1458" s="96" t="str">
        <f t="shared" si="117"/>
        <v>YumEarth</v>
      </c>
      <c r="J1458" s="97" t="s">
        <v>664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3221</v>
      </c>
      <c r="T1458" s="95" t="str">
        <f t="shared" si="116"/>
        <v>5 2023</v>
      </c>
      <c r="U1458" s="32">
        <f t="shared" si="114"/>
        <v>28.339702831656552</v>
      </c>
      <c r="V1458" s="22">
        <f t="shared" si="115"/>
        <v>0.16509177310735071</v>
      </c>
      <c r="X1458" s="33"/>
      <c r="Y1458" s="33"/>
    </row>
    <row r="1459" spans="1:25" x14ac:dyDescent="0.2">
      <c r="A1459" s="93" t="s">
        <v>661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3"/>
        <v>4 2023</v>
      </c>
      <c r="G1459" s="96" t="s">
        <v>5</v>
      </c>
      <c r="H1459" s="160" t="str">
        <f>RIGHT(Journal!$J1459,9)</f>
        <v>YUE-00112</v>
      </c>
      <c r="I1459" s="96" t="str">
        <f t="shared" si="117"/>
        <v>YumEarth</v>
      </c>
      <c r="J1459" s="97" t="s">
        <v>664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3221</v>
      </c>
      <c r="T1459" s="95" t="str">
        <f t="shared" si="116"/>
        <v>5 2023</v>
      </c>
      <c r="U1459" s="32">
        <f t="shared" si="114"/>
        <v>28.339702831656552</v>
      </c>
      <c r="V1459" s="22">
        <f t="shared" si="115"/>
        <v>0.16509177310735071</v>
      </c>
      <c r="X1459" s="33"/>
      <c r="Y1459" s="33"/>
    </row>
    <row r="1460" spans="1:25" x14ac:dyDescent="0.2">
      <c r="A1460" s="93" t="s">
        <v>661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3"/>
        <v>4 2023</v>
      </c>
      <c r="G1460" s="96" t="s">
        <v>5</v>
      </c>
      <c r="H1460" s="160" t="str">
        <f>RIGHT(Journal!$J1460,9)</f>
        <v>YUE-00112</v>
      </c>
      <c r="I1460" s="96" t="str">
        <f t="shared" si="117"/>
        <v>YumEarth</v>
      </c>
      <c r="J1460" s="97" t="s">
        <v>664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3221</v>
      </c>
      <c r="T1460" s="95" t="str">
        <f t="shared" si="116"/>
        <v>6 2023</v>
      </c>
      <c r="U1460" s="32">
        <f t="shared" si="114"/>
        <v>128.33970283165655</v>
      </c>
      <c r="V1460" s="22">
        <f t="shared" si="115"/>
        <v>0.74763765966102602</v>
      </c>
      <c r="X1460" s="33"/>
      <c r="Y1460" s="33"/>
    </row>
    <row r="1461" spans="1:25" x14ac:dyDescent="0.2">
      <c r="A1461" s="93" t="s">
        <v>661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3"/>
        <v>4 2023</v>
      </c>
      <c r="G1461" s="96" t="s">
        <v>5</v>
      </c>
      <c r="H1461" s="160" t="str">
        <f>RIGHT(Journal!$J1461,9)</f>
        <v>YUE-00112</v>
      </c>
      <c r="I1461" s="96" t="str">
        <f t="shared" si="117"/>
        <v>YumEarth</v>
      </c>
      <c r="J1461" s="97" t="s">
        <v>664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3221</v>
      </c>
      <c r="T1461" s="95" t="str">
        <f t="shared" si="116"/>
        <v>6 2023</v>
      </c>
      <c r="U1461" s="32">
        <f t="shared" si="114"/>
        <v>128.33970283165655</v>
      </c>
      <c r="V1461" s="22">
        <f t="shared" si="115"/>
        <v>0.74763765966102602</v>
      </c>
      <c r="X1461" s="33"/>
      <c r="Y1461" s="33"/>
    </row>
    <row r="1462" spans="1:25" x14ac:dyDescent="0.2">
      <c r="A1462" s="93" t="s">
        <v>661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3"/>
        <v>4 2023</v>
      </c>
      <c r="G1462" s="96" t="s">
        <v>5</v>
      </c>
      <c r="H1462" s="160" t="str">
        <f>RIGHT(Journal!$J1462,9)</f>
        <v>YUE-00112</v>
      </c>
      <c r="I1462" s="96" t="str">
        <f t="shared" si="117"/>
        <v>YumEarth</v>
      </c>
      <c r="J1462" s="97" t="s">
        <v>664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3221</v>
      </c>
      <c r="T1462" s="95" t="str">
        <f t="shared" si="116"/>
        <v>6 2023</v>
      </c>
      <c r="U1462" s="32">
        <f t="shared" si="114"/>
        <v>-2.9716834345094867E-4</v>
      </c>
      <c r="V1462" s="22">
        <f t="shared" si="115"/>
        <v>-1.7311419609131998E-6</v>
      </c>
      <c r="X1462" s="33"/>
      <c r="Y1462" s="33"/>
    </row>
    <row r="1463" spans="1:25" x14ac:dyDescent="0.2">
      <c r="A1463" s="93" t="s">
        <v>661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3"/>
        <v>4 2023</v>
      </c>
      <c r="G1463" s="96" t="s">
        <v>5</v>
      </c>
      <c r="H1463" s="160" t="str">
        <f>RIGHT(Journal!$J1463,9)</f>
        <v>YUE-00112</v>
      </c>
      <c r="I1463" s="96" t="str">
        <f t="shared" si="117"/>
        <v>YumEarth</v>
      </c>
      <c r="J1463" s="97" t="s">
        <v>664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3221</v>
      </c>
      <c r="T1463" s="95" t="str">
        <f t="shared" si="116"/>
        <v>11 2023</v>
      </c>
      <c r="U1463" s="32">
        <f t="shared" si="114"/>
        <v>78.339702831656552</v>
      </c>
      <c r="V1463" s="22">
        <f t="shared" si="115"/>
        <v>0.45636471638418835</v>
      </c>
      <c r="X1463" s="33"/>
      <c r="Y1463" s="33"/>
    </row>
    <row r="1464" spans="1:25" x14ac:dyDescent="0.2">
      <c r="A1464" s="93" t="s">
        <v>661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3"/>
        <v>4 2023</v>
      </c>
      <c r="G1464" s="96" t="s">
        <v>5</v>
      </c>
      <c r="H1464" s="160" t="str">
        <f>RIGHT(Journal!$J1464,9)</f>
        <v>YUE-00112</v>
      </c>
      <c r="I1464" s="96" t="str">
        <f t="shared" si="117"/>
        <v>YumEarth</v>
      </c>
      <c r="J1464" s="97" t="s">
        <v>664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3221</v>
      </c>
      <c r="T1464" s="95" t="str">
        <f t="shared" si="116"/>
        <v>11 2023</v>
      </c>
      <c r="U1464" s="32">
        <f t="shared" si="114"/>
        <v>78.339702831656552</v>
      </c>
      <c r="V1464" s="22">
        <f t="shared" si="115"/>
        <v>0.45636471638418835</v>
      </c>
      <c r="X1464" s="33"/>
      <c r="Y1464" s="33"/>
    </row>
    <row r="1465" spans="1:25" x14ac:dyDescent="0.2">
      <c r="A1465" s="93" t="s">
        <v>661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3"/>
        <v>4 2023</v>
      </c>
      <c r="G1465" s="96" t="s">
        <v>5</v>
      </c>
      <c r="H1465" s="160" t="str">
        <f>RIGHT(Journal!$J1465,9)</f>
        <v>YUE-00112</v>
      </c>
      <c r="I1465" s="96" t="str">
        <f t="shared" si="117"/>
        <v>YumEarth</v>
      </c>
      <c r="J1465" s="97" t="s">
        <v>664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3221</v>
      </c>
      <c r="T1465" s="95" t="str">
        <f t="shared" si="116"/>
        <v>11 2023</v>
      </c>
      <c r="U1465" s="32">
        <f t="shared" si="114"/>
        <v>78.339702831656552</v>
      </c>
      <c r="V1465" s="22">
        <f t="shared" si="115"/>
        <v>0.45636471638418835</v>
      </c>
      <c r="X1465" s="33"/>
      <c r="Y1465" s="33"/>
    </row>
    <row r="1466" spans="1:25" x14ac:dyDescent="0.2">
      <c r="A1466" s="93" t="s">
        <v>661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3"/>
        <v>4 2023</v>
      </c>
      <c r="G1466" s="96" t="s">
        <v>5</v>
      </c>
      <c r="H1466" s="160" t="str">
        <f>RIGHT(Journal!$J1466,9)</f>
        <v>YUE-00112</v>
      </c>
      <c r="I1466" s="96" t="str">
        <f t="shared" si="117"/>
        <v>YumEarth</v>
      </c>
      <c r="J1466" s="97" t="s">
        <v>664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3221</v>
      </c>
      <c r="T1466" s="95" t="str">
        <f t="shared" si="116"/>
        <v>11 2023</v>
      </c>
      <c r="U1466" s="32">
        <f t="shared" si="114"/>
        <v>78.339702831656552</v>
      </c>
      <c r="V1466" s="22">
        <f t="shared" si="115"/>
        <v>0.45636471638418835</v>
      </c>
      <c r="X1466" s="33"/>
      <c r="Y1466" s="33"/>
    </row>
    <row r="1467" spans="1:25" x14ac:dyDescent="0.2">
      <c r="A1467" s="93" t="s">
        <v>661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3"/>
        <v>4 2023</v>
      </c>
      <c r="G1467" s="96" t="s">
        <v>5</v>
      </c>
      <c r="H1467" s="160" t="str">
        <f>RIGHT(Journal!$J1467,9)</f>
        <v>YUE-00112</v>
      </c>
      <c r="I1467" s="96" t="str">
        <f t="shared" si="117"/>
        <v>YumEarth</v>
      </c>
      <c r="J1467" s="97" t="s">
        <v>664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3221</v>
      </c>
      <c r="T1467" s="95" t="str">
        <f t="shared" si="116"/>
        <v>11 2023</v>
      </c>
      <c r="U1467" s="32">
        <f t="shared" si="114"/>
        <v>78.339702831656552</v>
      </c>
      <c r="V1467" s="22">
        <f t="shared" si="115"/>
        <v>0.45636471638418835</v>
      </c>
      <c r="X1467" s="33"/>
      <c r="Y1467" s="33"/>
    </row>
    <row r="1468" spans="1:25" x14ac:dyDescent="0.2">
      <c r="A1468" s="93" t="s">
        <v>661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3"/>
        <v>4 2023</v>
      </c>
      <c r="G1468" s="96" t="s">
        <v>5</v>
      </c>
      <c r="H1468" s="160" t="str">
        <f>RIGHT(Journal!$J1468,9)</f>
        <v>YUE-00112</v>
      </c>
      <c r="I1468" s="96" t="str">
        <f t="shared" si="117"/>
        <v>YumEarth</v>
      </c>
      <c r="J1468" s="97" t="s">
        <v>664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3221</v>
      </c>
      <c r="T1468" s="95" t="str">
        <f t="shared" si="116"/>
        <v>11 2023</v>
      </c>
      <c r="U1468" s="32">
        <f t="shared" si="114"/>
        <v>78.339702831656552</v>
      </c>
      <c r="V1468" s="22">
        <f t="shared" si="115"/>
        <v>0.45636471638418835</v>
      </c>
      <c r="X1468" s="33"/>
      <c r="Y1468" s="33"/>
    </row>
    <row r="1469" spans="1:25" x14ac:dyDescent="0.2">
      <c r="A1469" s="93" t="s">
        <v>661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3"/>
        <v>4 2023</v>
      </c>
      <c r="G1469" s="96" t="s">
        <v>5</v>
      </c>
      <c r="H1469" s="160" t="str">
        <f>RIGHT(Journal!$J1469,9)</f>
        <v>YUE-00112</v>
      </c>
      <c r="I1469" s="96" t="str">
        <f t="shared" si="117"/>
        <v>YumEarth</v>
      </c>
      <c r="J1469" s="97" t="s">
        <v>664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3221</v>
      </c>
      <c r="T1469" s="95" t="str">
        <f t="shared" si="116"/>
        <v>11 2023</v>
      </c>
      <c r="U1469" s="32">
        <f t="shared" si="114"/>
        <v>78.339702831656552</v>
      </c>
      <c r="V1469" s="22">
        <f t="shared" si="115"/>
        <v>0.45636471638418835</v>
      </c>
      <c r="X1469" s="33"/>
      <c r="Y1469" s="33"/>
    </row>
    <row r="1470" spans="1:25" x14ac:dyDescent="0.2">
      <c r="A1470" s="93" t="s">
        <v>661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3"/>
        <v>4 2023</v>
      </c>
      <c r="G1470" s="96" t="s">
        <v>5</v>
      </c>
      <c r="H1470" s="160" t="str">
        <f>RIGHT(Journal!$J1470,9)</f>
        <v>YUE-00112</v>
      </c>
      <c r="I1470" s="96" t="str">
        <f t="shared" si="117"/>
        <v>YumEarth</v>
      </c>
      <c r="J1470" s="97" t="s">
        <v>664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3221</v>
      </c>
      <c r="T1470" s="95" t="str">
        <f t="shared" si="116"/>
        <v>11 2023</v>
      </c>
      <c r="U1470" s="32">
        <f t="shared" si="114"/>
        <v>78.339702831656552</v>
      </c>
      <c r="V1470" s="22">
        <f t="shared" si="115"/>
        <v>0.45636471638418835</v>
      </c>
      <c r="X1470" s="33"/>
      <c r="Y1470" s="33"/>
    </row>
    <row r="1471" spans="1:25" x14ac:dyDescent="0.2">
      <c r="A1471" s="93" t="s">
        <v>661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3"/>
        <v>4 2023</v>
      </c>
      <c r="G1471" s="96" t="s">
        <v>5</v>
      </c>
      <c r="H1471" s="160" t="str">
        <f>RIGHT(Journal!$J1471,9)</f>
        <v>YUE-00112</v>
      </c>
      <c r="I1471" s="96" t="str">
        <f t="shared" si="117"/>
        <v>YumEarth</v>
      </c>
      <c r="J1471" s="97" t="s">
        <v>664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6"/>
        <v/>
      </c>
      <c r="U1471" s="32">
        <f t="shared" si="114"/>
        <v>-171.66029716834345</v>
      </c>
      <c r="V1471" s="22" t="str">
        <f t="shared" si="115"/>
        <v/>
      </c>
      <c r="X1471" s="33"/>
      <c r="Y1471" s="33"/>
    </row>
    <row r="1472" spans="1:25" x14ac:dyDescent="0.2">
      <c r="A1472" s="93" t="s">
        <v>661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3"/>
        <v>4 2023</v>
      </c>
      <c r="G1472" s="96" t="s">
        <v>5</v>
      </c>
      <c r="H1472" s="160" t="str">
        <f>RIGHT(Journal!$J1472,9)</f>
        <v>YUE-00112</v>
      </c>
      <c r="I1472" s="96" t="str">
        <f t="shared" si="117"/>
        <v>YumEarth</v>
      </c>
      <c r="J1472" s="97" t="s">
        <v>664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6"/>
        <v/>
      </c>
      <c r="U1472" s="32">
        <f t="shared" si="114"/>
        <v>-171.66029716834345</v>
      </c>
      <c r="V1472" s="22" t="str">
        <f t="shared" si="115"/>
        <v/>
      </c>
      <c r="X1472" s="33"/>
      <c r="Y1472" s="33"/>
    </row>
    <row r="1473" spans="1:25" x14ac:dyDescent="0.2">
      <c r="A1473" s="93" t="s">
        <v>661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ref="F1473:F1536" si="118">IFERROR(MONTH(E1473)&amp;" "&amp;YEAR(E1473),"")</f>
        <v>4 2023</v>
      </c>
      <c r="G1473" s="96" t="s">
        <v>5</v>
      </c>
      <c r="H1473" s="160" t="str">
        <f>RIGHT(Journal!$J1473,9)</f>
        <v>YUE-00112</v>
      </c>
      <c r="I1473" s="96" t="str">
        <f t="shared" si="117"/>
        <v>YumEarth</v>
      </c>
      <c r="J1473" s="97" t="s">
        <v>664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6"/>
        <v/>
      </c>
      <c r="U1473" s="32">
        <f t="shared" ref="U1473:U1536" si="119">Q1473-P1473</f>
        <v>-171.66029716834345</v>
      </c>
      <c r="V1473" s="22" t="str">
        <f t="shared" ref="V1473:V1536" si="120">IF(Q1473&lt;&gt;0,IFERROR(U1473/P1473,""),"")</f>
        <v/>
      </c>
      <c r="X1473" s="33"/>
      <c r="Y1473" s="33"/>
    </row>
    <row r="1474" spans="1:25" x14ac:dyDescent="0.2">
      <c r="A1474" s="93" t="s">
        <v>661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8"/>
        <v>4 2023</v>
      </c>
      <c r="G1474" s="96" t="s">
        <v>5</v>
      </c>
      <c r="H1474" s="160" t="str">
        <f>RIGHT(Journal!$J1474,9)</f>
        <v>YUE-00112</v>
      </c>
      <c r="I1474" s="96" t="str">
        <f t="shared" si="117"/>
        <v>YumEarth</v>
      </c>
      <c r="J1474" s="97" t="s">
        <v>664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6"/>
        <v/>
      </c>
      <c r="U1474" s="32">
        <f t="shared" si="119"/>
        <v>-171.66029716834345</v>
      </c>
      <c r="V1474" s="22" t="str">
        <f t="shared" si="120"/>
        <v/>
      </c>
      <c r="X1474" s="33"/>
      <c r="Y1474" s="33"/>
    </row>
    <row r="1475" spans="1:25" x14ac:dyDescent="0.2">
      <c r="A1475" s="93" t="s">
        <v>661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8"/>
        <v>4 2023</v>
      </c>
      <c r="G1475" s="96" t="s">
        <v>5</v>
      </c>
      <c r="H1475" s="160" t="str">
        <f>RIGHT(Journal!$J1475,9)</f>
        <v>YUE-00112</v>
      </c>
      <c r="I1475" s="96" t="str">
        <f t="shared" si="117"/>
        <v>YumEarth</v>
      </c>
      <c r="J1475" s="97" t="s">
        <v>664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6"/>
        <v/>
      </c>
      <c r="U1475" s="32">
        <f t="shared" si="119"/>
        <v>-171.66029716834345</v>
      </c>
      <c r="V1475" s="22" t="str">
        <f t="shared" si="120"/>
        <v/>
      </c>
      <c r="X1475" s="33"/>
      <c r="Y1475" s="33"/>
    </row>
    <row r="1476" spans="1:25" x14ac:dyDescent="0.2">
      <c r="A1476" s="93" t="s">
        <v>661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si="118"/>
        <v>4 2023</v>
      </c>
      <c r="G1476" s="96" t="s">
        <v>5</v>
      </c>
      <c r="H1476" s="160" t="str">
        <f>RIGHT(Journal!$J1476,9)</f>
        <v>YUE-00112</v>
      </c>
      <c r="I1476" s="96" t="str">
        <f t="shared" si="117"/>
        <v>YumEarth</v>
      </c>
      <c r="J1476" s="97" t="s">
        <v>664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si="116"/>
        <v/>
      </c>
      <c r="U1476" s="32">
        <f t="shared" si="119"/>
        <v>-171.66029716834345</v>
      </c>
      <c r="V1476" s="22" t="str">
        <f t="shared" si="120"/>
        <v/>
      </c>
      <c r="X1476" s="33"/>
      <c r="Y1476" s="33"/>
    </row>
    <row r="1477" spans="1:25" x14ac:dyDescent="0.2">
      <c r="A1477" s="93" t="s">
        <v>661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8"/>
        <v>4 2023</v>
      </c>
      <c r="G1477" s="96" t="s">
        <v>5</v>
      </c>
      <c r="H1477" s="160" t="str">
        <f>RIGHT(Journal!$J1477,9)</f>
        <v>YUE-00112</v>
      </c>
      <c r="I1477" s="96" t="str">
        <f t="shared" si="117"/>
        <v>YumEarth</v>
      </c>
      <c r="J1477" s="97" t="s">
        <v>664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16"/>
        <v/>
      </c>
      <c r="U1477" s="32">
        <f t="shared" si="119"/>
        <v>-171.66029716834345</v>
      </c>
      <c r="V1477" s="22" t="str">
        <f t="shared" si="120"/>
        <v/>
      </c>
      <c r="X1477" s="33"/>
      <c r="Y1477" s="33"/>
    </row>
    <row r="1478" spans="1:25" x14ac:dyDescent="0.2">
      <c r="A1478" s="93" t="s">
        <v>661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8"/>
        <v>4 2023</v>
      </c>
      <c r="G1478" s="96" t="s">
        <v>5</v>
      </c>
      <c r="H1478" s="160" t="str">
        <f>RIGHT(Journal!$J1478,9)</f>
        <v>YUE-00112</v>
      </c>
      <c r="I1478" s="96" t="str">
        <f t="shared" si="117"/>
        <v>YumEarth</v>
      </c>
      <c r="J1478" s="97" t="s">
        <v>664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16"/>
        <v/>
      </c>
      <c r="U1478" s="32">
        <f t="shared" si="119"/>
        <v>-171.66029716834345</v>
      </c>
      <c r="V1478" s="22" t="str">
        <f t="shared" si="120"/>
        <v/>
      </c>
      <c r="X1478" s="33"/>
      <c r="Y1478" s="33"/>
    </row>
    <row r="1479" spans="1:25" x14ac:dyDescent="0.2">
      <c r="A1479" s="93" t="s">
        <v>661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8"/>
        <v>4 2023</v>
      </c>
      <c r="G1479" s="96" t="s">
        <v>5</v>
      </c>
      <c r="H1479" s="160" t="str">
        <f>RIGHT(Journal!$J1479,9)</f>
        <v>NAP-29932</v>
      </c>
      <c r="I1479" s="96" t="str">
        <f t="shared" si="117"/>
        <v>NaturesPlus</v>
      </c>
      <c r="J1479" s="97" t="s">
        <v>665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3221</v>
      </c>
      <c r="T1479" s="95" t="str">
        <f t="shared" si="116"/>
        <v>9 2023</v>
      </c>
      <c r="U1479" s="32">
        <f t="shared" si="119"/>
        <v>911.55176848874703</v>
      </c>
      <c r="V1479" s="22">
        <f t="shared" si="120"/>
        <v>0.50968865211070635</v>
      </c>
      <c r="X1479" s="33"/>
      <c r="Y1479" s="33"/>
    </row>
    <row r="1480" spans="1:25" x14ac:dyDescent="0.2">
      <c r="A1480" s="93" t="s">
        <v>661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8"/>
        <v>4 2023</v>
      </c>
      <c r="G1480" s="96" t="s">
        <v>5</v>
      </c>
      <c r="H1480" s="160" t="str">
        <f>RIGHT(Journal!$J1480,9)</f>
        <v>LIL-00623</v>
      </c>
      <c r="I1480" s="96" t="str">
        <f t="shared" si="117"/>
        <v>L'il Critters</v>
      </c>
      <c r="J1480" s="97" t="s">
        <v>414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3221</v>
      </c>
      <c r="T1480" s="95" t="str">
        <f t="shared" si="116"/>
        <v>10 2023</v>
      </c>
      <c r="U1480" s="32">
        <f t="shared" si="119"/>
        <v>629.33191318328022</v>
      </c>
      <c r="V1480" s="22">
        <f t="shared" si="120"/>
        <v>0.93836567678411709</v>
      </c>
      <c r="X1480" s="33"/>
      <c r="Y1480" s="33"/>
    </row>
    <row r="1481" spans="1:25" x14ac:dyDescent="0.2">
      <c r="A1481" s="93" t="s">
        <v>666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8"/>
        <v>4 2023</v>
      </c>
      <c r="G1481" s="96" t="s">
        <v>5</v>
      </c>
      <c r="H1481" s="161" t="s">
        <v>2498</v>
      </c>
      <c r="I1481" s="97" t="s">
        <v>2286</v>
      </c>
      <c r="J1481" s="97" t="s">
        <v>4484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3221</v>
      </c>
      <c r="T1481" s="95" t="str">
        <f t="shared" si="116"/>
        <v>5 2023</v>
      </c>
      <c r="U1481" s="32">
        <f t="shared" si="119"/>
        <v>950.05109688400125</v>
      </c>
      <c r="V1481" s="22">
        <f t="shared" si="120"/>
        <v>0.90485460203298984</v>
      </c>
      <c r="X1481" s="33"/>
      <c r="Y1481" s="33"/>
    </row>
    <row r="1482" spans="1:25" x14ac:dyDescent="0.2">
      <c r="A1482" s="93" t="s">
        <v>666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8"/>
        <v>4 2023</v>
      </c>
      <c r="G1482" s="96" t="s">
        <v>5</v>
      </c>
      <c r="H1482" s="160" t="str">
        <f>RIGHT(Journal!$J1482,9)</f>
        <v>CEN-27285</v>
      </c>
      <c r="I1482" s="96" t="str">
        <f t="shared" si="117"/>
        <v>21st Century</v>
      </c>
      <c r="J1482" s="97" t="s">
        <v>667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3221</v>
      </c>
      <c r="T1482" s="95" t="str">
        <f t="shared" si="116"/>
        <v>5 2023</v>
      </c>
      <c r="U1482" s="32">
        <f t="shared" si="119"/>
        <v>661.03313956533134</v>
      </c>
      <c r="V1482" s="22">
        <f t="shared" si="120"/>
        <v>1.2264819752224061</v>
      </c>
      <c r="X1482" s="33"/>
      <c r="Y1482" s="33"/>
    </row>
    <row r="1483" spans="1:25" x14ac:dyDescent="0.2">
      <c r="A1483" s="93" t="s">
        <v>666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8"/>
        <v>4 2023</v>
      </c>
      <c r="G1483" s="96" t="s">
        <v>7</v>
      </c>
      <c r="H1483" s="160" t="str">
        <f>RIGHT(Journal!$J1483,9)</f>
        <v>NBC-01023</v>
      </c>
      <c r="I1483" s="96" t="str">
        <f t="shared" si="117"/>
        <v>NutriBiotic</v>
      </c>
      <c r="J1483" s="97" t="s">
        <v>668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3221</v>
      </c>
      <c r="T1483" s="95" t="str">
        <f t="shared" si="116"/>
        <v>3 2024</v>
      </c>
      <c r="U1483" s="32">
        <f t="shared" si="119"/>
        <v>655.81114270751505</v>
      </c>
      <c r="V1483" s="22">
        <f t="shared" si="120"/>
        <v>0.88124289457046356</v>
      </c>
      <c r="X1483" s="33"/>
      <c r="Y1483" s="33"/>
    </row>
    <row r="1484" spans="1:25" x14ac:dyDescent="0.2">
      <c r="A1484" s="93" t="s">
        <v>666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8"/>
        <v>4 2023</v>
      </c>
      <c r="G1484" s="96" t="s">
        <v>7</v>
      </c>
      <c r="H1484" s="160" t="str">
        <f>RIGHT(Journal!$J1484,9)</f>
        <v>DME-00603</v>
      </c>
      <c r="I1484" s="96" t="str">
        <f t="shared" si="117"/>
        <v>DERMA E</v>
      </c>
      <c r="J1484" s="97" t="s">
        <v>669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16"/>
        <v/>
      </c>
      <c r="U1484" s="32">
        <f t="shared" si="119"/>
        <v>-1421.0068570306364</v>
      </c>
      <c r="V1484" s="22" t="str">
        <f t="shared" si="120"/>
        <v/>
      </c>
      <c r="X1484" s="33"/>
      <c r="Y1484" s="33"/>
    </row>
    <row r="1485" spans="1:25" x14ac:dyDescent="0.2">
      <c r="A1485" s="93" t="s">
        <v>666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8"/>
        <v>4 2023</v>
      </c>
      <c r="G1485" s="96" t="s">
        <v>7</v>
      </c>
      <c r="H1485" s="160" t="str">
        <f>RIGHT(Journal!$J1485,9)</f>
        <v>DME-00461</v>
      </c>
      <c r="I1485" s="96" t="str">
        <f t="shared" si="117"/>
        <v>DERMA E</v>
      </c>
      <c r="J1485" s="97" t="s">
        <v>670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ref="T1485:T1548" si="121">IF(R1485="","",MONTH(R1485)&amp;" "&amp;YEAR(R1485))</f>
        <v/>
      </c>
      <c r="U1485" s="32">
        <f t="shared" si="119"/>
        <v>-1386.8031908876667</v>
      </c>
      <c r="V1485" s="22" t="str">
        <f t="shared" si="120"/>
        <v/>
      </c>
      <c r="X1485" s="33"/>
      <c r="Y1485" s="33"/>
    </row>
    <row r="1486" spans="1:25" x14ac:dyDescent="0.2">
      <c r="A1486" s="93" t="s">
        <v>666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8"/>
        <v>4 2023</v>
      </c>
      <c r="G1486" s="96" t="s">
        <v>7</v>
      </c>
      <c r="H1486" s="160" t="str">
        <f>RIGHT(Journal!$J1486,9)</f>
        <v>HEI-76054</v>
      </c>
      <c r="I1486" s="96" t="str">
        <f t="shared" ref="I1486:I1549" si="122">IFERROR(LEFT(J1486,FIND(",",J1486)-1),"")</f>
        <v>Heimish</v>
      </c>
      <c r="J1486" s="97" t="s">
        <v>671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1"/>
        <v/>
      </c>
      <c r="U1486" s="32">
        <f t="shared" si="119"/>
        <v>-705.83929222309496</v>
      </c>
      <c r="V1486" s="22" t="str">
        <f t="shared" si="120"/>
        <v/>
      </c>
      <c r="X1486" s="33"/>
      <c r="Y1486" s="33"/>
    </row>
    <row r="1487" spans="1:25" x14ac:dyDescent="0.2">
      <c r="A1487" s="93" t="s">
        <v>666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8"/>
        <v>4 2023</v>
      </c>
      <c r="G1487" s="96" t="s">
        <v>6</v>
      </c>
      <c r="H1487" s="161" t="s">
        <v>3728</v>
      </c>
      <c r="I1487" s="97" t="s">
        <v>3770</v>
      </c>
      <c r="J1487" s="97" t="s">
        <v>4457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3221</v>
      </c>
      <c r="T1487" s="95" t="str">
        <f t="shared" si="121"/>
        <v>12 2023</v>
      </c>
      <c r="U1487" s="32">
        <f t="shared" si="119"/>
        <v>2165.0434930610108</v>
      </c>
      <c r="V1487" s="22">
        <f t="shared" si="120"/>
        <v>0.56455490150763654</v>
      </c>
      <c r="X1487" s="33"/>
      <c r="Y1487" s="33"/>
    </row>
    <row r="1488" spans="1:25" x14ac:dyDescent="0.2">
      <c r="A1488" s="93" t="s">
        <v>666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8"/>
        <v>4 2023</v>
      </c>
      <c r="G1488" s="96" t="s">
        <v>7</v>
      </c>
      <c r="H1488" s="160" t="str">
        <f>RIGHT(Journal!$J1488,9)</f>
        <v>TDS-10193</v>
      </c>
      <c r="I1488" s="96" t="str">
        <f t="shared" si="122"/>
        <v>Thai Deodorant Stone</v>
      </c>
      <c r="J1488" s="97" t="s">
        <v>672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1"/>
        <v/>
      </c>
      <c r="U1488" s="32">
        <f t="shared" si="119"/>
        <v>-546.22218355590473</v>
      </c>
      <c r="V1488" s="22" t="str">
        <f t="shared" si="120"/>
        <v/>
      </c>
      <c r="X1488" s="33"/>
      <c r="Y1488" s="33"/>
    </row>
    <row r="1489" spans="1:25" x14ac:dyDescent="0.2">
      <c r="A1489" s="93" t="s">
        <v>666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8"/>
        <v>4 2023</v>
      </c>
      <c r="G1489" s="96" t="s">
        <v>5</v>
      </c>
      <c r="H1489" s="161" t="s">
        <v>2866</v>
      </c>
      <c r="I1489" s="97" t="s">
        <v>2067</v>
      </c>
      <c r="J1489" s="97" t="s">
        <v>2867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3221</v>
      </c>
      <c r="T1489" s="95" t="str">
        <f t="shared" si="121"/>
        <v>9 2023</v>
      </c>
      <c r="U1489" s="32">
        <f t="shared" si="119"/>
        <v>929.85965121759637</v>
      </c>
      <c r="V1489" s="22">
        <f t="shared" si="120"/>
        <v>0.95847951524193131</v>
      </c>
      <c r="X1489" s="33"/>
      <c r="Y1489" s="33"/>
    </row>
    <row r="1490" spans="1:25" x14ac:dyDescent="0.2">
      <c r="A1490" s="93" t="s">
        <v>666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8"/>
        <v>4 2023</v>
      </c>
      <c r="G1490" s="96" t="s">
        <v>5</v>
      </c>
      <c r="H1490" s="161" t="s">
        <v>2237</v>
      </c>
      <c r="I1490" s="97" t="s">
        <v>2067</v>
      </c>
      <c r="J1490" s="97" t="s">
        <v>2238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3221</v>
      </c>
      <c r="T1490" s="95" t="str">
        <f t="shared" si="121"/>
        <v>10 2023</v>
      </c>
      <c r="U1490" s="32">
        <f t="shared" si="119"/>
        <v>538.25050706991374</v>
      </c>
      <c r="V1490" s="22">
        <f t="shared" si="120"/>
        <v>1.1656764442866654</v>
      </c>
      <c r="X1490" s="33"/>
      <c r="Y1490" s="33"/>
    </row>
    <row r="1491" spans="1:25" x14ac:dyDescent="0.2">
      <c r="A1491" s="93" t="s">
        <v>666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8"/>
        <v>4 2023</v>
      </c>
      <c r="G1491" s="96" t="s">
        <v>5</v>
      </c>
      <c r="H1491" s="161" t="s">
        <v>2237</v>
      </c>
      <c r="I1491" s="97" t="s">
        <v>2067</v>
      </c>
      <c r="J1491" s="97" t="s">
        <v>2238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3221</v>
      </c>
      <c r="T1491" s="95" t="str">
        <f t="shared" si="121"/>
        <v>10 2023</v>
      </c>
      <c r="U1491" s="32">
        <f t="shared" si="119"/>
        <v>538.25050706991374</v>
      </c>
      <c r="V1491" s="22">
        <f t="shared" si="120"/>
        <v>1.1656764442866654</v>
      </c>
      <c r="X1491" s="33"/>
      <c r="Y1491" s="33"/>
    </row>
    <row r="1492" spans="1:25" x14ac:dyDescent="0.2">
      <c r="A1492" s="93" t="s">
        <v>666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8"/>
        <v>4 2023</v>
      </c>
      <c r="G1492" s="96" t="s">
        <v>5</v>
      </c>
      <c r="H1492" s="160" t="str">
        <f>RIGHT(Journal!$J1492,9)</f>
        <v>NOW-03776</v>
      </c>
      <c r="I1492" s="96" t="str">
        <f t="shared" si="122"/>
        <v>NOW Foods</v>
      </c>
      <c r="J1492" s="97" t="s">
        <v>673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3221</v>
      </c>
      <c r="T1492" s="95" t="str">
        <f t="shared" si="121"/>
        <v>5 2023</v>
      </c>
      <c r="U1492" s="32">
        <f t="shared" si="119"/>
        <v>1042.7165273631845</v>
      </c>
      <c r="V1492" s="22">
        <f t="shared" si="120"/>
        <v>0.71552072533732114</v>
      </c>
      <c r="X1492" s="33"/>
      <c r="Y1492" s="33"/>
    </row>
    <row r="1493" spans="1:25" x14ac:dyDescent="0.2">
      <c r="A1493" s="93" t="s">
        <v>666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8"/>
        <v>4 2023</v>
      </c>
      <c r="G1493" s="96" t="s">
        <v>5</v>
      </c>
      <c r="H1493" s="161" t="s">
        <v>2078</v>
      </c>
      <c r="I1493" s="97" t="s">
        <v>2067</v>
      </c>
      <c r="J1493" s="97" t="s">
        <v>2079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3221</v>
      </c>
      <c r="T1493" s="95" t="str">
        <f t="shared" si="121"/>
        <v>11 2023</v>
      </c>
      <c r="U1493" s="32">
        <f t="shared" si="119"/>
        <v>1296.4745322073845</v>
      </c>
      <c r="V1493" s="22">
        <f t="shared" si="120"/>
        <v>0.61633412671151111</v>
      </c>
      <c r="X1493" s="33"/>
      <c r="Y1493" s="33"/>
    </row>
    <row r="1494" spans="1:25" x14ac:dyDescent="0.2">
      <c r="A1494" s="93" t="s">
        <v>666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8"/>
        <v>4 2023</v>
      </c>
      <c r="G1494" s="96" t="s">
        <v>5</v>
      </c>
      <c r="H1494" s="161" t="s">
        <v>2078</v>
      </c>
      <c r="I1494" s="97" t="s">
        <v>2067</v>
      </c>
      <c r="J1494" s="97" t="s">
        <v>2079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3221</v>
      </c>
      <c r="T1494" s="95" t="str">
        <f t="shared" si="121"/>
        <v>12 2023</v>
      </c>
      <c r="U1494" s="32">
        <f t="shared" si="119"/>
        <v>1396.4745322073845</v>
      </c>
      <c r="V1494" s="22">
        <f t="shared" si="120"/>
        <v>0.66387336573243794</v>
      </c>
      <c r="X1494" s="33"/>
      <c r="Y1494" s="33"/>
    </row>
    <row r="1495" spans="1:25" x14ac:dyDescent="0.2">
      <c r="A1495" s="93" t="s">
        <v>666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8"/>
        <v>4 2023</v>
      </c>
      <c r="G1495" s="96" t="s">
        <v>5</v>
      </c>
      <c r="H1495" s="161" t="s">
        <v>2887</v>
      </c>
      <c r="I1495" s="97" t="s">
        <v>2283</v>
      </c>
      <c r="J1495" s="97" t="s">
        <v>2888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3221</v>
      </c>
      <c r="T1495" s="95" t="str">
        <f t="shared" si="121"/>
        <v>11 2023</v>
      </c>
      <c r="U1495" s="32">
        <f t="shared" si="119"/>
        <v>1159.9966648337263</v>
      </c>
      <c r="V1495" s="22">
        <f t="shared" si="120"/>
        <v>2.1481287045691091</v>
      </c>
      <c r="X1495" s="33"/>
      <c r="Y1495" s="33"/>
    </row>
    <row r="1496" spans="1:25" x14ac:dyDescent="0.2">
      <c r="A1496" s="93" t="s">
        <v>666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8"/>
        <v>4 2023</v>
      </c>
      <c r="G1496" s="96" t="s">
        <v>5</v>
      </c>
      <c r="H1496" s="161" t="s">
        <v>2887</v>
      </c>
      <c r="I1496" s="97" t="s">
        <v>2283</v>
      </c>
      <c r="J1496" s="97" t="s">
        <v>2888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3221</v>
      </c>
      <c r="T1496" s="95" t="str">
        <f t="shared" si="121"/>
        <v>3 2024</v>
      </c>
      <c r="U1496" s="32">
        <f t="shared" si="119"/>
        <v>1159.9966648337263</v>
      </c>
      <c r="V1496" s="22">
        <f t="shared" si="120"/>
        <v>2.1481287045691091</v>
      </c>
      <c r="X1496" s="33"/>
      <c r="Y1496" s="33"/>
    </row>
    <row r="1497" spans="1:25" x14ac:dyDescent="0.2">
      <c r="A1497" s="93" t="s">
        <v>666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8"/>
        <v>4 2023</v>
      </c>
      <c r="G1497" s="96" t="s">
        <v>5</v>
      </c>
      <c r="H1497" s="160" t="str">
        <f>RIGHT(Journal!$J1497,9)</f>
        <v>CEN-27308</v>
      </c>
      <c r="I1497" s="96" t="str">
        <f t="shared" si="122"/>
        <v>21st Century</v>
      </c>
      <c r="J1497" s="97" t="s">
        <v>118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1"/>
        <v>9 2025</v>
      </c>
      <c r="U1497" s="32">
        <f t="shared" si="119"/>
        <v>433.58637077769055</v>
      </c>
      <c r="V1497" s="22">
        <f t="shared" si="120"/>
        <v>0.92961771185941855</v>
      </c>
      <c r="X1497" s="33"/>
      <c r="Y1497" s="33"/>
    </row>
    <row r="1498" spans="1:25" x14ac:dyDescent="0.2">
      <c r="A1498" s="93" t="s">
        <v>666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8"/>
        <v>4 2023</v>
      </c>
      <c r="G1498" s="96" t="s">
        <v>5</v>
      </c>
      <c r="H1498" s="160" t="str">
        <f>RIGHT(Journal!$J1498,9)</f>
        <v>CEN-27305</v>
      </c>
      <c r="I1498" s="96" t="str">
        <f t="shared" si="122"/>
        <v>21st Century</v>
      </c>
      <c r="J1498" s="97" t="s">
        <v>119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3221</v>
      </c>
      <c r="T1498" s="95" t="str">
        <f t="shared" si="121"/>
        <v>10 2024</v>
      </c>
      <c r="U1498" s="32">
        <f t="shared" si="119"/>
        <v>1140.8416938989267</v>
      </c>
      <c r="V1498" s="22">
        <f t="shared" si="120"/>
        <v>2.4846369514391315</v>
      </c>
      <c r="X1498" s="33"/>
      <c r="Y1498" s="33"/>
    </row>
    <row r="1499" spans="1:25" x14ac:dyDescent="0.2">
      <c r="A1499" s="93" t="s">
        <v>674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8"/>
        <v>4 2023</v>
      </c>
      <c r="G1499" s="96" t="s">
        <v>5</v>
      </c>
      <c r="H1499" s="160" t="str">
        <f>RIGHT(Journal!$J1499,9)</f>
        <v>000091865</v>
      </c>
      <c r="I1499" s="96" t="str">
        <f t="shared" si="122"/>
        <v>CoralClub</v>
      </c>
      <c r="J1499" s="97" t="s">
        <v>270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3221</v>
      </c>
      <c r="T1499" s="95" t="str">
        <f t="shared" si="121"/>
        <v>4 2023</v>
      </c>
      <c r="U1499" s="32">
        <f t="shared" si="119"/>
        <v>300</v>
      </c>
      <c r="V1499" s="22">
        <f t="shared" si="120"/>
        <v>0.25</v>
      </c>
      <c r="X1499" s="33"/>
      <c r="Y1499" s="33"/>
    </row>
    <row r="1500" spans="1:25" x14ac:dyDescent="0.2">
      <c r="A1500" s="93" t="s">
        <v>674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8"/>
        <v>4 2023</v>
      </c>
      <c r="G1500" s="96" t="s">
        <v>5</v>
      </c>
      <c r="H1500" s="160" t="str">
        <f>RIGHT(Journal!$J1500,9)</f>
        <v>000091865</v>
      </c>
      <c r="I1500" s="96" t="str">
        <f t="shared" si="122"/>
        <v>CoralClub</v>
      </c>
      <c r="J1500" s="97" t="s">
        <v>270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3221</v>
      </c>
      <c r="T1500" s="95" t="str">
        <f t="shared" si="121"/>
        <v>5 2023</v>
      </c>
      <c r="U1500" s="32">
        <f t="shared" si="119"/>
        <v>300</v>
      </c>
      <c r="V1500" s="22">
        <f t="shared" si="120"/>
        <v>0.25</v>
      </c>
      <c r="X1500" s="33"/>
      <c r="Y1500" s="33"/>
    </row>
    <row r="1501" spans="1:25" x14ac:dyDescent="0.2">
      <c r="A1501" s="93" t="s">
        <v>675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8"/>
        <v>4 2023</v>
      </c>
      <c r="G1501" s="96" t="s">
        <v>6</v>
      </c>
      <c r="H1501" s="160" t="str">
        <f>RIGHT(Journal!$J1501,9)</f>
        <v>825959086</v>
      </c>
      <c r="I1501" s="96" t="str">
        <f t="shared" si="122"/>
        <v>SOUL WAY</v>
      </c>
      <c r="J1501" s="97" t="s">
        <v>499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3221</v>
      </c>
      <c r="T1501" s="95" t="str">
        <f t="shared" si="121"/>
        <v>4 2023</v>
      </c>
      <c r="U1501" s="32">
        <f t="shared" si="119"/>
        <v>805.23500000000001</v>
      </c>
      <c r="V1501" s="22">
        <f t="shared" si="120"/>
        <v>1.0131737054349399</v>
      </c>
      <c r="X1501" s="33"/>
      <c r="Y1501" s="33"/>
    </row>
    <row r="1502" spans="1:25" x14ac:dyDescent="0.2">
      <c r="A1502" s="93" t="s">
        <v>675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8"/>
        <v>4 2023</v>
      </c>
      <c r="G1502" s="96" t="s">
        <v>6</v>
      </c>
      <c r="H1502" s="160" t="str">
        <f>RIGHT(Journal!$J1502,9)</f>
        <v>825959086</v>
      </c>
      <c r="I1502" s="96" t="str">
        <f t="shared" si="122"/>
        <v>SOUL WAY</v>
      </c>
      <c r="J1502" s="97" t="s">
        <v>499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3221</v>
      </c>
      <c r="T1502" s="95" t="str">
        <f t="shared" si="121"/>
        <v>9 2023</v>
      </c>
      <c r="U1502" s="32">
        <f t="shared" si="119"/>
        <v>905.23500000000001</v>
      </c>
      <c r="V1502" s="22">
        <f t="shared" si="120"/>
        <v>1.1389970620246237</v>
      </c>
      <c r="X1502" s="33"/>
      <c r="Y1502" s="33"/>
    </row>
    <row r="1503" spans="1:25" x14ac:dyDescent="0.2">
      <c r="A1503" s="93" t="s">
        <v>675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8"/>
        <v>4 2023</v>
      </c>
      <c r="G1503" s="96" t="s">
        <v>6</v>
      </c>
      <c r="H1503" s="160" t="str">
        <f>RIGHT(Journal!$J1503,9)</f>
        <v>626914560</v>
      </c>
      <c r="I1503" s="96" t="str">
        <f t="shared" si="122"/>
        <v>SOUL WAY</v>
      </c>
      <c r="J1503" s="97" t="s">
        <v>582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3221</v>
      </c>
      <c r="T1503" s="95" t="str">
        <f t="shared" si="121"/>
        <v>6 2023</v>
      </c>
      <c r="U1503" s="32">
        <f t="shared" si="119"/>
        <v>624.16</v>
      </c>
      <c r="V1503" s="22">
        <f t="shared" si="120"/>
        <v>0.71264157837047859</v>
      </c>
      <c r="X1503" s="33"/>
      <c r="Y1503" s="33"/>
    </row>
    <row r="1504" spans="1:25" x14ac:dyDescent="0.2">
      <c r="A1504" s="93" t="s">
        <v>675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8"/>
        <v>4 2023</v>
      </c>
      <c r="G1504" s="96" t="s">
        <v>6</v>
      </c>
      <c r="H1504" s="160" t="str">
        <f>RIGHT(Journal!$J1504,9)</f>
        <v>626914560</v>
      </c>
      <c r="I1504" s="96" t="str">
        <f t="shared" si="122"/>
        <v>SOUL WAY</v>
      </c>
      <c r="J1504" s="97" t="s">
        <v>582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3221</v>
      </c>
      <c r="T1504" s="95" t="str">
        <f t="shared" si="121"/>
        <v>6 2023</v>
      </c>
      <c r="U1504" s="32">
        <f t="shared" si="119"/>
        <v>724.16</v>
      </c>
      <c r="V1504" s="22">
        <f t="shared" si="120"/>
        <v>0.82681768359517716</v>
      </c>
      <c r="X1504" s="33"/>
      <c r="Y1504" s="33"/>
    </row>
    <row r="1505" spans="1:25" x14ac:dyDescent="0.2">
      <c r="A1505" s="93" t="s">
        <v>675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8"/>
        <v>4 2023</v>
      </c>
      <c r="G1505" s="96" t="s">
        <v>6</v>
      </c>
      <c r="H1505" s="160" t="str">
        <f>RIGHT(Journal!$J1505,9)</f>
        <v>626914560</v>
      </c>
      <c r="I1505" s="96" t="str">
        <f t="shared" si="122"/>
        <v>SOUL WAY</v>
      </c>
      <c r="J1505" s="97" t="s">
        <v>582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3221</v>
      </c>
      <c r="T1505" s="95" t="str">
        <f t="shared" si="121"/>
        <v>6 2023</v>
      </c>
      <c r="U1505" s="32">
        <f t="shared" si="119"/>
        <v>724.16</v>
      </c>
      <c r="V1505" s="22">
        <f t="shared" si="120"/>
        <v>0.82681768359517716</v>
      </c>
      <c r="X1505" s="33"/>
      <c r="Y1505" s="33"/>
    </row>
    <row r="1506" spans="1:25" x14ac:dyDescent="0.2">
      <c r="A1506" s="93" t="s">
        <v>676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8"/>
        <v>4 2023</v>
      </c>
      <c r="G1506" s="96" t="s">
        <v>6</v>
      </c>
      <c r="H1506" s="160" t="str">
        <f>RIGHT(Journal!$J1506,9)</f>
        <v>309538221</v>
      </c>
      <c r="I1506" s="96" t="str">
        <f t="shared" si="122"/>
        <v>R-Line</v>
      </c>
      <c r="J1506" s="97" t="s">
        <v>535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3221</v>
      </c>
      <c r="T1506" s="95" t="str">
        <f t="shared" si="121"/>
        <v>4 2023</v>
      </c>
      <c r="U1506" s="32">
        <f t="shared" si="119"/>
        <v>1173.8</v>
      </c>
      <c r="V1506" s="22">
        <f t="shared" si="120"/>
        <v>0.64275544847223742</v>
      </c>
      <c r="X1506" s="33"/>
      <c r="Y1506" s="33"/>
    </row>
    <row r="1507" spans="1:25" x14ac:dyDescent="0.2">
      <c r="A1507" s="93" t="s">
        <v>676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8"/>
        <v>4 2023</v>
      </c>
      <c r="G1507" s="96" t="s">
        <v>6</v>
      </c>
      <c r="H1507" s="160" t="str">
        <f>RIGHT(Journal!$J1507,9)</f>
        <v>309538221</v>
      </c>
      <c r="I1507" s="96" t="str">
        <f t="shared" si="122"/>
        <v>R-Line</v>
      </c>
      <c r="J1507" s="97" t="s">
        <v>535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3221</v>
      </c>
      <c r="T1507" s="95" t="str">
        <f t="shared" si="121"/>
        <v>5 2023</v>
      </c>
      <c r="U1507" s="32">
        <f t="shared" si="119"/>
        <v>1273.8</v>
      </c>
      <c r="V1507" s="22">
        <f t="shared" si="120"/>
        <v>0.697513963421312</v>
      </c>
      <c r="X1507" s="33"/>
      <c r="Y1507" s="33"/>
    </row>
    <row r="1508" spans="1:25" x14ac:dyDescent="0.2">
      <c r="A1508" s="93" t="s">
        <v>676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8"/>
        <v>4 2023</v>
      </c>
      <c r="G1508" s="96" t="s">
        <v>6</v>
      </c>
      <c r="H1508" s="160" t="str">
        <f>RIGHT(Journal!$J1508,9)</f>
        <v>650779619</v>
      </c>
      <c r="I1508" s="96" t="str">
        <f t="shared" si="122"/>
        <v>MACLEN</v>
      </c>
      <c r="J1508" s="97" t="s">
        <v>677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3221</v>
      </c>
      <c r="T1508" s="95" t="str">
        <f t="shared" si="121"/>
        <v>4 2023</v>
      </c>
      <c r="U1508" s="32">
        <f t="shared" si="119"/>
        <v>146.94999999999999</v>
      </c>
      <c r="V1508" s="22">
        <f t="shared" si="120"/>
        <v>0.41622999575130998</v>
      </c>
      <c r="X1508" s="33"/>
      <c r="Y1508" s="33"/>
    </row>
    <row r="1509" spans="1:25" x14ac:dyDescent="0.2">
      <c r="A1509" s="93" t="s">
        <v>676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8"/>
        <v>4 2023</v>
      </c>
      <c r="G1509" s="96" t="s">
        <v>6</v>
      </c>
      <c r="H1509" s="160" t="str">
        <f>RIGHT(Journal!$J1509,9)</f>
        <v>628950568</v>
      </c>
      <c r="I1509" s="96" t="str">
        <f t="shared" si="122"/>
        <v>Starwind</v>
      </c>
      <c r="J1509" s="97" t="s">
        <v>678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3221</v>
      </c>
      <c r="T1509" s="95" t="str">
        <f t="shared" si="121"/>
        <v>4 2023</v>
      </c>
      <c r="U1509" s="32">
        <f t="shared" si="119"/>
        <v>302.05</v>
      </c>
      <c r="V1509" s="22">
        <f t="shared" si="120"/>
        <v>0.60658700672758314</v>
      </c>
      <c r="X1509" s="33"/>
      <c r="Y1509" s="33"/>
    </row>
    <row r="1510" spans="1:25" x14ac:dyDescent="0.2">
      <c r="A1510" s="93" t="s">
        <v>679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8"/>
        <v>4 2023</v>
      </c>
      <c r="G1510" s="96" t="s">
        <v>5</v>
      </c>
      <c r="H1510" s="160" t="str">
        <f>RIGHT(Journal!$J1510,9)</f>
        <v xml:space="preserve"> 66190183</v>
      </c>
      <c r="I1510" s="96" t="str">
        <f t="shared" si="122"/>
        <v>Kirkland</v>
      </c>
      <c r="J1510" s="97" t="s">
        <v>680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3221</v>
      </c>
      <c r="T1510" s="95" t="str">
        <f t="shared" si="121"/>
        <v>5 2023</v>
      </c>
      <c r="U1510" s="32">
        <f t="shared" si="119"/>
        <v>547.95000000000005</v>
      </c>
      <c r="V1510" s="22">
        <f t="shared" si="120"/>
        <v>0.84034966643662312</v>
      </c>
      <c r="X1510" s="33"/>
      <c r="Y1510" s="33"/>
    </row>
    <row r="1511" spans="1:25" x14ac:dyDescent="0.2">
      <c r="A1511" s="93" t="s">
        <v>679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8"/>
        <v>4 2023</v>
      </c>
      <c r="G1511" s="96" t="s">
        <v>5</v>
      </c>
      <c r="H1511" s="160" t="str">
        <f>RIGHT(Journal!$J1511,9)</f>
        <v xml:space="preserve"> 66190183</v>
      </c>
      <c r="I1511" s="96" t="str">
        <f t="shared" si="122"/>
        <v>Kirkland</v>
      </c>
      <c r="J1511" s="97" t="s">
        <v>680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3221</v>
      </c>
      <c r="T1511" s="95" t="str">
        <f t="shared" si="121"/>
        <v>9 2023</v>
      </c>
      <c r="U1511" s="32">
        <f t="shared" si="119"/>
        <v>547.95000000000005</v>
      </c>
      <c r="V1511" s="22">
        <f t="shared" si="120"/>
        <v>0.84034966643662312</v>
      </c>
      <c r="X1511" s="33"/>
      <c r="Y1511" s="33"/>
    </row>
    <row r="1512" spans="1:25" x14ac:dyDescent="0.2">
      <c r="A1512" s="93" t="s">
        <v>681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8"/>
        <v>4 2023</v>
      </c>
      <c r="G1512" s="96" t="s">
        <v>5</v>
      </c>
      <c r="H1512" s="160" t="str">
        <f>RIGHT(Journal!$J1512,9)</f>
        <v>NOW-00035</v>
      </c>
      <c r="I1512" s="96" t="str">
        <f t="shared" si="122"/>
        <v>NOW Foods</v>
      </c>
      <c r="J1512" s="97" t="s">
        <v>682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3221</v>
      </c>
      <c r="T1512" s="95" t="str">
        <f t="shared" si="121"/>
        <v>6 2023</v>
      </c>
      <c r="U1512" s="32">
        <f t="shared" si="119"/>
        <v>922.81542589476476</v>
      </c>
      <c r="V1512" s="22">
        <f t="shared" si="120"/>
        <v>0.5192569411983432</v>
      </c>
      <c r="X1512" s="33"/>
      <c r="Y1512" s="33"/>
    </row>
    <row r="1513" spans="1:25" x14ac:dyDescent="0.2">
      <c r="A1513" s="93" t="s">
        <v>681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8"/>
        <v>4 2023</v>
      </c>
      <c r="G1513" s="96" t="s">
        <v>5</v>
      </c>
      <c r="H1513" s="161" t="s">
        <v>2754</v>
      </c>
      <c r="I1513" s="97" t="s">
        <v>2067</v>
      </c>
      <c r="J1513" s="97" t="s">
        <v>2755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3221</v>
      </c>
      <c r="T1513" s="95" t="str">
        <f t="shared" si="121"/>
        <v>6 2023</v>
      </c>
      <c r="U1513" s="32">
        <f t="shared" si="119"/>
        <v>696.11509845831972</v>
      </c>
      <c r="V1513" s="22">
        <f t="shared" si="120"/>
        <v>0.98896154319215712</v>
      </c>
      <c r="X1513" s="33"/>
      <c r="Y1513" s="33"/>
    </row>
    <row r="1514" spans="1:25" x14ac:dyDescent="0.2">
      <c r="A1514" s="93" t="s">
        <v>681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8"/>
        <v>4 2023</v>
      </c>
      <c r="G1514" s="96" t="s">
        <v>5</v>
      </c>
      <c r="H1514" s="161" t="s">
        <v>2937</v>
      </c>
      <c r="I1514" s="97" t="s">
        <v>2933</v>
      </c>
      <c r="J1514" s="97" t="s">
        <v>2938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3221</v>
      </c>
      <c r="T1514" s="95" t="str">
        <f t="shared" si="121"/>
        <v>6 2023</v>
      </c>
      <c r="U1514" s="32">
        <f t="shared" si="119"/>
        <v>715.82649779435087</v>
      </c>
      <c r="V1514" s="22">
        <f t="shared" si="120"/>
        <v>0.40120901745790111</v>
      </c>
      <c r="X1514" s="33"/>
      <c r="Y1514" s="33"/>
    </row>
    <row r="1515" spans="1:25" x14ac:dyDescent="0.2">
      <c r="A1515" s="93" t="s">
        <v>681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8"/>
        <v>4 2023</v>
      </c>
      <c r="G1515" s="96" t="s">
        <v>5</v>
      </c>
      <c r="H1515" s="161" t="s">
        <v>4401</v>
      </c>
      <c r="I1515" s="97" t="s">
        <v>2165</v>
      </c>
      <c r="J1515" s="97" t="s">
        <v>4402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3221</v>
      </c>
      <c r="T1515" s="95" t="str">
        <f t="shared" si="121"/>
        <v>10 2023</v>
      </c>
      <c r="U1515" s="32">
        <f t="shared" si="119"/>
        <v>1396.4414134339881</v>
      </c>
      <c r="V1515" s="22">
        <f t="shared" si="120"/>
        <v>0.49809603413511827</v>
      </c>
      <c r="X1515" s="33"/>
      <c r="Y1515" s="33"/>
    </row>
    <row r="1516" spans="1:25" x14ac:dyDescent="0.2">
      <c r="A1516" s="93" t="s">
        <v>681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8"/>
        <v>4 2023</v>
      </c>
      <c r="G1516" s="96" t="s">
        <v>5</v>
      </c>
      <c r="H1516" s="175" t="s">
        <v>3745</v>
      </c>
      <c r="I1516" s="176" t="s">
        <v>2165</v>
      </c>
      <c r="J1516" s="97" t="s">
        <v>3797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3221</v>
      </c>
      <c r="T1516" s="95" t="str">
        <f t="shared" si="121"/>
        <v>6 2023</v>
      </c>
      <c r="U1516" s="32">
        <f t="shared" si="119"/>
        <v>949.98028832598061</v>
      </c>
      <c r="V1516" s="22">
        <f t="shared" si="120"/>
        <v>0.75997224640063665</v>
      </c>
      <c r="X1516" s="33"/>
      <c r="Y1516" s="33"/>
    </row>
    <row r="1517" spans="1:25" x14ac:dyDescent="0.2">
      <c r="A1517" s="93" t="s">
        <v>681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8"/>
        <v>4 2023</v>
      </c>
      <c r="G1517" s="96" t="s">
        <v>5</v>
      </c>
      <c r="H1517" s="175" t="s">
        <v>3745</v>
      </c>
      <c r="I1517" s="176" t="s">
        <v>2165</v>
      </c>
      <c r="J1517" s="97" t="s">
        <v>3797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3221</v>
      </c>
      <c r="T1517" s="95" t="str">
        <f t="shared" si="121"/>
        <v>7 2023</v>
      </c>
      <c r="U1517" s="32">
        <f t="shared" si="119"/>
        <v>949.98028832598061</v>
      </c>
      <c r="V1517" s="22">
        <f t="shared" si="120"/>
        <v>0.75997224640063665</v>
      </c>
      <c r="X1517" s="33"/>
      <c r="Y1517" s="33"/>
    </row>
    <row r="1518" spans="1:25" x14ac:dyDescent="0.2">
      <c r="A1518" s="93" t="s">
        <v>681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8"/>
        <v>4 2023</v>
      </c>
      <c r="G1518" s="96" t="s">
        <v>5</v>
      </c>
      <c r="H1518" s="160" t="str">
        <f>RIGHT(Journal!$J1518,9)</f>
        <v>NFS-04955</v>
      </c>
      <c r="I1518" s="96" t="str">
        <f t="shared" si="122"/>
        <v>Natural Factors</v>
      </c>
      <c r="J1518" s="97" t="s">
        <v>683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3221</v>
      </c>
      <c r="T1518" s="95" t="str">
        <f t="shared" si="121"/>
        <v>8 2023</v>
      </c>
      <c r="U1518" s="32">
        <f t="shared" si="119"/>
        <v>945.62087680203672</v>
      </c>
      <c r="V1518" s="22">
        <f t="shared" si="120"/>
        <v>0.57158656292405574</v>
      </c>
      <c r="X1518" s="33"/>
      <c r="Y1518" s="33"/>
    </row>
    <row r="1519" spans="1:25" x14ac:dyDescent="0.2">
      <c r="A1519" s="93" t="s">
        <v>681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8"/>
        <v>4 2023</v>
      </c>
      <c r="G1519" s="96" t="s">
        <v>5</v>
      </c>
      <c r="H1519" s="160" t="str">
        <f>RIGHT(Journal!$J1519,9)</f>
        <v>NFS-04993</v>
      </c>
      <c r="I1519" s="96" t="str">
        <f t="shared" si="122"/>
        <v>Natural Factors</v>
      </c>
      <c r="J1519" s="97" t="s">
        <v>684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3221</v>
      </c>
      <c r="T1519" s="95" t="str">
        <f t="shared" si="121"/>
        <v>9 2023</v>
      </c>
      <c r="U1519" s="32">
        <f t="shared" si="119"/>
        <v>1092.8628768929916</v>
      </c>
      <c r="V1519" s="22">
        <f t="shared" si="120"/>
        <v>0.60474817484465926</v>
      </c>
      <c r="X1519" s="33"/>
      <c r="Y1519" s="33"/>
    </row>
    <row r="1520" spans="1:25" x14ac:dyDescent="0.2">
      <c r="A1520" s="93" t="s">
        <v>681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8"/>
        <v>4 2023</v>
      </c>
      <c r="G1520" s="96" t="s">
        <v>5</v>
      </c>
      <c r="H1520" s="160" t="str">
        <f>RIGHT(Journal!$J1520,9)</f>
        <v>SRE-01347</v>
      </c>
      <c r="I1520" s="96" t="str">
        <f t="shared" si="122"/>
        <v>Sports Research</v>
      </c>
      <c r="J1520" s="97" t="s">
        <v>685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3221</v>
      </c>
      <c r="T1520" s="95" t="str">
        <f t="shared" si="121"/>
        <v>7 2023</v>
      </c>
      <c r="U1520" s="32">
        <f t="shared" si="119"/>
        <v>-3.5417708859313279E-3</v>
      </c>
      <c r="V1520" s="22">
        <f t="shared" si="120"/>
        <v>-2.958616997066064E-6</v>
      </c>
      <c r="X1520" s="33"/>
      <c r="Y1520" s="33"/>
    </row>
    <row r="1521" spans="1:25" x14ac:dyDescent="0.2">
      <c r="A1521" s="93" t="s">
        <v>681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8"/>
        <v>4 2023</v>
      </c>
      <c r="G1521" s="96" t="s">
        <v>5</v>
      </c>
      <c r="H1521" s="161" t="s">
        <v>2932</v>
      </c>
      <c r="I1521" s="97" t="s">
        <v>2933</v>
      </c>
      <c r="J1521" s="97" t="s">
        <v>2934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3221</v>
      </c>
      <c r="T1521" s="95" t="str">
        <f t="shared" si="121"/>
        <v>6 2023</v>
      </c>
      <c r="U1521" s="32">
        <f t="shared" si="119"/>
        <v>731.22788394196959</v>
      </c>
      <c r="V1521" s="22">
        <f t="shared" si="120"/>
        <v>0.27399412619090391</v>
      </c>
      <c r="X1521" s="33"/>
      <c r="Y1521" s="33"/>
    </row>
    <row r="1522" spans="1:25" x14ac:dyDescent="0.2">
      <c r="A1522" s="93" t="s">
        <v>681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8"/>
        <v>4 2023</v>
      </c>
      <c r="G1522" s="96" t="s">
        <v>5</v>
      </c>
      <c r="H1522" s="161" t="s">
        <v>2614</v>
      </c>
      <c r="I1522" s="97" t="s">
        <v>2102</v>
      </c>
      <c r="J1522" s="97" t="s">
        <v>2615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3221</v>
      </c>
      <c r="T1522" s="95" t="str">
        <f t="shared" si="121"/>
        <v>6 2023</v>
      </c>
      <c r="U1522" s="32">
        <f t="shared" si="119"/>
        <v>552.50103324389443</v>
      </c>
      <c r="V1522" s="22">
        <f t="shared" si="120"/>
        <v>0.58311518284337394</v>
      </c>
      <c r="X1522" s="33"/>
      <c r="Y1522" s="33"/>
    </row>
    <row r="1523" spans="1:25" x14ac:dyDescent="0.2">
      <c r="A1523" s="93" t="s">
        <v>681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8"/>
        <v>4 2023</v>
      </c>
      <c r="G1523" s="96" t="s">
        <v>5</v>
      </c>
      <c r="H1523" s="160" t="str">
        <f>RIGHT(Journal!$J1523,9)</f>
        <v>NFS-01121</v>
      </c>
      <c r="I1523" s="96" t="str">
        <f t="shared" si="122"/>
        <v>Natural Factors</v>
      </c>
      <c r="J1523" s="97" t="s">
        <v>686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3221</v>
      </c>
      <c r="T1523" s="95" t="str">
        <f t="shared" si="121"/>
        <v>6 2023</v>
      </c>
      <c r="U1523" s="32">
        <f t="shared" si="119"/>
        <v>825.0692291600343</v>
      </c>
      <c r="V1523" s="22">
        <f t="shared" si="120"/>
        <v>1.2224501605301208</v>
      </c>
      <c r="X1523" s="33"/>
      <c r="Y1523" s="33"/>
    </row>
    <row r="1524" spans="1:25" x14ac:dyDescent="0.2">
      <c r="A1524" s="93" t="s">
        <v>681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8"/>
        <v>4 2023</v>
      </c>
      <c r="G1524" s="96" t="s">
        <v>5</v>
      </c>
      <c r="H1524" s="160" t="str">
        <f>RIGHT(Journal!$J1524,9)</f>
        <v>CGN-01101</v>
      </c>
      <c r="I1524" s="96" t="str">
        <f t="shared" si="122"/>
        <v>California Gold Nutrition</v>
      </c>
      <c r="J1524" s="97" t="s">
        <v>687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3221</v>
      </c>
      <c r="T1524" s="95" t="str">
        <f t="shared" si="121"/>
        <v>4 2023</v>
      </c>
      <c r="U1524" s="32">
        <f t="shared" si="119"/>
        <v>-4.8360543911485365E-3</v>
      </c>
      <c r="V1524" s="22">
        <f t="shared" si="120"/>
        <v>-5.264908365194023E-6</v>
      </c>
      <c r="X1524" s="33"/>
      <c r="Y1524" s="33"/>
    </row>
    <row r="1525" spans="1:25" x14ac:dyDescent="0.2">
      <c r="A1525" s="93" t="s">
        <v>681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8"/>
        <v>4 2023</v>
      </c>
      <c r="G1525" s="96" t="s">
        <v>5</v>
      </c>
      <c r="H1525" s="160" t="str">
        <f>RIGHT(Journal!$J1525,9)</f>
        <v>VPB-54131</v>
      </c>
      <c r="I1525" s="96" t="str">
        <f t="shared" si="122"/>
        <v>Vplab</v>
      </c>
      <c r="J1525" s="97" t="s">
        <v>688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3221</v>
      </c>
      <c r="T1525" s="95" t="str">
        <f t="shared" si="121"/>
        <v>9 2023</v>
      </c>
      <c r="U1525" s="32">
        <f t="shared" si="119"/>
        <v>1077.9360007276359</v>
      </c>
      <c r="V1525" s="22">
        <f t="shared" si="120"/>
        <v>0.88206182439664027</v>
      </c>
      <c r="X1525" s="33"/>
      <c r="Y1525" s="33"/>
    </row>
    <row r="1526" spans="1:25" x14ac:dyDescent="0.2">
      <c r="A1526" s="93" t="s">
        <v>681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8"/>
        <v>4 2023</v>
      </c>
      <c r="G1526" s="96" t="s">
        <v>7</v>
      </c>
      <c r="H1526" s="160" t="str">
        <f>RIGHT(Journal!$J1526,9)</f>
        <v>ARH-00546</v>
      </c>
      <c r="I1526" s="96" t="str">
        <f t="shared" si="122"/>
        <v>Arm &amp; Hammer</v>
      </c>
      <c r="J1526" s="97" t="s">
        <v>689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3221</v>
      </c>
      <c r="T1526" s="95" t="str">
        <f t="shared" si="121"/>
        <v>6 2023</v>
      </c>
      <c r="U1526" s="32">
        <f t="shared" si="119"/>
        <v>332.74023557233141</v>
      </c>
      <c r="V1526" s="22">
        <f t="shared" si="120"/>
        <v>0.71210975329727821</v>
      </c>
      <c r="X1526" s="33"/>
      <c r="Y1526" s="33"/>
    </row>
    <row r="1527" spans="1:25" x14ac:dyDescent="0.2">
      <c r="A1527" s="93" t="s">
        <v>681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8"/>
        <v>4 2023</v>
      </c>
      <c r="G1527" s="96" t="s">
        <v>7</v>
      </c>
      <c r="H1527" s="160" t="str">
        <f>RIGHT(Journal!$J1527,9)</f>
        <v>ARH-19792</v>
      </c>
      <c r="I1527" s="96" t="str">
        <f t="shared" si="122"/>
        <v>Arm &amp; Hammer</v>
      </c>
      <c r="J1527" s="97" t="s">
        <v>629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1"/>
        <v/>
      </c>
      <c r="U1527" s="32">
        <f t="shared" si="119"/>
        <v>-462.26767292737293</v>
      </c>
      <c r="V1527" s="22" t="str">
        <f t="shared" si="120"/>
        <v/>
      </c>
      <c r="X1527" s="33"/>
      <c r="Y1527" s="33"/>
    </row>
    <row r="1528" spans="1:25" x14ac:dyDescent="0.2">
      <c r="A1528" s="93" t="s">
        <v>681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8"/>
        <v>4 2023</v>
      </c>
      <c r="G1528" s="96" t="s">
        <v>7</v>
      </c>
      <c r="H1528" s="160" t="str">
        <f>RIGHT(Journal!$J1528,9)</f>
        <v>ARH-19724</v>
      </c>
      <c r="I1528" s="96" t="str">
        <f t="shared" si="122"/>
        <v>Arm &amp; Hammer</v>
      </c>
      <c r="J1528" s="97" t="s">
        <v>690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3221</v>
      </c>
      <c r="T1528" s="95" t="str">
        <f t="shared" si="121"/>
        <v>12 2023</v>
      </c>
      <c r="U1528" s="32">
        <f t="shared" si="119"/>
        <v>434.57890217836166</v>
      </c>
      <c r="V1528" s="22">
        <f t="shared" si="120"/>
        <v>1.1892550943801257</v>
      </c>
      <c r="X1528" s="33"/>
      <c r="Y1528" s="33"/>
    </row>
    <row r="1529" spans="1:25" x14ac:dyDescent="0.2">
      <c r="A1529" s="93" t="s">
        <v>691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8"/>
        <v>4 2023</v>
      </c>
      <c r="G1529" s="96" t="s">
        <v>5</v>
      </c>
      <c r="H1529" s="160" t="str">
        <f>RIGHT(Journal!$J1529,9)</f>
        <v>SNS-01303</v>
      </c>
      <c r="I1529" s="96" t="str">
        <f t="shared" si="122"/>
        <v>Source Naturals</v>
      </c>
      <c r="J1529" s="97" t="s">
        <v>692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3221</v>
      </c>
      <c r="T1529" s="95" t="str">
        <f t="shared" si="121"/>
        <v>6 2023</v>
      </c>
      <c r="U1529" s="32">
        <f t="shared" si="119"/>
        <v>755.88283123720385</v>
      </c>
      <c r="V1529" s="22">
        <f t="shared" si="120"/>
        <v>0.26577063685671443</v>
      </c>
      <c r="X1529" s="33"/>
      <c r="Y1529" s="33"/>
    </row>
    <row r="1530" spans="1:25" x14ac:dyDescent="0.2">
      <c r="A1530" s="93" t="s">
        <v>691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8"/>
        <v>4 2023</v>
      </c>
      <c r="G1530" s="96" t="s">
        <v>5</v>
      </c>
      <c r="H1530" s="161" t="s">
        <v>2114</v>
      </c>
      <c r="I1530" s="97" t="s">
        <v>2115</v>
      </c>
      <c r="J1530" s="97" t="s">
        <v>3197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3221</v>
      </c>
      <c r="T1530" s="95" t="str">
        <f t="shared" si="121"/>
        <v>3 2024</v>
      </c>
      <c r="U1530" s="32">
        <f t="shared" si="119"/>
        <v>1173.7320902798087</v>
      </c>
      <c r="V1530" s="22">
        <f t="shared" si="120"/>
        <v>0.95715795950954141</v>
      </c>
      <c r="X1530" s="33"/>
      <c r="Y1530" s="33"/>
    </row>
    <row r="1531" spans="1:25" x14ac:dyDescent="0.2">
      <c r="A1531" s="93" t="s">
        <v>691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8"/>
        <v>4 2023</v>
      </c>
      <c r="G1531" s="96" t="s">
        <v>5</v>
      </c>
      <c r="H1531" s="161" t="s">
        <v>2114</v>
      </c>
      <c r="I1531" s="97" t="s">
        <v>2115</v>
      </c>
      <c r="J1531" s="97" t="s">
        <v>3197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3221</v>
      </c>
      <c r="T1531" s="95" t="str">
        <f t="shared" si="121"/>
        <v>4 2024</v>
      </c>
      <c r="U1531" s="32">
        <f t="shared" si="119"/>
        <v>1173.7320902798087</v>
      </c>
      <c r="V1531" s="22">
        <f t="shared" si="120"/>
        <v>0.95715795950954141</v>
      </c>
      <c r="X1531" s="33"/>
      <c r="Y1531" s="33"/>
    </row>
    <row r="1532" spans="1:25" x14ac:dyDescent="0.2">
      <c r="A1532" s="93" t="s">
        <v>691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8"/>
        <v>4 2023</v>
      </c>
      <c r="G1532" s="96" t="s">
        <v>5</v>
      </c>
      <c r="H1532" s="161" t="s">
        <v>2114</v>
      </c>
      <c r="I1532" s="97" t="s">
        <v>2115</v>
      </c>
      <c r="J1532" s="97" t="s">
        <v>3197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3221</v>
      </c>
      <c r="T1532" s="95" t="str">
        <f t="shared" si="121"/>
        <v>4 2024</v>
      </c>
      <c r="U1532" s="32">
        <f t="shared" si="119"/>
        <v>1073.7320902798087</v>
      </c>
      <c r="V1532" s="22">
        <f t="shared" si="120"/>
        <v>0.87560971119664377</v>
      </c>
      <c r="X1532" s="33"/>
      <c r="Y1532" s="33"/>
    </row>
    <row r="1533" spans="1:25" x14ac:dyDescent="0.2">
      <c r="A1533" s="93" t="s">
        <v>691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8"/>
        <v>4 2023</v>
      </c>
      <c r="G1533" s="96" t="s">
        <v>5</v>
      </c>
      <c r="H1533" s="161" t="s">
        <v>2114</v>
      </c>
      <c r="I1533" s="97" t="s">
        <v>2115</v>
      </c>
      <c r="J1533" s="97" t="s">
        <v>3197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3221</v>
      </c>
      <c r="T1533" s="95" t="str">
        <f t="shared" si="121"/>
        <v>4 2024</v>
      </c>
      <c r="U1533" s="32">
        <f t="shared" si="119"/>
        <v>1073.7320902798087</v>
      </c>
      <c r="V1533" s="22">
        <f t="shared" si="120"/>
        <v>0.87560971119664377</v>
      </c>
      <c r="X1533" s="33"/>
      <c r="Y1533" s="33"/>
    </row>
    <row r="1534" spans="1:25" x14ac:dyDescent="0.2">
      <c r="A1534" s="93" t="s">
        <v>691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8"/>
        <v>4 2023</v>
      </c>
      <c r="G1534" s="96" t="s">
        <v>5</v>
      </c>
      <c r="H1534" s="160" t="str">
        <f>RIGHT(Journal!$J1534,9)</f>
        <v>NWY-11534</v>
      </c>
      <c r="I1534" s="96" t="str">
        <f t="shared" si="122"/>
        <v>Nature's Way</v>
      </c>
      <c r="J1534" s="97" t="s">
        <v>693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3221</v>
      </c>
      <c r="T1534" s="95" t="str">
        <f t="shared" si="121"/>
        <v>6 2023</v>
      </c>
      <c r="U1534" s="32">
        <f t="shared" si="119"/>
        <v>555.09608365018994</v>
      </c>
      <c r="V1534" s="22">
        <f t="shared" si="120"/>
        <v>0.53124127009622235</v>
      </c>
      <c r="X1534" s="33"/>
      <c r="Y1534" s="33"/>
    </row>
    <row r="1535" spans="1:25" x14ac:dyDescent="0.2">
      <c r="A1535" s="93" t="s">
        <v>691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8"/>
        <v>4 2023</v>
      </c>
      <c r="G1535" s="96" t="s">
        <v>5</v>
      </c>
      <c r="H1535" s="160" t="str">
        <f>RIGHT(Journal!$J1535,9)</f>
        <v>SRE-01347</v>
      </c>
      <c r="I1535" s="96" t="str">
        <f t="shared" si="122"/>
        <v>Sports Research</v>
      </c>
      <c r="J1535" s="97" t="s">
        <v>685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3221</v>
      </c>
      <c r="T1535" s="95" t="str">
        <f t="shared" si="121"/>
        <v>8 2023</v>
      </c>
      <c r="U1535" s="32">
        <f t="shared" si="119"/>
        <v>1564.4577951642782</v>
      </c>
      <c r="V1535" s="22">
        <f t="shared" si="120"/>
        <v>1.2662115377695975</v>
      </c>
      <c r="X1535" s="33"/>
      <c r="Y1535" s="33"/>
    </row>
    <row r="1536" spans="1:25" x14ac:dyDescent="0.2">
      <c r="A1536" s="93" t="s">
        <v>691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8"/>
        <v>4 2023</v>
      </c>
      <c r="G1536" s="96" t="s">
        <v>5</v>
      </c>
      <c r="H1536" s="160" t="str">
        <f>RIGHT(Journal!$J1536,9)</f>
        <v>DRB-00203</v>
      </c>
      <c r="I1536" s="96" t="str">
        <f t="shared" si="122"/>
        <v>Doctor's Best</v>
      </c>
      <c r="J1536" s="97" t="s">
        <v>694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3221</v>
      </c>
      <c r="T1536" s="95" t="str">
        <f t="shared" si="121"/>
        <v>6 2023</v>
      </c>
      <c r="U1536" s="32">
        <f t="shared" si="119"/>
        <v>678.7970600565468</v>
      </c>
      <c r="V1536" s="22">
        <f t="shared" si="120"/>
        <v>0.66470339391515432</v>
      </c>
      <c r="X1536" s="33"/>
      <c r="Y1536" s="33"/>
    </row>
    <row r="1537" spans="1:25" x14ac:dyDescent="0.2">
      <c r="A1537" s="93" t="s">
        <v>691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ref="F1537:F1600" si="123">IFERROR(MONTH(E1537)&amp;" "&amp;YEAR(E1537),"")</f>
        <v>4 2023</v>
      </c>
      <c r="G1537" s="96" t="s">
        <v>6</v>
      </c>
      <c r="H1537" s="160" t="str">
        <f>RIGHT(Journal!$J1537,9)</f>
        <v>EVL-02017</v>
      </c>
      <c r="I1537" s="96" t="str">
        <f t="shared" si="122"/>
        <v>EVLution Nutrition</v>
      </c>
      <c r="J1537" s="97" t="s">
        <v>695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1"/>
        <v/>
      </c>
      <c r="U1537" s="32">
        <f t="shared" ref="U1537:U1600" si="124">Q1537-P1537</f>
        <v>-1779.6341849468658</v>
      </c>
      <c r="V1537" s="22" t="str">
        <f t="shared" ref="V1537:V1600" si="125">IF(Q1537&lt;&gt;0,IFERROR(U1537/P1537,""),"")</f>
        <v/>
      </c>
      <c r="X1537" s="33"/>
      <c r="Y1537" s="33"/>
    </row>
    <row r="1538" spans="1:25" x14ac:dyDescent="0.2">
      <c r="A1538" s="93" t="s">
        <v>691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23"/>
        <v>4 2023</v>
      </c>
      <c r="G1538" s="96" t="s">
        <v>7</v>
      </c>
      <c r="H1538" s="160" t="str">
        <f>RIGHT(Journal!$J1538,9)</f>
        <v>PSK-01936</v>
      </c>
      <c r="I1538" s="96" t="str">
        <f t="shared" si="122"/>
        <v>PrescriptSkin</v>
      </c>
      <c r="J1538" s="97" t="s">
        <v>696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1"/>
        <v/>
      </c>
      <c r="U1538" s="32">
        <f t="shared" si="124"/>
        <v>-937.73428390367565</v>
      </c>
      <c r="V1538" s="22" t="str">
        <f t="shared" si="125"/>
        <v/>
      </c>
      <c r="X1538" s="33"/>
      <c r="Y1538" s="33"/>
    </row>
    <row r="1539" spans="1:25" x14ac:dyDescent="0.2">
      <c r="A1539" s="93" t="s">
        <v>691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23"/>
        <v>4 2023</v>
      </c>
      <c r="G1539" s="96" t="s">
        <v>5</v>
      </c>
      <c r="H1539" s="160" t="str">
        <f>RIGHT(Journal!$J1539,9)</f>
        <v>NOW-03151</v>
      </c>
      <c r="I1539" s="96" t="str">
        <f t="shared" si="122"/>
        <v>NOW Foods</v>
      </c>
      <c r="J1539" s="97" t="s">
        <v>697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3221</v>
      </c>
      <c r="T1539" s="95" t="str">
        <f t="shared" si="121"/>
        <v>6 2023</v>
      </c>
      <c r="U1539" s="32">
        <f t="shared" si="124"/>
        <v>683.89314370673674</v>
      </c>
      <c r="V1539" s="22">
        <f t="shared" si="125"/>
        <v>0.33100569877285424</v>
      </c>
      <c r="X1539" s="33"/>
      <c r="Y1539" s="33"/>
    </row>
    <row r="1540" spans="1:25" x14ac:dyDescent="0.2">
      <c r="A1540" s="93" t="s">
        <v>691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si="123"/>
        <v>4 2023</v>
      </c>
      <c r="G1540" s="96" t="s">
        <v>6</v>
      </c>
      <c r="H1540" s="160" t="str">
        <f>RIGHT(Journal!$J1540,9)</f>
        <v>NRX-00741</v>
      </c>
      <c r="I1540" s="96" t="str">
        <f t="shared" si="122"/>
        <v>Nutrex Research</v>
      </c>
      <c r="J1540" s="97" t="s">
        <v>188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3221</v>
      </c>
      <c r="T1540" s="95" t="str">
        <f t="shared" si="121"/>
        <v>11 2023</v>
      </c>
      <c r="U1540" s="32">
        <f t="shared" si="124"/>
        <v>818.08631958662363</v>
      </c>
      <c r="V1540" s="22">
        <f t="shared" si="125"/>
        <v>0.63817582422774111</v>
      </c>
      <c r="X1540" s="33"/>
      <c r="Y1540" s="33"/>
    </row>
    <row r="1541" spans="1:25" x14ac:dyDescent="0.2">
      <c r="A1541" s="93" t="s">
        <v>691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3"/>
        <v>4 2023</v>
      </c>
      <c r="G1541" s="96" t="s">
        <v>5</v>
      </c>
      <c r="H1541" s="160" t="str">
        <f>RIGHT(Journal!$J1541,9)</f>
        <v>CEN-28026</v>
      </c>
      <c r="I1541" s="96" t="str">
        <f t="shared" si="122"/>
        <v>21st Century</v>
      </c>
      <c r="J1541" s="97" t="s">
        <v>51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3221</v>
      </c>
      <c r="T1541" s="95" t="str">
        <f t="shared" si="121"/>
        <v>12 2023</v>
      </c>
      <c r="U1541" s="32">
        <f t="shared" si="124"/>
        <v>314.51409768938288</v>
      </c>
      <c r="V1541" s="22">
        <f t="shared" si="125"/>
        <v>1.6956226525652252</v>
      </c>
      <c r="X1541" s="33"/>
      <c r="Y1541" s="33"/>
    </row>
    <row r="1542" spans="1:25" x14ac:dyDescent="0.2">
      <c r="A1542" s="93" t="s">
        <v>691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3"/>
        <v>4 2023</v>
      </c>
      <c r="G1542" s="96" t="s">
        <v>5</v>
      </c>
      <c r="H1542" s="160" t="str">
        <f>RIGHT(Journal!$J1542,9)</f>
        <v>NAP-03645</v>
      </c>
      <c r="I1542" s="96" t="str">
        <f t="shared" si="122"/>
        <v>NaturesPlus</v>
      </c>
      <c r="J1542" s="97" t="s">
        <v>698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3221</v>
      </c>
      <c r="T1542" s="95" t="str">
        <f t="shared" si="121"/>
        <v>10 2023</v>
      </c>
      <c r="U1542" s="32">
        <f t="shared" si="124"/>
        <v>937.40313785707315</v>
      </c>
      <c r="V1542" s="22">
        <f t="shared" si="125"/>
        <v>1.4147412875234362</v>
      </c>
      <c r="X1542" s="33"/>
      <c r="Y1542" s="33"/>
    </row>
    <row r="1543" spans="1:25" x14ac:dyDescent="0.2">
      <c r="A1543" s="93" t="s">
        <v>691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3"/>
        <v>4 2023</v>
      </c>
      <c r="G1543" s="96" t="s">
        <v>5</v>
      </c>
      <c r="H1543" s="161" t="s">
        <v>2756</v>
      </c>
      <c r="I1543" s="97" t="s">
        <v>2757</v>
      </c>
      <c r="J1543" s="97" t="s">
        <v>3961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3221</v>
      </c>
      <c r="T1543" s="95" t="str">
        <f t="shared" si="121"/>
        <v>6 2023</v>
      </c>
      <c r="U1543" s="32">
        <f t="shared" si="124"/>
        <v>473.42613288485916</v>
      </c>
      <c r="V1543" s="22">
        <f t="shared" si="125"/>
        <v>0.89906879632775172</v>
      </c>
      <c r="X1543" s="33"/>
      <c r="Y1543" s="33"/>
    </row>
    <row r="1544" spans="1:25" x14ac:dyDescent="0.2">
      <c r="A1544" s="93" t="s">
        <v>691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3"/>
        <v>4 2023</v>
      </c>
      <c r="G1544" s="96" t="s">
        <v>5</v>
      </c>
      <c r="H1544" s="161" t="s">
        <v>2529</v>
      </c>
      <c r="I1544" s="97" t="s">
        <v>2067</v>
      </c>
      <c r="J1544" s="97" t="s">
        <v>2530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3221</v>
      </c>
      <c r="T1544" s="95" t="str">
        <f t="shared" si="121"/>
        <v>6 2023</v>
      </c>
      <c r="U1544" s="32">
        <f t="shared" si="124"/>
        <v>376.0460341717851</v>
      </c>
      <c r="V1544" s="22">
        <f t="shared" si="125"/>
        <v>0.60268233678527006</v>
      </c>
      <c r="X1544" s="33"/>
      <c r="Y1544" s="33"/>
    </row>
    <row r="1545" spans="1:25" x14ac:dyDescent="0.2">
      <c r="A1545" s="93" t="s">
        <v>691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3"/>
        <v>4 2023</v>
      </c>
      <c r="G1545" s="96" t="s">
        <v>5</v>
      </c>
      <c r="H1545" s="161" t="s">
        <v>2529</v>
      </c>
      <c r="I1545" s="97" t="s">
        <v>2067</v>
      </c>
      <c r="J1545" s="97" t="s">
        <v>2530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3221</v>
      </c>
      <c r="T1545" s="95" t="str">
        <f t="shared" si="121"/>
        <v>6 2023</v>
      </c>
      <c r="U1545" s="32">
        <f t="shared" si="124"/>
        <v>576.0460341717851</v>
      </c>
      <c r="V1545" s="22">
        <f t="shared" si="125"/>
        <v>0.92321880414232405</v>
      </c>
      <c r="X1545" s="33"/>
      <c r="Y1545" s="33"/>
    </row>
    <row r="1546" spans="1:25" x14ac:dyDescent="0.2">
      <c r="A1546" s="93" t="s">
        <v>691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3"/>
        <v>4 2023</v>
      </c>
      <c r="G1546" s="96" t="s">
        <v>6</v>
      </c>
      <c r="H1546" s="160" t="str">
        <f>RIGHT(Journal!$J1546,9)</f>
        <v>EVL-02045</v>
      </c>
      <c r="I1546" s="96" t="str">
        <f t="shared" si="122"/>
        <v>EVLution Nutrition</v>
      </c>
      <c r="J1546" s="97" t="s">
        <v>699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1"/>
        <v/>
      </c>
      <c r="U1546" s="32">
        <f t="shared" si="124"/>
        <v>-1400.4185624451593</v>
      </c>
      <c r="V1546" s="22" t="str">
        <f t="shared" si="125"/>
        <v/>
      </c>
      <c r="X1546" s="33"/>
      <c r="Y1546" s="33"/>
    </row>
    <row r="1547" spans="1:25" x14ac:dyDescent="0.2">
      <c r="A1547" s="93" t="s">
        <v>700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3"/>
        <v>5 2023</v>
      </c>
      <c r="G1547" s="96" t="s">
        <v>7</v>
      </c>
      <c r="H1547" s="160" t="str">
        <f>RIGHT(Journal!$J1547,9)</f>
        <v>DME-04100</v>
      </c>
      <c r="I1547" s="96" t="str">
        <f t="shared" si="122"/>
        <v>DERMA E</v>
      </c>
      <c r="J1547" s="97" t="s">
        <v>701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3221</v>
      </c>
      <c r="T1547" s="95" t="str">
        <f t="shared" si="121"/>
        <v>6 2023</v>
      </c>
      <c r="U1547" s="32">
        <f t="shared" si="124"/>
        <v>521.04015959318144</v>
      </c>
      <c r="V1547" s="22">
        <f t="shared" si="125"/>
        <v>0.26328991066643892</v>
      </c>
      <c r="X1547" s="33"/>
      <c r="Y1547" s="33"/>
    </row>
    <row r="1548" spans="1:25" x14ac:dyDescent="0.2">
      <c r="A1548" s="93" t="s">
        <v>700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3"/>
        <v>5 2023</v>
      </c>
      <c r="G1548" s="96" t="s">
        <v>7</v>
      </c>
      <c r="H1548" s="160" t="str">
        <f>RIGHT(Journal!$J1548,9)</f>
        <v>DME-00466</v>
      </c>
      <c r="I1548" s="96" t="str">
        <f t="shared" si="122"/>
        <v>DERMA E</v>
      </c>
      <c r="J1548" s="97" t="s">
        <v>702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3221</v>
      </c>
      <c r="T1548" s="95" t="str">
        <f t="shared" si="121"/>
        <v>6 2023</v>
      </c>
      <c r="U1548" s="32">
        <f t="shared" si="124"/>
        <v>560.37358716858034</v>
      </c>
      <c r="V1548" s="22">
        <f t="shared" si="125"/>
        <v>0.21229276402318253</v>
      </c>
      <c r="X1548" s="33"/>
      <c r="Y1548" s="33"/>
    </row>
    <row r="1549" spans="1:25" x14ac:dyDescent="0.2">
      <c r="A1549" s="93" t="s">
        <v>700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3"/>
        <v>5 2023</v>
      </c>
      <c r="G1549" s="96" t="s">
        <v>7</v>
      </c>
      <c r="H1549" s="160" t="str">
        <f>RIGHT(Journal!$J1549,9)</f>
        <v>DME-00775</v>
      </c>
      <c r="I1549" s="96" t="str">
        <f t="shared" si="122"/>
        <v>DERMA E</v>
      </c>
      <c r="J1549" s="97" t="s">
        <v>703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3221</v>
      </c>
      <c r="T1549" s="95" t="str">
        <f t="shared" ref="T1549:T1612" si="126">IF(R1549="","",MONTH(R1549)&amp;" "&amp;YEAR(R1549))</f>
        <v>6 2023</v>
      </c>
      <c r="U1549" s="32">
        <f t="shared" si="124"/>
        <v>799.89198643937743</v>
      </c>
      <c r="V1549" s="22">
        <f t="shared" si="125"/>
        <v>0.30763798360207145</v>
      </c>
      <c r="X1549" s="33"/>
      <c r="Y1549" s="33"/>
    </row>
    <row r="1550" spans="1:25" x14ac:dyDescent="0.2">
      <c r="A1550" s="93" t="s">
        <v>700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3"/>
        <v>5 2023</v>
      </c>
      <c r="G1550" s="96" t="s">
        <v>5</v>
      </c>
      <c r="H1550" s="160" t="str">
        <f>RIGHT(Journal!$J1550,9)</f>
        <v>NOW-01298</v>
      </c>
      <c r="I1550" s="96" t="str">
        <f t="shared" ref="I1550:I1612" si="127">IFERROR(LEFT(J1550,FIND(",",J1550)-1),"")</f>
        <v>NOW Foods</v>
      </c>
      <c r="J1550" s="97" t="s">
        <v>474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3221</v>
      </c>
      <c r="T1550" s="95" t="str">
        <f t="shared" si="126"/>
        <v>6 2023</v>
      </c>
      <c r="U1550" s="32">
        <f t="shared" si="124"/>
        <v>819.45473870214619</v>
      </c>
      <c r="V1550" s="22">
        <f t="shared" si="125"/>
        <v>0.48761241816795614</v>
      </c>
      <c r="X1550" s="33"/>
      <c r="Y1550" s="33"/>
    </row>
    <row r="1551" spans="1:25" x14ac:dyDescent="0.2">
      <c r="A1551" s="93" t="s">
        <v>700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3"/>
        <v>5 2023</v>
      </c>
      <c r="G1551" s="96" t="s">
        <v>5</v>
      </c>
      <c r="H1551" s="160" t="str">
        <f>RIGHT(Journal!$J1551,9)</f>
        <v>NOW-01298</v>
      </c>
      <c r="I1551" s="96" t="str">
        <f t="shared" si="127"/>
        <v>NOW Foods</v>
      </c>
      <c r="J1551" s="97" t="s">
        <v>474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3221</v>
      </c>
      <c r="T1551" s="95" t="str">
        <f t="shared" si="126"/>
        <v>6 2023</v>
      </c>
      <c r="U1551" s="32">
        <f t="shared" si="124"/>
        <v>819.45473870214619</v>
      </c>
      <c r="V1551" s="22">
        <f t="shared" si="125"/>
        <v>0.48761241816795614</v>
      </c>
      <c r="X1551" s="33"/>
      <c r="Y1551" s="33"/>
    </row>
    <row r="1552" spans="1:25" x14ac:dyDescent="0.2">
      <c r="A1552" s="93" t="s">
        <v>700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3"/>
        <v>5 2023</v>
      </c>
      <c r="G1552" s="96" t="s">
        <v>5</v>
      </c>
      <c r="H1552" s="161" t="s">
        <v>2089</v>
      </c>
      <c r="I1552" s="97" t="s">
        <v>2067</v>
      </c>
      <c r="J1552" s="97" t="s">
        <v>4398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3221</v>
      </c>
      <c r="T1552" s="95" t="str">
        <f t="shared" si="126"/>
        <v>11 2023</v>
      </c>
      <c r="U1552" s="32">
        <f t="shared" si="124"/>
        <v>629.15684971375583</v>
      </c>
      <c r="V1552" s="22">
        <f t="shared" si="125"/>
        <v>1.3362344749653181</v>
      </c>
      <c r="X1552" s="33"/>
      <c r="Y1552" s="33"/>
    </row>
    <row r="1553" spans="1:25" x14ac:dyDescent="0.2">
      <c r="A1553" s="93" t="s">
        <v>700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3"/>
        <v>5 2023</v>
      </c>
      <c r="G1553" s="96" t="s">
        <v>5</v>
      </c>
      <c r="H1553" s="161" t="s">
        <v>2089</v>
      </c>
      <c r="I1553" s="97" t="s">
        <v>2067</v>
      </c>
      <c r="J1553" s="97" t="s">
        <v>4398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3221</v>
      </c>
      <c r="T1553" s="95" t="str">
        <f t="shared" si="126"/>
        <v>12 2023</v>
      </c>
      <c r="U1553" s="32">
        <f t="shared" si="124"/>
        <v>629.15684971375583</v>
      </c>
      <c r="V1553" s="22">
        <f t="shared" si="125"/>
        <v>1.3362344749653181</v>
      </c>
      <c r="X1553" s="33"/>
      <c r="Y1553" s="33"/>
    </row>
    <row r="1554" spans="1:25" x14ac:dyDescent="0.2">
      <c r="A1554" s="93" t="s">
        <v>700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3"/>
        <v>5 2023</v>
      </c>
      <c r="G1554" s="96" t="s">
        <v>5</v>
      </c>
      <c r="H1554" s="161" t="s">
        <v>2089</v>
      </c>
      <c r="I1554" s="97" t="s">
        <v>2067</v>
      </c>
      <c r="J1554" s="97" t="s">
        <v>4398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3221</v>
      </c>
      <c r="T1554" s="95" t="str">
        <f t="shared" si="126"/>
        <v>1 2024</v>
      </c>
      <c r="U1554" s="32">
        <f t="shared" si="124"/>
        <v>729.15684971375583</v>
      </c>
      <c r="V1554" s="22">
        <f t="shared" si="125"/>
        <v>1.5486194272348925</v>
      </c>
      <c r="X1554" s="33"/>
      <c r="Y1554" s="33"/>
    </row>
    <row r="1555" spans="1:25" x14ac:dyDescent="0.2">
      <c r="A1555" s="93" t="s">
        <v>700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3"/>
        <v>5 2023</v>
      </c>
      <c r="G1555" s="96" t="s">
        <v>5</v>
      </c>
      <c r="H1555" s="161" t="s">
        <v>2866</v>
      </c>
      <c r="I1555" s="97" t="s">
        <v>2067</v>
      </c>
      <c r="J1555" s="97" t="s">
        <v>2867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3221</v>
      </c>
      <c r="T1555" s="95" t="str">
        <f t="shared" si="126"/>
        <v>10 2023</v>
      </c>
      <c r="U1555" s="32">
        <f t="shared" si="124"/>
        <v>733.00321968848971</v>
      </c>
      <c r="V1555" s="22">
        <f t="shared" si="125"/>
        <v>0.68697791147456788</v>
      </c>
      <c r="X1555" s="33"/>
      <c r="Y1555" s="33"/>
    </row>
    <row r="1556" spans="1:25" x14ac:dyDescent="0.2">
      <c r="A1556" s="93" t="s">
        <v>700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3"/>
        <v>5 2023</v>
      </c>
      <c r="G1556" s="96" t="s">
        <v>5</v>
      </c>
      <c r="H1556" s="161" t="s">
        <v>2866</v>
      </c>
      <c r="I1556" s="97" t="s">
        <v>2067</v>
      </c>
      <c r="J1556" s="97" t="s">
        <v>2867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3221</v>
      </c>
      <c r="T1556" s="95" t="str">
        <f t="shared" si="126"/>
        <v>1 2024</v>
      </c>
      <c r="U1556" s="32">
        <f t="shared" si="124"/>
        <v>833.00321968848971</v>
      </c>
      <c r="V1556" s="22">
        <f t="shared" si="125"/>
        <v>0.78069890655648833</v>
      </c>
      <c r="X1556" s="33"/>
      <c r="Y1556" s="33"/>
    </row>
    <row r="1557" spans="1:25" x14ac:dyDescent="0.2">
      <c r="A1557" s="93" t="s">
        <v>700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3"/>
        <v>5 2023</v>
      </c>
      <c r="G1557" s="96" t="s">
        <v>5</v>
      </c>
      <c r="H1557" s="161" t="s">
        <v>2866</v>
      </c>
      <c r="I1557" s="97" t="s">
        <v>2067</v>
      </c>
      <c r="J1557" s="97" t="s">
        <v>2867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3221</v>
      </c>
      <c r="T1557" s="95" t="str">
        <f t="shared" si="126"/>
        <v>5 2024</v>
      </c>
      <c r="U1557" s="32">
        <f t="shared" si="124"/>
        <v>933.00321968848971</v>
      </c>
      <c r="V1557" s="22">
        <f t="shared" si="125"/>
        <v>0.87441990163840877</v>
      </c>
      <c r="X1557" s="33"/>
      <c r="Y1557" s="33"/>
    </row>
    <row r="1558" spans="1:25" x14ac:dyDescent="0.2">
      <c r="A1558" s="93" t="s">
        <v>700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3"/>
        <v>5 2023</v>
      </c>
      <c r="G1558" s="96" t="s">
        <v>5</v>
      </c>
      <c r="H1558" s="175" t="s">
        <v>3756</v>
      </c>
      <c r="I1558" s="176" t="s">
        <v>2067</v>
      </c>
      <c r="J1558" s="97" t="s">
        <v>3807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3221</v>
      </c>
      <c r="T1558" s="95" t="str">
        <f t="shared" si="126"/>
        <v>6 2023</v>
      </c>
      <c r="U1558" s="32">
        <f t="shared" si="124"/>
        <v>645.45683628106337</v>
      </c>
      <c r="V1558" s="22">
        <f t="shared" si="125"/>
        <v>0.75532385452837958</v>
      </c>
      <c r="X1558" s="33"/>
      <c r="Y1558" s="33"/>
    </row>
    <row r="1559" spans="1:25" x14ac:dyDescent="0.2">
      <c r="A1559" s="93" t="s">
        <v>700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3"/>
        <v>5 2023</v>
      </c>
      <c r="G1559" s="96" t="s">
        <v>5</v>
      </c>
      <c r="H1559" s="175" t="s">
        <v>3756</v>
      </c>
      <c r="I1559" s="176" t="s">
        <v>2067</v>
      </c>
      <c r="J1559" s="97" t="s">
        <v>3807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3221</v>
      </c>
      <c r="T1559" s="95" t="str">
        <f t="shared" si="126"/>
        <v>7 2023</v>
      </c>
      <c r="U1559" s="32">
        <f t="shared" si="124"/>
        <v>645.45683628106337</v>
      </c>
      <c r="V1559" s="22">
        <f t="shared" si="125"/>
        <v>0.75532385452837958</v>
      </c>
      <c r="X1559" s="33"/>
      <c r="Y1559" s="33"/>
    </row>
    <row r="1560" spans="1:25" x14ac:dyDescent="0.2">
      <c r="A1560" s="93" t="s">
        <v>700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3"/>
        <v>5 2023</v>
      </c>
      <c r="G1560" s="96" t="s">
        <v>5</v>
      </c>
      <c r="H1560" s="175" t="s">
        <v>3756</v>
      </c>
      <c r="I1560" s="176" t="s">
        <v>2067</v>
      </c>
      <c r="J1560" s="97" t="s">
        <v>3807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3221</v>
      </c>
      <c r="T1560" s="95" t="str">
        <f t="shared" si="126"/>
        <v>10 2023</v>
      </c>
      <c r="U1560" s="32">
        <f t="shared" si="124"/>
        <v>645.45683628106337</v>
      </c>
      <c r="V1560" s="22">
        <f t="shared" si="125"/>
        <v>0.75532385452837958</v>
      </c>
      <c r="X1560" s="33"/>
      <c r="Y1560" s="33"/>
    </row>
    <row r="1561" spans="1:25" x14ac:dyDescent="0.2">
      <c r="A1561" s="93" t="s">
        <v>700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3"/>
        <v>5 2023</v>
      </c>
      <c r="G1561" s="96" t="s">
        <v>6</v>
      </c>
      <c r="H1561" s="160" t="str">
        <f>RIGHT(Journal!$J1561,9)</f>
        <v>NOW-02038</v>
      </c>
      <c r="I1561" s="96" t="str">
        <f t="shared" si="127"/>
        <v>NOW Foods</v>
      </c>
      <c r="J1561" s="97" t="s">
        <v>704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3221</v>
      </c>
      <c r="T1561" s="95" t="str">
        <f t="shared" si="126"/>
        <v>6 2023</v>
      </c>
      <c r="U1561" s="32">
        <f t="shared" si="124"/>
        <v>797.04281910640657</v>
      </c>
      <c r="V1561" s="22">
        <f t="shared" si="125"/>
        <v>0.29487807825461204</v>
      </c>
      <c r="X1561" s="33"/>
      <c r="Y1561" s="33"/>
    </row>
    <row r="1562" spans="1:25" x14ac:dyDescent="0.2">
      <c r="A1562" s="93" t="s">
        <v>700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3"/>
        <v>5 2023</v>
      </c>
      <c r="G1562" s="96" t="s">
        <v>6</v>
      </c>
      <c r="H1562" s="160" t="str">
        <f>RIGHT(Journal!$J1562,9)</f>
        <v>NOW-02038</v>
      </c>
      <c r="I1562" s="96" t="str">
        <f t="shared" si="127"/>
        <v>NOW Foods</v>
      </c>
      <c r="J1562" s="97" t="s">
        <v>704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3221</v>
      </c>
      <c r="T1562" s="95" t="str">
        <f t="shared" si="126"/>
        <v>7 2023</v>
      </c>
      <c r="U1562" s="32">
        <f t="shared" si="124"/>
        <v>797.04281910640657</v>
      </c>
      <c r="V1562" s="22">
        <f t="shared" si="125"/>
        <v>0.29487807825461204</v>
      </c>
      <c r="X1562" s="33"/>
      <c r="Y1562" s="33"/>
    </row>
    <row r="1563" spans="1:25" x14ac:dyDescent="0.2">
      <c r="A1563" s="93" t="s">
        <v>700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3"/>
        <v>5 2023</v>
      </c>
      <c r="G1563" s="96" t="s">
        <v>5</v>
      </c>
      <c r="H1563" s="175" t="s">
        <v>3734</v>
      </c>
      <c r="I1563" s="176" t="s">
        <v>2070</v>
      </c>
      <c r="J1563" s="97" t="s">
        <v>3778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3221</v>
      </c>
      <c r="T1563" s="95" t="str">
        <f t="shared" si="126"/>
        <v>7 2023</v>
      </c>
      <c r="U1563" s="32">
        <f t="shared" si="124"/>
        <v>769.79767870278579</v>
      </c>
      <c r="V1563" s="22">
        <f t="shared" si="125"/>
        <v>0.82755940409744833</v>
      </c>
      <c r="X1563" s="33"/>
      <c r="Y1563" s="33"/>
    </row>
    <row r="1564" spans="1:25" x14ac:dyDescent="0.2">
      <c r="A1564" s="93" t="s">
        <v>700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3"/>
        <v>5 2023</v>
      </c>
      <c r="G1564" s="96" t="s">
        <v>5</v>
      </c>
      <c r="H1564" s="160" t="str">
        <f>RIGHT(Journal!$J1564,9)</f>
        <v>NOW-03891</v>
      </c>
      <c r="I1564" s="96" t="str">
        <f t="shared" si="127"/>
        <v>NOW Foods</v>
      </c>
      <c r="J1564" s="97" t="s">
        <v>705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3221</v>
      </c>
      <c r="T1564" s="95" t="str">
        <f t="shared" si="126"/>
        <v>9 2023</v>
      </c>
      <c r="U1564" s="32">
        <f t="shared" si="124"/>
        <v>1295.904299740941</v>
      </c>
      <c r="V1564" s="22">
        <f t="shared" si="125"/>
        <v>0.44623333164445661</v>
      </c>
      <c r="X1564" s="33"/>
      <c r="Y1564" s="33"/>
    </row>
    <row r="1565" spans="1:25" x14ac:dyDescent="0.2">
      <c r="A1565" s="93" t="s">
        <v>700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3"/>
        <v>5 2023</v>
      </c>
      <c r="G1565" s="96" t="s">
        <v>6</v>
      </c>
      <c r="H1565" s="160" t="str">
        <f>RIGHT(Journal!$J1565,9)</f>
        <v>MSC-71092</v>
      </c>
      <c r="I1565" s="96" t="str">
        <f t="shared" si="127"/>
        <v>MuscleTech</v>
      </c>
      <c r="J1565" s="97" t="s">
        <v>182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3221</v>
      </c>
      <c r="T1565" s="95" t="str">
        <f t="shared" si="126"/>
        <v>6 2023</v>
      </c>
      <c r="U1565" s="32">
        <f t="shared" si="124"/>
        <v>847.38575910704549</v>
      </c>
      <c r="V1565" s="22">
        <f t="shared" si="125"/>
        <v>0.43397499688393421</v>
      </c>
      <c r="X1565" s="33"/>
      <c r="Y1565" s="33"/>
    </row>
    <row r="1566" spans="1:25" x14ac:dyDescent="0.2">
      <c r="A1566" s="93" t="s">
        <v>700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3"/>
        <v>5 2023</v>
      </c>
      <c r="G1566" s="96" t="s">
        <v>6</v>
      </c>
      <c r="H1566" s="160" t="str">
        <f>RIGHT(Journal!$J1566,9)</f>
        <v>MSC-71651</v>
      </c>
      <c r="I1566" s="96" t="str">
        <f t="shared" si="127"/>
        <v>MuscleTech</v>
      </c>
      <c r="J1566" s="97" t="s">
        <v>706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3221</v>
      </c>
      <c r="T1566" s="95" t="str">
        <f t="shared" si="126"/>
        <v>11 2023</v>
      </c>
      <c r="U1566" s="32">
        <f t="shared" si="124"/>
        <v>1984.4306722742831</v>
      </c>
      <c r="V1566" s="22">
        <f t="shared" si="125"/>
        <v>1.4018604623642916</v>
      </c>
      <c r="X1566" s="33"/>
      <c r="Y1566" s="33"/>
    </row>
    <row r="1567" spans="1:25" x14ac:dyDescent="0.2">
      <c r="A1567" s="93" t="s">
        <v>700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3"/>
        <v>5 2023</v>
      </c>
      <c r="G1567" s="96" t="s">
        <v>5</v>
      </c>
      <c r="H1567" s="160" t="str">
        <f>RIGHT(Journal!$J1567,9)</f>
        <v>RHS-20001</v>
      </c>
      <c r="I1567" s="96" t="str">
        <f t="shared" si="127"/>
        <v>Real Health</v>
      </c>
      <c r="J1567" s="97" t="s">
        <v>707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3221</v>
      </c>
      <c r="T1567" s="95" t="str">
        <f t="shared" si="126"/>
        <v>6 2023</v>
      </c>
      <c r="U1567" s="32">
        <f t="shared" si="124"/>
        <v>982.7200243067773</v>
      </c>
      <c r="V1567" s="22">
        <f t="shared" si="125"/>
        <v>0.74602213837617759</v>
      </c>
      <c r="X1567" s="33"/>
      <c r="Y1567" s="33"/>
    </row>
    <row r="1568" spans="1:25" x14ac:dyDescent="0.2">
      <c r="A1568" s="93" t="s">
        <v>708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3"/>
        <v>4 2023</v>
      </c>
      <c r="G1568" s="96" t="s">
        <v>5</v>
      </c>
      <c r="H1568" s="160" t="str">
        <f>RIGHT(Journal!$J1568,9)</f>
        <v>NOW-03043</v>
      </c>
      <c r="I1568" s="96" t="str">
        <f t="shared" si="127"/>
        <v>NOW Foods</v>
      </c>
      <c r="J1568" s="97" t="s">
        <v>709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3221</v>
      </c>
      <c r="T1568" s="95" t="str">
        <f t="shared" si="126"/>
        <v>6 2023</v>
      </c>
      <c r="U1568" s="32">
        <f t="shared" si="124"/>
        <v>950.81984126984116</v>
      </c>
      <c r="V1568" s="22">
        <f t="shared" si="125"/>
        <v>0.48780500715196901</v>
      </c>
      <c r="X1568" s="33"/>
      <c r="Y1568" s="33"/>
    </row>
    <row r="1569" spans="1:25" x14ac:dyDescent="0.2">
      <c r="A1569" s="93" t="s">
        <v>708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3"/>
        <v>4 2023</v>
      </c>
      <c r="G1569" s="96" t="s">
        <v>5</v>
      </c>
      <c r="H1569" s="160" t="str">
        <f>RIGHT(Journal!$J1569,9)</f>
        <v>SNS-02757</v>
      </c>
      <c r="I1569" s="96" t="str">
        <f t="shared" si="127"/>
        <v>Source Naturals</v>
      </c>
      <c r="J1569" s="97" t="s">
        <v>710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3221</v>
      </c>
      <c r="T1569" s="95" t="str">
        <f t="shared" si="126"/>
        <v>6 2023</v>
      </c>
      <c r="U1569" s="32">
        <f t="shared" si="124"/>
        <v>829.02949735449715</v>
      </c>
      <c r="V1569" s="22">
        <f t="shared" si="125"/>
        <v>0.70798495391772975</v>
      </c>
      <c r="X1569" s="33"/>
      <c r="Y1569" s="33"/>
    </row>
    <row r="1570" spans="1:25" x14ac:dyDescent="0.2">
      <c r="A1570" s="93" t="s">
        <v>708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3"/>
        <v>4 2023</v>
      </c>
      <c r="G1570" s="96" t="s">
        <v>5</v>
      </c>
      <c r="H1570" s="161" t="s">
        <v>2778</v>
      </c>
      <c r="I1570" s="97" t="s">
        <v>2779</v>
      </c>
      <c r="J1570" s="97" t="s">
        <v>2780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3221</v>
      </c>
      <c r="T1570" s="95" t="str">
        <f t="shared" si="126"/>
        <v>6 2023</v>
      </c>
      <c r="U1570" s="32">
        <f t="shared" si="124"/>
        <v>246.37433862433863</v>
      </c>
      <c r="V1570" s="22">
        <f t="shared" si="125"/>
        <v>0.44501972327681161</v>
      </c>
      <c r="X1570" s="33"/>
      <c r="Y1570" s="33"/>
    </row>
    <row r="1571" spans="1:25" x14ac:dyDescent="0.2">
      <c r="A1571" s="93" t="s">
        <v>708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3"/>
        <v>4 2023</v>
      </c>
      <c r="G1571" s="96" t="s">
        <v>5</v>
      </c>
      <c r="H1571" s="161" t="s">
        <v>2078</v>
      </c>
      <c r="I1571" s="97" t="s">
        <v>2067</v>
      </c>
      <c r="J1571" s="97" t="s">
        <v>2079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3221</v>
      </c>
      <c r="T1571" s="95" t="str">
        <f t="shared" si="126"/>
        <v>12 2023</v>
      </c>
      <c r="U1571" s="32">
        <f t="shared" si="124"/>
        <v>1909.8060405643735</v>
      </c>
      <c r="V1571" s="22">
        <f t="shared" si="125"/>
        <v>1.2009893693987996</v>
      </c>
      <c r="X1571" s="33"/>
      <c r="Y1571" s="33"/>
    </row>
    <row r="1572" spans="1:25" x14ac:dyDescent="0.2">
      <c r="A1572" s="93" t="s">
        <v>708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3"/>
        <v>4 2023</v>
      </c>
      <c r="G1572" s="96" t="s">
        <v>5</v>
      </c>
      <c r="H1572" s="161" t="s">
        <v>2078</v>
      </c>
      <c r="I1572" s="97" t="s">
        <v>2067</v>
      </c>
      <c r="J1572" s="97" t="s">
        <v>2079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3221</v>
      </c>
      <c r="T1572" s="95" t="str">
        <f t="shared" si="126"/>
        <v>1 2024</v>
      </c>
      <c r="U1572" s="32">
        <f t="shared" si="124"/>
        <v>1909.8060405643735</v>
      </c>
      <c r="V1572" s="22">
        <f t="shared" si="125"/>
        <v>1.2009893693987996</v>
      </c>
      <c r="X1572" s="33"/>
      <c r="Y1572" s="33"/>
    </row>
    <row r="1573" spans="1:25" x14ac:dyDescent="0.2">
      <c r="A1573" s="93" t="s">
        <v>708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3"/>
        <v>4 2023</v>
      </c>
      <c r="G1573" s="96" t="s">
        <v>5</v>
      </c>
      <c r="H1573" s="161" t="s">
        <v>2078</v>
      </c>
      <c r="I1573" s="97" t="s">
        <v>2067</v>
      </c>
      <c r="J1573" s="97" t="s">
        <v>2079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3221</v>
      </c>
      <c r="T1573" s="95" t="str">
        <f t="shared" si="126"/>
        <v>2 2024</v>
      </c>
      <c r="U1573" s="32">
        <f t="shared" si="124"/>
        <v>2009.8060405643735</v>
      </c>
      <c r="V1573" s="22">
        <f t="shared" si="125"/>
        <v>1.263874779953051</v>
      </c>
      <c r="X1573" s="33"/>
      <c r="Y1573" s="33"/>
    </row>
    <row r="1574" spans="1:25" x14ac:dyDescent="0.2">
      <c r="A1574" s="93" t="s">
        <v>708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3"/>
        <v>4 2023</v>
      </c>
      <c r="G1574" s="96" t="s">
        <v>5</v>
      </c>
      <c r="H1574" s="160" t="str">
        <f>RIGHT(Journal!$J1574,9)</f>
        <v>CAR-01001</v>
      </c>
      <c r="I1574" s="96" t="str">
        <f t="shared" si="127"/>
        <v>Carlson</v>
      </c>
      <c r="J1574" s="97" t="s">
        <v>711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3221</v>
      </c>
      <c r="T1574" s="95" t="str">
        <f t="shared" si="126"/>
        <v>6 2023</v>
      </c>
      <c r="U1574" s="32">
        <f t="shared" si="124"/>
        <v>209.08531746031713</v>
      </c>
      <c r="V1574" s="22">
        <f t="shared" si="125"/>
        <v>4.554328100574756E-2</v>
      </c>
      <c r="X1574" s="33"/>
      <c r="Y1574" s="33"/>
    </row>
    <row r="1575" spans="1:25" x14ac:dyDescent="0.2">
      <c r="A1575" s="93" t="s">
        <v>708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3"/>
        <v>4 2023</v>
      </c>
      <c r="G1575" s="96" t="s">
        <v>5</v>
      </c>
      <c r="H1575" s="160" t="str">
        <f>RIGHT(Journal!$J1575,9)</f>
        <v>SOR-45852</v>
      </c>
      <c r="I1575" s="96" t="str">
        <f t="shared" si="127"/>
        <v>Solaray</v>
      </c>
      <c r="J1575" s="97" t="s">
        <v>712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3221</v>
      </c>
      <c r="T1575" s="95" t="str">
        <f t="shared" si="126"/>
        <v>6 2023</v>
      </c>
      <c r="U1575" s="32">
        <f t="shared" si="124"/>
        <v>491.63121693121684</v>
      </c>
      <c r="V1575" s="22">
        <f t="shared" si="125"/>
        <v>0.32593568790981664</v>
      </c>
      <c r="X1575" s="33"/>
      <c r="Y1575" s="33"/>
    </row>
    <row r="1576" spans="1:25" x14ac:dyDescent="0.2">
      <c r="A1576" s="93" t="s">
        <v>708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3"/>
        <v>4 2023</v>
      </c>
      <c r="G1576" s="96" t="s">
        <v>5</v>
      </c>
      <c r="H1576" s="160" t="str">
        <f>RIGHT(Journal!$J1576,9)</f>
        <v>LEX-14591</v>
      </c>
      <c r="I1576" s="96" t="str">
        <f t="shared" si="127"/>
        <v>Life Extension</v>
      </c>
      <c r="J1576" s="97" t="s">
        <v>713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3221</v>
      </c>
      <c r="T1576" s="95" t="str">
        <f t="shared" si="126"/>
        <v>6 2023</v>
      </c>
      <c r="U1576" s="32">
        <f t="shared" si="124"/>
        <v>516.28809523809514</v>
      </c>
      <c r="V1576" s="22">
        <f t="shared" si="125"/>
        <v>0.5842267060747548</v>
      </c>
      <c r="X1576" s="33"/>
      <c r="Y1576" s="33"/>
    </row>
    <row r="1577" spans="1:25" x14ac:dyDescent="0.2">
      <c r="A1577" s="93" t="s">
        <v>708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3"/>
        <v>4 2023</v>
      </c>
      <c r="G1577" s="96" t="s">
        <v>5</v>
      </c>
      <c r="H1577" s="160" t="str">
        <f>RIGHT(Journal!$J1577,9)</f>
        <v>NOW-01686</v>
      </c>
      <c r="I1577" s="96" t="str">
        <f t="shared" si="127"/>
        <v>NOW Foods</v>
      </c>
      <c r="J1577" s="97" t="s">
        <v>714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3221</v>
      </c>
      <c r="T1577" s="95" t="str">
        <f t="shared" si="126"/>
        <v>10 2023</v>
      </c>
      <c r="U1577" s="32">
        <f t="shared" si="124"/>
        <v>841.52797619047624</v>
      </c>
      <c r="V1577" s="22">
        <f t="shared" si="125"/>
        <v>0.61946654877043672</v>
      </c>
      <c r="X1577" s="33"/>
      <c r="Y1577" s="33"/>
    </row>
    <row r="1578" spans="1:25" x14ac:dyDescent="0.2">
      <c r="A1578" s="93" t="s">
        <v>708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3"/>
        <v>4 2023</v>
      </c>
      <c r="G1578" s="96" t="s">
        <v>5</v>
      </c>
      <c r="H1578" s="160" t="str">
        <f>RIGHT(Journal!$J1578,9)</f>
        <v>NOW-01686</v>
      </c>
      <c r="I1578" s="96" t="str">
        <f t="shared" si="127"/>
        <v>NOW Foods</v>
      </c>
      <c r="J1578" s="97" t="s">
        <v>714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3221</v>
      </c>
      <c r="T1578" s="95" t="str">
        <f t="shared" si="126"/>
        <v>4 2025</v>
      </c>
      <c r="U1578" s="32">
        <f t="shared" si="124"/>
        <v>941.52797619047624</v>
      </c>
      <c r="V1578" s="22">
        <f t="shared" si="125"/>
        <v>0.69307866462363843</v>
      </c>
      <c r="X1578" s="33"/>
      <c r="Y1578" s="33"/>
    </row>
    <row r="1579" spans="1:25" x14ac:dyDescent="0.2">
      <c r="A1579" s="93" t="s">
        <v>708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3"/>
        <v>4 2023</v>
      </c>
      <c r="G1579" s="96" t="s">
        <v>5</v>
      </c>
      <c r="H1579" s="160" t="str">
        <f>RIGHT(Journal!$J1579,9)</f>
        <v>SRE-01347</v>
      </c>
      <c r="I1579" s="96" t="str">
        <f t="shared" si="127"/>
        <v>Sports Research</v>
      </c>
      <c r="J1579" s="97" t="s">
        <v>685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3221</v>
      </c>
      <c r="T1579" s="95" t="str">
        <f t="shared" si="126"/>
        <v>12 2023</v>
      </c>
      <c r="U1579" s="32">
        <f t="shared" si="124"/>
        <v>2347.5525132275134</v>
      </c>
      <c r="V1579" s="22">
        <f t="shared" si="125"/>
        <v>1.8743720100210139</v>
      </c>
      <c r="X1579" s="33"/>
      <c r="Y1579" s="33"/>
    </row>
    <row r="1580" spans="1:25" x14ac:dyDescent="0.2">
      <c r="A1580" s="93" t="s">
        <v>708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3"/>
        <v>4 2023</v>
      </c>
      <c r="G1580" s="96" t="s">
        <v>5</v>
      </c>
      <c r="H1580" s="161" t="s">
        <v>2136</v>
      </c>
      <c r="I1580" s="97" t="s">
        <v>2067</v>
      </c>
      <c r="J1580" s="97" t="s">
        <v>2137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3221</v>
      </c>
      <c r="T1580" s="95" t="str">
        <f t="shared" si="126"/>
        <v>7 2023</v>
      </c>
      <c r="U1580" s="32">
        <f t="shared" si="124"/>
        <v>797.13346560846549</v>
      </c>
      <c r="V1580" s="22">
        <f t="shared" si="125"/>
        <v>0.56821760735365057</v>
      </c>
      <c r="X1580" s="33"/>
      <c r="Y1580" s="33"/>
    </row>
    <row r="1581" spans="1:25" x14ac:dyDescent="0.2">
      <c r="A1581" s="93" t="s">
        <v>708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3"/>
        <v>4 2023</v>
      </c>
      <c r="G1581" s="96" t="s">
        <v>5</v>
      </c>
      <c r="H1581" s="161" t="s">
        <v>2136</v>
      </c>
      <c r="I1581" s="97" t="s">
        <v>2067</v>
      </c>
      <c r="J1581" s="97" t="s">
        <v>2137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3221</v>
      </c>
      <c r="T1581" s="95" t="str">
        <f t="shared" si="126"/>
        <v>7 2023</v>
      </c>
      <c r="U1581" s="32">
        <f t="shared" si="124"/>
        <v>697.13346560846549</v>
      </c>
      <c r="V1581" s="22">
        <f t="shared" si="125"/>
        <v>0.49693498883757553</v>
      </c>
      <c r="X1581" s="33"/>
      <c r="Y1581" s="33"/>
    </row>
    <row r="1582" spans="1:25" x14ac:dyDescent="0.2">
      <c r="A1582" s="93" t="s">
        <v>708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3"/>
        <v>4 2023</v>
      </c>
      <c r="G1582" s="96" t="s">
        <v>5</v>
      </c>
      <c r="H1582" s="161" t="s">
        <v>2542</v>
      </c>
      <c r="I1582" s="97" t="s">
        <v>2067</v>
      </c>
      <c r="J1582" s="97" t="s">
        <v>3859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3221</v>
      </c>
      <c r="T1582" s="95" t="str">
        <f t="shared" si="126"/>
        <v>11 2023</v>
      </c>
      <c r="U1582" s="32">
        <f t="shared" si="124"/>
        <v>758.31408730158705</v>
      </c>
      <c r="V1582" s="22">
        <f t="shared" si="125"/>
        <v>0.80527283787078052</v>
      </c>
      <c r="X1582" s="33"/>
      <c r="Y1582" s="33"/>
    </row>
    <row r="1583" spans="1:25" x14ac:dyDescent="0.2">
      <c r="A1583" s="93" t="s">
        <v>708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3"/>
        <v>4 2023</v>
      </c>
      <c r="G1583" s="96" t="s">
        <v>5</v>
      </c>
      <c r="H1583" s="161" t="s">
        <v>2542</v>
      </c>
      <c r="I1583" s="97" t="s">
        <v>2067</v>
      </c>
      <c r="J1583" s="97" t="s">
        <v>3859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3221</v>
      </c>
      <c r="T1583" s="95" t="str">
        <f t="shared" si="126"/>
        <v>2 2024</v>
      </c>
      <c r="U1583" s="32">
        <f t="shared" si="124"/>
        <v>758.31408730158705</v>
      </c>
      <c r="V1583" s="22">
        <f t="shared" si="125"/>
        <v>0.80527283787078052</v>
      </c>
      <c r="X1583" s="33"/>
      <c r="Y1583" s="33"/>
    </row>
    <row r="1584" spans="1:25" x14ac:dyDescent="0.2">
      <c r="A1584" s="93" t="s">
        <v>715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3"/>
        <v>5 2023</v>
      </c>
      <c r="G1584" s="96" t="s">
        <v>6</v>
      </c>
      <c r="H1584" s="160" t="str">
        <f>RIGHT(Journal!$J1584,9)</f>
        <v>113181451</v>
      </c>
      <c r="I1584" s="96" t="str">
        <f t="shared" si="127"/>
        <v>Maxler</v>
      </c>
      <c r="J1584" s="97" t="s">
        <v>653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3221</v>
      </c>
      <c r="T1584" s="95" t="str">
        <f t="shared" si="126"/>
        <v>5 2023</v>
      </c>
      <c r="U1584" s="32">
        <f t="shared" si="124"/>
        <v>570.70000000000005</v>
      </c>
      <c r="V1584" s="22">
        <f t="shared" si="125"/>
        <v>0.50535730098290987</v>
      </c>
      <c r="X1584" s="33"/>
      <c r="Y1584" s="33"/>
    </row>
    <row r="1585" spans="1:25" x14ac:dyDescent="0.2">
      <c r="A1585" s="93" t="s">
        <v>715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3"/>
        <v>5 2023</v>
      </c>
      <c r="G1585" s="96" t="s">
        <v>6</v>
      </c>
      <c r="H1585" s="160" t="str">
        <f>RIGHT(Journal!$J1585,9)</f>
        <v>113181451</v>
      </c>
      <c r="I1585" s="96" t="str">
        <f t="shared" si="127"/>
        <v>Maxler</v>
      </c>
      <c r="J1585" s="97" t="s">
        <v>653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3221</v>
      </c>
      <c r="T1585" s="95" t="str">
        <f t="shared" si="126"/>
        <v>5 2023</v>
      </c>
      <c r="U1585" s="32">
        <f t="shared" si="124"/>
        <v>570.70000000000005</v>
      </c>
      <c r="V1585" s="22">
        <f t="shared" si="125"/>
        <v>0.50535730098290987</v>
      </c>
      <c r="X1585" s="33"/>
      <c r="Y1585" s="33"/>
    </row>
    <row r="1586" spans="1:25" x14ac:dyDescent="0.2">
      <c r="A1586" s="93" t="s">
        <v>715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3"/>
        <v>5 2023</v>
      </c>
      <c r="G1586" s="96" t="s">
        <v>6</v>
      </c>
      <c r="H1586" s="160" t="str">
        <f>RIGHT(Journal!$J1586,9)</f>
        <v>113181451</v>
      </c>
      <c r="I1586" s="96" t="str">
        <f t="shared" si="127"/>
        <v>Maxler</v>
      </c>
      <c r="J1586" s="97" t="s">
        <v>653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3221</v>
      </c>
      <c r="T1586" s="95" t="str">
        <f t="shared" si="126"/>
        <v>6 2023</v>
      </c>
      <c r="U1586" s="32">
        <f t="shared" si="124"/>
        <v>570.70000000000005</v>
      </c>
      <c r="V1586" s="22">
        <f t="shared" si="125"/>
        <v>0.50535730098290987</v>
      </c>
      <c r="X1586" s="33"/>
      <c r="Y1586" s="33"/>
    </row>
    <row r="1587" spans="1:25" x14ac:dyDescent="0.2">
      <c r="A1587" s="93" t="s">
        <v>716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3"/>
        <v>4 2023</v>
      </c>
      <c r="G1587" s="96" t="s">
        <v>6</v>
      </c>
      <c r="H1587" s="160" t="str">
        <f>RIGHT(Journal!$J1587,9)</f>
        <v>170918388</v>
      </c>
      <c r="I1587" s="96" t="str">
        <f t="shared" si="127"/>
        <v>PRIMEKRAFT</v>
      </c>
      <c r="J1587" s="97" t="s">
        <v>349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3221</v>
      </c>
      <c r="T1587" s="95" t="str">
        <f t="shared" si="126"/>
        <v>5 2023</v>
      </c>
      <c r="U1587" s="32">
        <f t="shared" si="124"/>
        <v>596.1</v>
      </c>
      <c r="V1587" s="22">
        <f t="shared" si="125"/>
        <v>0.65947560570859609</v>
      </c>
      <c r="X1587" s="33"/>
      <c r="Y1587" s="33"/>
    </row>
    <row r="1588" spans="1:25" x14ac:dyDescent="0.2">
      <c r="A1588" s="93" t="s">
        <v>716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3"/>
        <v>4 2023</v>
      </c>
      <c r="G1588" s="96" t="s">
        <v>6</v>
      </c>
      <c r="H1588" s="160" t="str">
        <f>RIGHT(Journal!$J1588,9)</f>
        <v>170918388</v>
      </c>
      <c r="I1588" s="96" t="str">
        <f t="shared" si="127"/>
        <v>PRIMEKRAFT</v>
      </c>
      <c r="J1588" s="97" t="s">
        <v>349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3221</v>
      </c>
      <c r="T1588" s="95" t="str">
        <f t="shared" si="126"/>
        <v>5 2023</v>
      </c>
      <c r="U1588" s="32">
        <f t="shared" si="124"/>
        <v>596.1</v>
      </c>
      <c r="V1588" s="22">
        <f t="shared" si="125"/>
        <v>0.65947560570859609</v>
      </c>
      <c r="X1588" s="33"/>
      <c r="Y1588" s="33"/>
    </row>
    <row r="1589" spans="1:25" x14ac:dyDescent="0.2">
      <c r="A1589" s="93" t="s">
        <v>717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3"/>
        <v>5 2023</v>
      </c>
      <c r="G1589" s="96" t="s">
        <v>6</v>
      </c>
      <c r="H1589" s="160" t="str">
        <f>RIGHT(Journal!$J1589,9)</f>
        <v>686750940</v>
      </c>
      <c r="I1589" s="96" t="str">
        <f t="shared" si="127"/>
        <v>Tree of Life</v>
      </c>
      <c r="J1589" s="97" t="s">
        <v>718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3221</v>
      </c>
      <c r="T1589" s="95" t="str">
        <f t="shared" si="126"/>
        <v>5 2023</v>
      </c>
      <c r="U1589" s="32">
        <f t="shared" si="124"/>
        <v>754.94999999999982</v>
      </c>
      <c r="V1589" s="22">
        <f t="shared" si="125"/>
        <v>0.27502231289047552</v>
      </c>
      <c r="X1589" s="33"/>
      <c r="Y1589" s="33"/>
    </row>
    <row r="1590" spans="1:25" x14ac:dyDescent="0.2">
      <c r="A1590" s="93" t="s">
        <v>717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3"/>
        <v>5 2023</v>
      </c>
      <c r="G1590" s="96" t="s">
        <v>6</v>
      </c>
      <c r="H1590" s="160" t="str">
        <f>RIGHT(Journal!$J1590,9)</f>
        <v>931543942</v>
      </c>
      <c r="I1590" s="96" t="str">
        <f t="shared" si="127"/>
        <v>Scitec Nutrition</v>
      </c>
      <c r="J1590" s="97" t="s">
        <v>719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3221</v>
      </c>
      <c r="T1590" s="95" t="str">
        <f t="shared" si="126"/>
        <v>6 2023</v>
      </c>
      <c r="U1590" s="32">
        <f t="shared" si="124"/>
        <v>463.65000000000009</v>
      </c>
      <c r="V1590" s="22">
        <f t="shared" si="125"/>
        <v>0.12409169376530574</v>
      </c>
      <c r="X1590" s="33"/>
      <c r="Y1590" s="33"/>
    </row>
    <row r="1591" spans="1:25" x14ac:dyDescent="0.2">
      <c r="A1591" s="93" t="s">
        <v>720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3"/>
        <v>5 2023</v>
      </c>
      <c r="G1591" s="96" t="s">
        <v>5</v>
      </c>
      <c r="H1591" s="160" t="str">
        <f>RIGHT(Journal!$J1591,9)</f>
        <v>479516746</v>
      </c>
      <c r="I1591" s="96" t="str">
        <f t="shared" si="127"/>
        <v>Aminofood</v>
      </c>
      <c r="J1591" s="97" t="s">
        <v>721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6"/>
        <v/>
      </c>
      <c r="U1591" s="32">
        <f t="shared" si="124"/>
        <v>-357.65</v>
      </c>
      <c r="V1591" s="22" t="str">
        <f t="shared" si="125"/>
        <v/>
      </c>
      <c r="X1591" s="33"/>
      <c r="Y1591" s="33"/>
    </row>
    <row r="1592" spans="1:25" x14ac:dyDescent="0.2">
      <c r="A1592" s="93" t="s">
        <v>720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3"/>
        <v>5 2023</v>
      </c>
      <c r="G1592" s="96" t="s">
        <v>5</v>
      </c>
      <c r="H1592" s="160" t="str">
        <f>RIGHT(Journal!$J1592,9)</f>
        <v>479516746</v>
      </c>
      <c r="I1592" s="96" t="str">
        <f t="shared" si="127"/>
        <v>Aminofood</v>
      </c>
      <c r="J1592" s="97" t="s">
        <v>721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6"/>
        <v/>
      </c>
      <c r="U1592" s="32">
        <f t="shared" si="124"/>
        <v>-357.65</v>
      </c>
      <c r="V1592" s="22" t="str">
        <f t="shared" si="125"/>
        <v/>
      </c>
      <c r="X1592" s="33"/>
      <c r="Y1592" s="33"/>
    </row>
    <row r="1593" spans="1:25" x14ac:dyDescent="0.2">
      <c r="A1593" s="93" t="s">
        <v>720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3"/>
        <v>5 2023</v>
      </c>
      <c r="G1593" s="96" t="s">
        <v>6</v>
      </c>
      <c r="H1593" s="160" t="str">
        <f>RIGHT(Journal!$J1593,9)</f>
        <v>561311513</v>
      </c>
      <c r="I1593" s="96" t="str">
        <f t="shared" si="127"/>
        <v>Aminofood</v>
      </c>
      <c r="J1593" s="97" t="s">
        <v>722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3221</v>
      </c>
      <c r="T1593" s="95" t="str">
        <f t="shared" si="126"/>
        <v>5 2023</v>
      </c>
      <c r="U1593" s="32">
        <f t="shared" si="124"/>
        <v>723.8</v>
      </c>
      <c r="V1593" s="22">
        <f t="shared" si="125"/>
        <v>1.0703933747412007</v>
      </c>
      <c r="X1593" s="33"/>
      <c r="Y1593" s="33"/>
    </row>
    <row r="1594" spans="1:25" x14ac:dyDescent="0.2">
      <c r="A1594" s="93" t="s">
        <v>723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3"/>
        <v>5 2023</v>
      </c>
      <c r="G1594" s="96" t="s">
        <v>5</v>
      </c>
      <c r="H1594" s="160" t="str">
        <f>RIGHT(Journal!$J1594,9)</f>
        <v>000091848</v>
      </c>
      <c r="I1594" s="96" t="str">
        <f t="shared" si="127"/>
        <v>CoralClub</v>
      </c>
      <c r="J1594" s="97" t="s">
        <v>724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3221</v>
      </c>
      <c r="T1594" s="95" t="str">
        <f t="shared" si="126"/>
        <v>5 2023</v>
      </c>
      <c r="U1594" s="32">
        <f t="shared" si="124"/>
        <v>1600</v>
      </c>
      <c r="V1594" s="22" t="str">
        <f t="shared" si="125"/>
        <v/>
      </c>
      <c r="X1594" s="33"/>
      <c r="Y1594" s="33"/>
    </row>
    <row r="1595" spans="1:25" x14ac:dyDescent="0.2">
      <c r="A1595" s="93" t="s">
        <v>725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3"/>
        <v>5 2023</v>
      </c>
      <c r="G1595" s="96" t="s">
        <v>5</v>
      </c>
      <c r="H1595" s="160" t="str">
        <f>RIGHT(Journal!$J1595,9)</f>
        <v>000002149</v>
      </c>
      <c r="I1595" s="96" t="str">
        <f t="shared" si="127"/>
        <v>CoralClub</v>
      </c>
      <c r="J1595" s="97" t="s">
        <v>726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3221</v>
      </c>
      <c r="T1595" s="95" t="str">
        <f t="shared" si="126"/>
        <v>5 2023</v>
      </c>
      <c r="U1595" s="32">
        <f t="shared" si="124"/>
        <v>350</v>
      </c>
      <c r="V1595" s="22">
        <f t="shared" si="125"/>
        <v>0.53846153846153844</v>
      </c>
      <c r="X1595" s="33"/>
      <c r="Y1595" s="33"/>
    </row>
    <row r="1596" spans="1:25" x14ac:dyDescent="0.2">
      <c r="A1596" s="93" t="s">
        <v>725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3"/>
        <v>5 2023</v>
      </c>
      <c r="G1596" s="96" t="s">
        <v>5</v>
      </c>
      <c r="H1596" s="160" t="str">
        <f>RIGHT(Journal!$J1596,9)</f>
        <v>000002149</v>
      </c>
      <c r="I1596" s="96" t="str">
        <f t="shared" si="127"/>
        <v>CoralClub</v>
      </c>
      <c r="J1596" s="97" t="s">
        <v>726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3221</v>
      </c>
      <c r="T1596" s="95" t="str">
        <f t="shared" si="126"/>
        <v>9 2023</v>
      </c>
      <c r="U1596" s="32">
        <f t="shared" si="124"/>
        <v>450</v>
      </c>
      <c r="V1596" s="22">
        <f t="shared" si="125"/>
        <v>0.69230769230769229</v>
      </c>
      <c r="X1596" s="33"/>
      <c r="Y1596" s="33"/>
    </row>
    <row r="1597" spans="1:25" x14ac:dyDescent="0.2">
      <c r="A1597" s="93" t="s">
        <v>727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3"/>
        <v>5 2023</v>
      </c>
      <c r="G1597" s="96" t="s">
        <v>6</v>
      </c>
      <c r="H1597" s="160" t="str">
        <f>RIGHT(Journal!$J1597,9)</f>
        <v>156652333</v>
      </c>
      <c r="I1597" s="96" t="str">
        <f t="shared" si="127"/>
        <v>Insane Labz</v>
      </c>
      <c r="J1597" s="97" t="s">
        <v>728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3221</v>
      </c>
      <c r="T1597" s="95" t="str">
        <f t="shared" si="126"/>
        <v>9 2023</v>
      </c>
      <c r="U1597" s="32">
        <f t="shared" si="124"/>
        <v>560.5</v>
      </c>
      <c r="V1597" s="22">
        <f t="shared" si="125"/>
        <v>0.17853161331422202</v>
      </c>
      <c r="X1597" s="33"/>
      <c r="Y1597" s="33"/>
    </row>
    <row r="1598" spans="1:25" x14ac:dyDescent="0.2">
      <c r="A1598" s="93" t="s">
        <v>727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3"/>
        <v>5 2023</v>
      </c>
      <c r="G1598" s="96" t="s">
        <v>6</v>
      </c>
      <c r="H1598" s="160" t="str">
        <f>RIGHT(Journal!$J1598,9)</f>
        <v>156652333</v>
      </c>
      <c r="I1598" s="96" t="str">
        <f t="shared" si="127"/>
        <v>Insane Labz</v>
      </c>
      <c r="J1598" s="97" t="s">
        <v>728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3221</v>
      </c>
      <c r="T1598" s="95" t="str">
        <f t="shared" si="126"/>
        <v>10 2023</v>
      </c>
      <c r="U1598" s="32">
        <f t="shared" si="124"/>
        <v>660.5</v>
      </c>
      <c r="V1598" s="22">
        <f t="shared" si="125"/>
        <v>0.21038381907947126</v>
      </c>
      <c r="X1598" s="33"/>
      <c r="Y1598" s="33"/>
    </row>
    <row r="1599" spans="1:25" x14ac:dyDescent="0.2">
      <c r="A1599" s="93" t="s">
        <v>729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3"/>
        <v>5 2023</v>
      </c>
      <c r="G1599" s="96" t="s">
        <v>6</v>
      </c>
      <c r="H1599" s="160" t="str">
        <f>RIGHT(Journal!$J1599,9)</f>
        <v>769390102</v>
      </c>
      <c r="I1599" s="96" t="str">
        <f t="shared" si="127"/>
        <v>Cloma Pharma</v>
      </c>
      <c r="J1599" s="97" t="s">
        <v>764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3221</v>
      </c>
      <c r="T1599" s="95" t="str">
        <f t="shared" si="126"/>
        <v>5 2023</v>
      </c>
      <c r="U1599" s="32">
        <f t="shared" si="124"/>
        <v>1436.65</v>
      </c>
      <c r="V1599" s="22">
        <f t="shared" si="125"/>
        <v>0.56045799442136268</v>
      </c>
      <c r="X1599" s="33"/>
      <c r="Y1599" s="33"/>
    </row>
    <row r="1600" spans="1:25" x14ac:dyDescent="0.2">
      <c r="A1600" s="93" t="s">
        <v>729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3"/>
        <v>5 2023</v>
      </c>
      <c r="G1600" s="96" t="s">
        <v>6</v>
      </c>
      <c r="H1600" s="160" t="str">
        <f>RIGHT(Journal!$J1600,9)</f>
        <v>769390102</v>
      </c>
      <c r="I1600" s="96" t="str">
        <f t="shared" si="127"/>
        <v>Cloma Pharma</v>
      </c>
      <c r="J1600" s="97" t="s">
        <v>764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3221</v>
      </c>
      <c r="T1600" s="95" t="str">
        <f t="shared" si="126"/>
        <v>5 2023</v>
      </c>
      <c r="U1600" s="32">
        <f t="shared" si="124"/>
        <v>1436.65</v>
      </c>
      <c r="V1600" s="22">
        <f t="shared" si="125"/>
        <v>0.56045799442136268</v>
      </c>
      <c r="X1600" s="33"/>
      <c r="Y1600" s="33"/>
    </row>
    <row r="1601" spans="1:25" x14ac:dyDescent="0.2">
      <c r="A1601" s="93" t="s">
        <v>730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ref="F1601:F1664" si="128">IFERROR(MONTH(E1601)&amp;" "&amp;YEAR(E1601),"")</f>
        <v>5 2023</v>
      </c>
      <c r="G1601" s="96" t="s">
        <v>5</v>
      </c>
      <c r="H1601" s="160" t="str">
        <f>RIGHT(Journal!$J1601,9)</f>
        <v>000001881</v>
      </c>
      <c r="I1601" s="96" t="str">
        <f t="shared" si="127"/>
        <v>NSP</v>
      </c>
      <c r="J1601" s="97" t="s">
        <v>731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3221</v>
      </c>
      <c r="T1601" s="95" t="str">
        <f t="shared" si="126"/>
        <v>6 2023</v>
      </c>
      <c r="U1601" s="32">
        <f t="shared" ref="U1601:U1664" si="129">Q1601-P1601</f>
        <v>869.52652133097308</v>
      </c>
      <c r="V1601" s="22">
        <f t="shared" ref="V1601:V1664" si="130">IF(Q1601&lt;&gt;0,IFERROR(U1601/P1601,""),"")</f>
        <v>0.37311152831808858</v>
      </c>
      <c r="X1601" s="33"/>
      <c r="Y1601" s="33"/>
    </row>
    <row r="1602" spans="1:25" x14ac:dyDescent="0.2">
      <c r="A1602" s="93" t="s">
        <v>730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8"/>
        <v>5 2023</v>
      </c>
      <c r="G1602" s="96" t="s">
        <v>5</v>
      </c>
      <c r="H1602" s="160" t="str">
        <f>RIGHT(Journal!$J1602,9)</f>
        <v>000000907</v>
      </c>
      <c r="I1602" s="96" t="str">
        <f t="shared" si="127"/>
        <v>NSP</v>
      </c>
      <c r="J1602" s="97" t="s">
        <v>732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3221</v>
      </c>
      <c r="T1602" s="95" t="str">
        <f t="shared" si="126"/>
        <v>6 2023</v>
      </c>
      <c r="U1602" s="32">
        <f t="shared" si="129"/>
        <v>607.53383897850836</v>
      </c>
      <c r="V1602" s="22">
        <f t="shared" si="130"/>
        <v>0.26501321995863159</v>
      </c>
      <c r="X1602" s="33"/>
      <c r="Y1602" s="33"/>
    </row>
    <row r="1603" spans="1:25" x14ac:dyDescent="0.2">
      <c r="A1603" s="93" t="s">
        <v>730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8"/>
        <v>5 2023</v>
      </c>
      <c r="G1603" s="96" t="s">
        <v>5</v>
      </c>
      <c r="H1603" s="160" t="str">
        <f>RIGHT(Journal!$J1603,9)</f>
        <v>000000999</v>
      </c>
      <c r="I1603" s="96" t="str">
        <f t="shared" si="127"/>
        <v>NSP</v>
      </c>
      <c r="J1603" s="97" t="s">
        <v>733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3221</v>
      </c>
      <c r="T1603" s="95" t="str">
        <f t="shared" si="126"/>
        <v>8 2023</v>
      </c>
      <c r="U1603" s="32">
        <f t="shared" si="129"/>
        <v>1426.0716961951939</v>
      </c>
      <c r="V1603" s="22">
        <f t="shared" si="130"/>
        <v>0.62714013181904082</v>
      </c>
      <c r="X1603" s="36"/>
      <c r="Y1603" s="33"/>
    </row>
    <row r="1604" spans="1:25" x14ac:dyDescent="0.2">
      <c r="A1604" s="93" t="s">
        <v>730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si="128"/>
        <v>5 2023</v>
      </c>
      <c r="G1604" s="96" t="s">
        <v>5</v>
      </c>
      <c r="H1604" s="160" t="str">
        <f>RIGHT(Journal!$J1604,9)</f>
        <v>000000514</v>
      </c>
      <c r="I1604" s="96" t="str">
        <f t="shared" si="127"/>
        <v>NSP</v>
      </c>
      <c r="J1604" s="97" t="s">
        <v>734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3221</v>
      </c>
      <c r="T1604" s="95" t="str">
        <f t="shared" si="126"/>
        <v>5 2023</v>
      </c>
      <c r="U1604" s="32">
        <f t="shared" si="129"/>
        <v>598.37679566017505</v>
      </c>
      <c r="V1604" s="22">
        <f t="shared" si="130"/>
        <v>0.42691701579099856</v>
      </c>
      <c r="X1604" s="33"/>
      <c r="Y1604" s="33"/>
    </row>
    <row r="1605" spans="1:25" x14ac:dyDescent="0.2">
      <c r="A1605" s="93" t="s">
        <v>730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8"/>
        <v>5 2023</v>
      </c>
      <c r="G1605" s="96" t="s">
        <v>5</v>
      </c>
      <c r="H1605" s="160" t="str">
        <f>RIGHT(Journal!$J1605,9)</f>
        <v>000000850</v>
      </c>
      <c r="I1605" s="96" t="str">
        <f t="shared" si="127"/>
        <v>NSP</v>
      </c>
      <c r="J1605" s="97" t="s">
        <v>735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3221</v>
      </c>
      <c r="T1605" s="95" t="str">
        <f t="shared" si="126"/>
        <v>5 2023</v>
      </c>
      <c r="U1605" s="32">
        <f t="shared" si="129"/>
        <v>25.091147835149059</v>
      </c>
      <c r="V1605" s="22">
        <f t="shared" si="130"/>
        <v>1.645419514715793E-2</v>
      </c>
      <c r="X1605" s="33"/>
      <c r="Y1605" s="33"/>
    </row>
    <row r="1606" spans="1:25" x14ac:dyDescent="0.2">
      <c r="A1606" s="93" t="s">
        <v>736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737</v>
      </c>
      <c r="E1606" s="95">
        <f>IFERROR(VLOOKUP($A1606,HeadJournal!$A$1:$NTR$890,COLUMN(HeadJournal!G$1),0),"")</f>
        <v>45058</v>
      </c>
      <c r="F1606" s="95" t="str">
        <f t="shared" si="128"/>
        <v>5 2023</v>
      </c>
      <c r="G1606" s="96" t="s">
        <v>6</v>
      </c>
      <c r="H1606" s="160" t="str">
        <f>RIGHT(Journal!$J1606,9)</f>
        <v>190950286</v>
      </c>
      <c r="I1606" s="96" t="str">
        <f t="shared" si="127"/>
        <v>Maxler</v>
      </c>
      <c r="J1606" s="97" t="s">
        <v>738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3221</v>
      </c>
      <c r="T1606" s="95" t="str">
        <f t="shared" si="126"/>
        <v>6 2023</v>
      </c>
      <c r="U1606" s="32">
        <f t="shared" si="129"/>
        <v>426.70000000000005</v>
      </c>
      <c r="V1606" s="22">
        <f t="shared" si="130"/>
        <v>0.22777985373405224</v>
      </c>
      <c r="X1606" s="33"/>
      <c r="Y1606" s="33"/>
    </row>
    <row r="1607" spans="1:25" x14ac:dyDescent="0.2">
      <c r="A1607" s="93" t="s">
        <v>736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737</v>
      </c>
      <c r="E1607" s="95">
        <f>IFERROR(VLOOKUP($A1607,HeadJournal!$A$1:$NTR$890,COLUMN(HeadJournal!G$1),0),"")</f>
        <v>45058</v>
      </c>
      <c r="F1607" s="95" t="str">
        <f t="shared" si="128"/>
        <v>5 2023</v>
      </c>
      <c r="G1607" s="96" t="s">
        <v>6</v>
      </c>
      <c r="H1607" s="160" t="str">
        <f>RIGHT(Journal!$J1607,9)</f>
        <v>190950286</v>
      </c>
      <c r="I1607" s="96" t="str">
        <f t="shared" si="127"/>
        <v>Maxler</v>
      </c>
      <c r="J1607" s="97" t="s">
        <v>738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3221</v>
      </c>
      <c r="T1607" s="95" t="str">
        <f t="shared" si="126"/>
        <v>6 2023</v>
      </c>
      <c r="U1607" s="32">
        <f t="shared" si="129"/>
        <v>426.70000000000005</v>
      </c>
      <c r="V1607" s="22">
        <f t="shared" si="130"/>
        <v>0.22777985373405224</v>
      </c>
      <c r="X1607" s="33"/>
      <c r="Y1607" s="33"/>
    </row>
    <row r="1608" spans="1:25" x14ac:dyDescent="0.2">
      <c r="A1608" s="93" t="s">
        <v>739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8"/>
        <v>5 2023</v>
      </c>
      <c r="G1608" s="96" t="s">
        <v>5</v>
      </c>
      <c r="H1608" s="160" t="str">
        <f>RIGHT(Journal!$J1608,9)</f>
        <v>CGN-00950</v>
      </c>
      <c r="I1608" s="96" t="str">
        <f t="shared" si="127"/>
        <v>California Gold Nutrition</v>
      </c>
      <c r="J1608" s="97" t="s">
        <v>740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3221</v>
      </c>
      <c r="T1608" s="95" t="str">
        <f t="shared" si="126"/>
        <v>10 2023</v>
      </c>
      <c r="U1608" s="32">
        <f t="shared" si="129"/>
        <v>1552.6306932610382</v>
      </c>
      <c r="V1608" s="22">
        <f t="shared" si="130"/>
        <v>1.4824099611007637</v>
      </c>
      <c r="X1608" s="33"/>
      <c r="Y1608" s="33"/>
    </row>
    <row r="1609" spans="1:25" x14ac:dyDescent="0.2">
      <c r="A1609" s="93" t="s">
        <v>739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8"/>
        <v>5 2023</v>
      </c>
      <c r="G1609" s="96" t="s">
        <v>5</v>
      </c>
      <c r="H1609" s="160" t="str">
        <f>RIGHT(Journal!$J1609,9)</f>
        <v>CEN-27493</v>
      </c>
      <c r="I1609" s="96" t="str">
        <f t="shared" si="127"/>
        <v>21st Century</v>
      </c>
      <c r="J1609" s="97" t="s">
        <v>172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3221</v>
      </c>
      <c r="T1609" s="95" t="str">
        <f t="shared" si="126"/>
        <v>6 2023</v>
      </c>
      <c r="U1609" s="32">
        <f t="shared" si="129"/>
        <v>566.59094306738984</v>
      </c>
      <c r="V1609" s="22">
        <f t="shared" si="130"/>
        <v>0.89451032767229721</v>
      </c>
      <c r="X1609" s="33"/>
      <c r="Y1609" s="33"/>
    </row>
    <row r="1610" spans="1:25" x14ac:dyDescent="0.2">
      <c r="A1610" s="93" t="s">
        <v>739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8"/>
        <v>5 2023</v>
      </c>
      <c r="G1610" s="96" t="s">
        <v>5</v>
      </c>
      <c r="H1610" s="161" t="s">
        <v>2772</v>
      </c>
      <c r="I1610" s="97" t="s">
        <v>2115</v>
      </c>
      <c r="J1610" s="97" t="s">
        <v>2773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3221</v>
      </c>
      <c r="T1610" s="95" t="str">
        <f t="shared" si="126"/>
        <v>10 2023</v>
      </c>
      <c r="U1610" s="32">
        <f t="shared" si="129"/>
        <v>421.20260263361752</v>
      </c>
      <c r="V1610" s="22">
        <f t="shared" si="130"/>
        <v>0.87970946573735731</v>
      </c>
      <c r="X1610" s="33"/>
      <c r="Y1610" s="33"/>
    </row>
    <row r="1611" spans="1:25" x14ac:dyDescent="0.2">
      <c r="A1611" s="93" t="s">
        <v>739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8"/>
        <v>5 2023</v>
      </c>
      <c r="G1611" s="96" t="s">
        <v>5</v>
      </c>
      <c r="H1611" s="161" t="s">
        <v>2772</v>
      </c>
      <c r="I1611" s="97" t="s">
        <v>2115</v>
      </c>
      <c r="J1611" s="97" t="s">
        <v>2773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3221</v>
      </c>
      <c r="T1611" s="95" t="str">
        <f t="shared" si="126"/>
        <v>2 2024</v>
      </c>
      <c r="U1611" s="32">
        <f t="shared" si="129"/>
        <v>421.20260263361752</v>
      </c>
      <c r="V1611" s="22">
        <f t="shared" si="130"/>
        <v>0.87970946573735731</v>
      </c>
      <c r="X1611" s="33"/>
      <c r="Y1611" s="33"/>
    </row>
    <row r="1612" spans="1:25" x14ac:dyDescent="0.2">
      <c r="A1612" s="93" t="s">
        <v>739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8"/>
        <v>5 2023</v>
      </c>
      <c r="G1612" s="96" t="s">
        <v>5</v>
      </c>
      <c r="H1612" s="160" t="str">
        <f>RIGHT(Journal!$J1612,9)</f>
        <v>SOL-00955</v>
      </c>
      <c r="I1612" s="96" t="str">
        <f t="shared" si="127"/>
        <v>Solgar</v>
      </c>
      <c r="J1612" s="97" t="s">
        <v>741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3221</v>
      </c>
      <c r="T1612" s="95" t="str">
        <f t="shared" si="126"/>
        <v>6 2023</v>
      </c>
      <c r="U1612" s="32">
        <f t="shared" si="129"/>
        <v>579.31717893106156</v>
      </c>
      <c r="V1612" s="22">
        <f t="shared" si="130"/>
        <v>0.43864974215547986</v>
      </c>
      <c r="X1612" s="33"/>
      <c r="Y1612" s="33"/>
    </row>
    <row r="1613" spans="1:25" x14ac:dyDescent="0.2">
      <c r="A1613" s="93" t="s">
        <v>739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8"/>
        <v>5 2023</v>
      </c>
      <c r="G1613" s="96" t="s">
        <v>7</v>
      </c>
      <c r="H1613" s="161" t="s">
        <v>2800</v>
      </c>
      <c r="I1613" s="97" t="s">
        <v>2801</v>
      </c>
      <c r="J1613" s="97" t="s">
        <v>2802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ref="T1613:T1676" si="131">IF(R1613="","",MONTH(R1613)&amp;" "&amp;YEAR(R1613))</f>
        <v/>
      </c>
      <c r="U1613" s="32">
        <f t="shared" si="129"/>
        <v>-1351.6051529821839</v>
      </c>
      <c r="V1613" s="22" t="str">
        <f t="shared" si="130"/>
        <v/>
      </c>
      <c r="X1613" s="33"/>
      <c r="Y1613" s="33"/>
    </row>
    <row r="1614" spans="1:25" x14ac:dyDescent="0.2">
      <c r="A1614" s="93" t="s">
        <v>739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8"/>
        <v>5 2023</v>
      </c>
      <c r="G1614" s="96" t="s">
        <v>5</v>
      </c>
      <c r="H1614" s="160" t="str">
        <f>RIGHT(Journal!$J1614,9)</f>
        <v>HEC-50301</v>
      </c>
      <c r="I1614" s="96" t="str">
        <f t="shared" ref="I1614:I1672" si="132">IFERROR(LEFT(J1614,FIND(",",J1614)-1),"")</f>
        <v>Herbs Etc</v>
      </c>
      <c r="J1614" s="97" t="s">
        <v>742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3221</v>
      </c>
      <c r="T1614" s="95" t="str">
        <f t="shared" si="131"/>
        <v>6 2023</v>
      </c>
      <c r="U1614" s="32">
        <f t="shared" si="129"/>
        <v>467.6351804802498</v>
      </c>
      <c r="V1614" s="22">
        <f t="shared" si="130"/>
        <v>0.10094955788234546</v>
      </c>
      <c r="X1614" s="33"/>
      <c r="Y1614" s="33"/>
    </row>
    <row r="1615" spans="1:25" x14ac:dyDescent="0.2">
      <c r="A1615" s="93" t="s">
        <v>739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8"/>
        <v>5 2023</v>
      </c>
      <c r="G1615" s="96" t="s">
        <v>5</v>
      </c>
      <c r="H1615" s="160" t="str">
        <f>RIGHT(Journal!$J1615,9)</f>
        <v>NLI-00117</v>
      </c>
      <c r="I1615" s="96" t="str">
        <f t="shared" si="132"/>
        <v>Nature's Life</v>
      </c>
      <c r="J1615" s="97" t="s">
        <v>743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3221</v>
      </c>
      <c r="T1615" s="95" t="str">
        <f t="shared" si="131"/>
        <v>6 2023</v>
      </c>
      <c r="U1615" s="32">
        <f t="shared" si="129"/>
        <v>587.28778698683209</v>
      </c>
      <c r="V1615" s="22">
        <f t="shared" si="130"/>
        <v>1.1454530867041173</v>
      </c>
      <c r="X1615" s="33"/>
      <c r="Y1615" s="33"/>
    </row>
    <row r="1616" spans="1:25" x14ac:dyDescent="0.2">
      <c r="A1616" s="93" t="s">
        <v>739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8"/>
        <v>5 2023</v>
      </c>
      <c r="G1616" s="96" t="s">
        <v>5</v>
      </c>
      <c r="H1616" s="161" t="s">
        <v>2900</v>
      </c>
      <c r="I1616" s="97" t="s">
        <v>2071</v>
      </c>
      <c r="J1616" s="97" t="s">
        <v>2901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3221</v>
      </c>
      <c r="T1616" s="95" t="str">
        <f t="shared" si="131"/>
        <v>6 2023</v>
      </c>
      <c r="U1616" s="32">
        <f t="shared" si="129"/>
        <v>859.6225038729674</v>
      </c>
      <c r="V1616" s="22">
        <f t="shared" si="130"/>
        <v>0.46709031472183993</v>
      </c>
      <c r="X1616" s="33"/>
      <c r="Y1616" s="33"/>
    </row>
    <row r="1617" spans="1:25" x14ac:dyDescent="0.2">
      <c r="A1617" s="93" t="s">
        <v>739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8"/>
        <v>5 2023</v>
      </c>
      <c r="G1617" s="96" t="s">
        <v>5</v>
      </c>
      <c r="H1617" s="175" t="s">
        <v>3732</v>
      </c>
      <c r="I1617" s="176" t="s">
        <v>2115</v>
      </c>
      <c r="J1617" s="97" t="s">
        <v>3776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3221</v>
      </c>
      <c r="T1617" s="95" t="str">
        <f t="shared" si="131"/>
        <v>10 2023</v>
      </c>
      <c r="U1617" s="32">
        <f t="shared" si="129"/>
        <v>1452.6306932610382</v>
      </c>
      <c r="V1617" s="22">
        <f t="shared" si="130"/>
        <v>1.3869326549045806</v>
      </c>
      <c r="X1617" s="33"/>
      <c r="Y1617" s="33"/>
    </row>
    <row r="1618" spans="1:25" x14ac:dyDescent="0.2">
      <c r="A1618" s="93" t="s">
        <v>739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8"/>
        <v>5 2023</v>
      </c>
      <c r="G1618" s="96" t="s">
        <v>5</v>
      </c>
      <c r="H1618" s="175" t="s">
        <v>3732</v>
      </c>
      <c r="I1618" s="176" t="s">
        <v>2115</v>
      </c>
      <c r="J1618" s="97" t="s">
        <v>3776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3221</v>
      </c>
      <c r="T1618" s="95" t="str">
        <f t="shared" si="131"/>
        <v>12 2023</v>
      </c>
      <c r="U1618" s="32">
        <f t="shared" si="129"/>
        <v>1652.6306932610382</v>
      </c>
      <c r="V1618" s="22">
        <f t="shared" si="130"/>
        <v>1.5778872672969471</v>
      </c>
      <c r="X1618" s="33"/>
      <c r="Y1618" s="33"/>
    </row>
    <row r="1619" spans="1:25" x14ac:dyDescent="0.2">
      <c r="A1619" s="93" t="s">
        <v>739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8"/>
        <v>5 2023</v>
      </c>
      <c r="G1619" s="96" t="s">
        <v>5</v>
      </c>
      <c r="H1619" s="160" t="str">
        <f>RIGHT(Journal!$J1619,9)</f>
        <v>MSC-60557</v>
      </c>
      <c r="I1619" s="96" t="str">
        <f t="shared" si="132"/>
        <v>Xenadrine</v>
      </c>
      <c r="J1619" s="97" t="s">
        <v>744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3221</v>
      </c>
      <c r="T1619" s="95" t="str">
        <f t="shared" si="131"/>
        <v>7 2023</v>
      </c>
      <c r="U1619" s="32">
        <f t="shared" si="129"/>
        <v>1180.8157579395827</v>
      </c>
      <c r="V1619" s="22">
        <f t="shared" si="130"/>
        <v>0.77726961960721952</v>
      </c>
      <c r="X1619" s="33"/>
      <c r="Y1619" s="33"/>
    </row>
    <row r="1620" spans="1:25" x14ac:dyDescent="0.2">
      <c r="A1620" s="93" t="s">
        <v>739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8"/>
        <v>5 2023</v>
      </c>
      <c r="G1620" s="96" t="s">
        <v>5</v>
      </c>
      <c r="H1620" s="161" t="s">
        <v>2150</v>
      </c>
      <c r="I1620" s="97" t="s">
        <v>2067</v>
      </c>
      <c r="J1620" s="97" t="s">
        <v>2151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3221</v>
      </c>
      <c r="T1620" s="95" t="str">
        <f t="shared" si="131"/>
        <v>6 2023</v>
      </c>
      <c r="U1620" s="32">
        <f t="shared" si="129"/>
        <v>790.29429357087611</v>
      </c>
      <c r="V1620" s="22">
        <f t="shared" si="130"/>
        <v>0.46223995778868737</v>
      </c>
      <c r="X1620" s="33"/>
      <c r="Y1620" s="33"/>
    </row>
    <row r="1621" spans="1:25" x14ac:dyDescent="0.2">
      <c r="A1621" s="93" t="s">
        <v>739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8"/>
        <v>5 2023</v>
      </c>
      <c r="G1621" s="96" t="s">
        <v>7</v>
      </c>
      <c r="H1621" s="160" t="str">
        <f>RIGHT(Journal!$J1621,9)</f>
        <v>ADN-11917</v>
      </c>
      <c r="I1621" s="96" t="str">
        <f t="shared" si="132"/>
        <v>Andalou Naturals</v>
      </c>
      <c r="J1621" s="97" t="s">
        <v>745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3221</v>
      </c>
      <c r="T1621" s="95" t="str">
        <f t="shared" si="131"/>
        <v>6 2023</v>
      </c>
      <c r="U1621" s="32">
        <f t="shared" si="129"/>
        <v>737.91414252517461</v>
      </c>
      <c r="V1621" s="22">
        <f t="shared" si="130"/>
        <v>0.96828216307576698</v>
      </c>
      <c r="X1621" s="33"/>
      <c r="Y1621" s="33"/>
    </row>
    <row r="1622" spans="1:25" x14ac:dyDescent="0.2">
      <c r="A1622" s="93" t="s">
        <v>739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8"/>
        <v>5 2023</v>
      </c>
      <c r="G1622" s="96" t="s">
        <v>5</v>
      </c>
      <c r="H1622" s="161" t="s">
        <v>3686</v>
      </c>
      <c r="I1622" s="97" t="s">
        <v>2115</v>
      </c>
      <c r="J1622" s="97" t="s">
        <v>3687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3221</v>
      </c>
      <c r="T1622" s="95" t="str">
        <f t="shared" si="131"/>
        <v>6 2023</v>
      </c>
      <c r="U1622" s="32">
        <f t="shared" si="129"/>
        <v>1456.1382842757562</v>
      </c>
      <c r="V1622" s="22">
        <f t="shared" si="130"/>
        <v>0.59583497499334837</v>
      </c>
      <c r="X1622" s="33"/>
      <c r="Y1622" s="33"/>
    </row>
    <row r="1623" spans="1:25" x14ac:dyDescent="0.2">
      <c r="A1623" s="93" t="s">
        <v>739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8"/>
        <v>5 2023</v>
      </c>
      <c r="G1623" s="96" t="s">
        <v>5</v>
      </c>
      <c r="H1623" s="161" t="s">
        <v>3686</v>
      </c>
      <c r="I1623" s="97" t="s">
        <v>2115</v>
      </c>
      <c r="J1623" s="97" t="s">
        <v>3687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3221</v>
      </c>
      <c r="T1623" s="95" t="str">
        <f t="shared" si="131"/>
        <v>7 2023</v>
      </c>
      <c r="U1623" s="32">
        <f t="shared" si="129"/>
        <v>1456.1382842757562</v>
      </c>
      <c r="V1623" s="22">
        <f t="shared" si="130"/>
        <v>0.59583497499334837</v>
      </c>
      <c r="X1623" s="33"/>
      <c r="Y1623" s="33"/>
    </row>
    <row r="1624" spans="1:25" x14ac:dyDescent="0.2">
      <c r="A1624" s="93" t="s">
        <v>739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8"/>
        <v>5 2023</v>
      </c>
      <c r="G1624" s="96" t="s">
        <v>7</v>
      </c>
      <c r="H1624" s="160" t="str">
        <f>RIGHT(Journal!$J1624,9)</f>
        <v>EUC-03222</v>
      </c>
      <c r="I1624" s="96" t="str">
        <f t="shared" si="132"/>
        <v>Eucerin</v>
      </c>
      <c r="J1624" s="97" t="s">
        <v>746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1"/>
        <v/>
      </c>
      <c r="U1624" s="32">
        <f t="shared" si="129"/>
        <v>-1339.6352180480242</v>
      </c>
      <c r="V1624" s="22" t="str">
        <f t="shared" si="130"/>
        <v/>
      </c>
      <c r="X1624" s="33"/>
      <c r="Y1624" s="33"/>
    </row>
    <row r="1625" spans="1:25" x14ac:dyDescent="0.2">
      <c r="A1625" s="93" t="s">
        <v>739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8"/>
        <v>5 2023</v>
      </c>
      <c r="G1625" s="96" t="s">
        <v>5</v>
      </c>
      <c r="H1625" s="160" t="str">
        <f>RIGHT(Journal!$J1625,9)</f>
        <v>EVL-02221</v>
      </c>
      <c r="I1625" s="96" t="str">
        <f t="shared" si="132"/>
        <v>EVLution Nutrition</v>
      </c>
      <c r="J1625" s="97" t="s">
        <v>747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3221</v>
      </c>
      <c r="T1625" s="95" t="str">
        <f t="shared" si="131"/>
        <v>7 2024</v>
      </c>
      <c r="U1625" s="32">
        <f t="shared" si="129"/>
        <v>1553.8787300542222</v>
      </c>
      <c r="V1625" s="22">
        <f t="shared" si="130"/>
        <v>1.3557716541878113</v>
      </c>
      <c r="X1625" s="33"/>
      <c r="Y1625" s="33"/>
    </row>
    <row r="1626" spans="1:25" x14ac:dyDescent="0.2">
      <c r="A1626" s="93" t="s">
        <v>748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8"/>
        <v>5 2023</v>
      </c>
      <c r="G1626" s="96" t="s">
        <v>5</v>
      </c>
      <c r="H1626" s="161" t="s">
        <v>2187</v>
      </c>
      <c r="I1626" s="97" t="s">
        <v>2188</v>
      </c>
      <c r="J1626" s="97" t="s">
        <v>2189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3221</v>
      </c>
      <c r="T1626" s="95" t="str">
        <f t="shared" si="131"/>
        <v>6 2023</v>
      </c>
      <c r="U1626" s="32">
        <f t="shared" si="129"/>
        <v>755.05708550287613</v>
      </c>
      <c r="V1626" s="22">
        <f t="shared" si="130"/>
        <v>0.72258213824651407</v>
      </c>
      <c r="X1626" s="33"/>
      <c r="Y1626" s="33"/>
    </row>
    <row r="1627" spans="1:25" x14ac:dyDescent="0.2">
      <c r="A1627" s="93" t="s">
        <v>748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8"/>
        <v>5 2023</v>
      </c>
      <c r="G1627" s="96" t="s">
        <v>5</v>
      </c>
      <c r="H1627" s="160" t="str">
        <f>RIGHT(Journal!$J1627,9)</f>
        <v>NOW-01298</v>
      </c>
      <c r="I1627" s="96" t="str">
        <f t="shared" si="132"/>
        <v>NOW Foods</v>
      </c>
      <c r="J1627" s="97" t="s">
        <v>474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3221</v>
      </c>
      <c r="T1627" s="95" t="str">
        <f t="shared" si="131"/>
        <v>6 2023</v>
      </c>
      <c r="U1627" s="32">
        <f t="shared" si="129"/>
        <v>1106.0280259999699</v>
      </c>
      <c r="V1627" s="22">
        <f t="shared" si="130"/>
        <v>0.65291990834315317</v>
      </c>
      <c r="X1627" s="33"/>
      <c r="Y1627" s="33"/>
    </row>
    <row r="1628" spans="1:25" x14ac:dyDescent="0.2">
      <c r="A1628" s="93" t="s">
        <v>748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8"/>
        <v>5 2023</v>
      </c>
      <c r="G1628" s="96" t="s">
        <v>5</v>
      </c>
      <c r="H1628" s="160" t="str">
        <f>RIGHT(Journal!$J1628,9)</f>
        <v>NOW-01298</v>
      </c>
      <c r="I1628" s="96" t="str">
        <f t="shared" si="132"/>
        <v>NOW Foods</v>
      </c>
      <c r="J1628" s="97" t="s">
        <v>474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3221</v>
      </c>
      <c r="T1628" s="95" t="str">
        <f t="shared" si="131"/>
        <v>6 2023</v>
      </c>
      <c r="U1628" s="32">
        <f t="shared" si="129"/>
        <v>1106.0280259999699</v>
      </c>
      <c r="V1628" s="22">
        <f t="shared" si="130"/>
        <v>0.65291990834315317</v>
      </c>
      <c r="X1628" s="33"/>
      <c r="Y1628" s="33"/>
    </row>
    <row r="1629" spans="1:25" x14ac:dyDescent="0.2">
      <c r="A1629" s="93" t="s">
        <v>748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8"/>
        <v>5 2023</v>
      </c>
      <c r="G1629" s="96" t="s">
        <v>5</v>
      </c>
      <c r="H1629" s="160" t="str">
        <f>RIGHT(Journal!$J1629,9)</f>
        <v>NOW-01298</v>
      </c>
      <c r="I1629" s="96" t="str">
        <f t="shared" si="132"/>
        <v>NOW Foods</v>
      </c>
      <c r="J1629" s="97" t="s">
        <v>474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3221</v>
      </c>
      <c r="T1629" s="95" t="str">
        <f t="shared" si="131"/>
        <v>6 2023</v>
      </c>
      <c r="U1629" s="32">
        <f t="shared" si="129"/>
        <v>1106.0280259999699</v>
      </c>
      <c r="V1629" s="22">
        <f t="shared" si="130"/>
        <v>0.65291990834315317</v>
      </c>
      <c r="X1629" s="33"/>
      <c r="Y1629" s="33"/>
    </row>
    <row r="1630" spans="1:25" x14ac:dyDescent="0.2">
      <c r="A1630" s="93" t="s">
        <v>748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8"/>
        <v>5 2023</v>
      </c>
      <c r="G1630" s="96" t="s">
        <v>5</v>
      </c>
      <c r="H1630" s="160" t="str">
        <f>RIGHT(Journal!$J1630,9)</f>
        <v>NOW-01298</v>
      </c>
      <c r="I1630" s="96" t="str">
        <f t="shared" si="132"/>
        <v>NOW Foods</v>
      </c>
      <c r="J1630" s="97" t="s">
        <v>474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3221</v>
      </c>
      <c r="T1630" s="95" t="str">
        <f t="shared" si="131"/>
        <v>6 2023</v>
      </c>
      <c r="U1630" s="32">
        <f t="shared" si="129"/>
        <v>906.02802599996994</v>
      </c>
      <c r="V1630" s="22">
        <f t="shared" si="130"/>
        <v>0.53485420060435651</v>
      </c>
      <c r="X1630" s="33"/>
      <c r="Y1630" s="33"/>
    </row>
    <row r="1631" spans="1:25" x14ac:dyDescent="0.2">
      <c r="A1631" s="93" t="s">
        <v>748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8"/>
        <v>5 2023</v>
      </c>
      <c r="G1631" s="96" t="s">
        <v>5</v>
      </c>
      <c r="H1631" s="160" t="str">
        <f>RIGHT(Journal!$J1631,9)</f>
        <v>NOW-01298</v>
      </c>
      <c r="I1631" s="96" t="str">
        <f t="shared" si="132"/>
        <v>NOW Foods</v>
      </c>
      <c r="J1631" s="97" t="s">
        <v>474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3221</v>
      </c>
      <c r="T1631" s="95" t="str">
        <f t="shared" si="131"/>
        <v>6 2023</v>
      </c>
      <c r="U1631" s="32">
        <f t="shared" si="129"/>
        <v>906.02802599996994</v>
      </c>
      <c r="V1631" s="22">
        <f t="shared" si="130"/>
        <v>0.53485420060435651</v>
      </c>
      <c r="X1631" s="33"/>
      <c r="Y1631" s="33"/>
    </row>
    <row r="1632" spans="1:25" x14ac:dyDescent="0.2">
      <c r="A1632" s="93" t="s">
        <v>748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8"/>
        <v>5 2023</v>
      </c>
      <c r="G1632" s="96" t="s">
        <v>5</v>
      </c>
      <c r="H1632" s="160" t="str">
        <f>RIGHT(Journal!$J1632,9)</f>
        <v>THR-27202</v>
      </c>
      <c r="I1632" s="96" t="str">
        <f t="shared" si="132"/>
        <v>Thorne</v>
      </c>
      <c r="J1632" s="97" t="s">
        <v>749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3221</v>
      </c>
      <c r="T1632" s="95" t="str">
        <f t="shared" si="131"/>
        <v>6 2023</v>
      </c>
      <c r="U1632" s="32">
        <f t="shared" si="129"/>
        <v>929.11261302457592</v>
      </c>
      <c r="V1632" s="22">
        <f t="shared" si="130"/>
        <v>0.6316680809501698</v>
      </c>
      <c r="X1632" s="33"/>
      <c r="Y1632" s="33"/>
    </row>
    <row r="1633" spans="1:25" x14ac:dyDescent="0.2">
      <c r="A1633" s="93" t="s">
        <v>748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8"/>
        <v>5 2023</v>
      </c>
      <c r="G1633" s="96" t="s">
        <v>5</v>
      </c>
      <c r="H1633" s="160" t="str">
        <f>RIGHT(Journal!$J1633,9)</f>
        <v>THR-27202</v>
      </c>
      <c r="I1633" s="96" t="str">
        <f t="shared" si="132"/>
        <v>Thorne</v>
      </c>
      <c r="J1633" s="97" t="s">
        <v>749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3221</v>
      </c>
      <c r="T1633" s="95" t="str">
        <f t="shared" si="131"/>
        <v>6 2023</v>
      </c>
      <c r="U1633" s="32">
        <f t="shared" si="129"/>
        <v>829.11261302457592</v>
      </c>
      <c r="V1633" s="22">
        <f t="shared" si="130"/>
        <v>0.5636819109105794</v>
      </c>
      <c r="X1633" s="33"/>
      <c r="Y1633" s="33"/>
    </row>
    <row r="1634" spans="1:25" x14ac:dyDescent="0.2">
      <c r="A1634" s="93" t="s">
        <v>748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8"/>
        <v>5 2023</v>
      </c>
      <c r="G1634" s="96" t="s">
        <v>5</v>
      </c>
      <c r="H1634" s="175" t="s">
        <v>3734</v>
      </c>
      <c r="I1634" s="176" t="s">
        <v>2070</v>
      </c>
      <c r="J1634" s="97" t="s">
        <v>3778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3221</v>
      </c>
      <c r="T1634" s="95" t="str">
        <f t="shared" si="131"/>
        <v>9 2023</v>
      </c>
      <c r="U1634" s="32">
        <f t="shared" si="129"/>
        <v>862.8200155903113</v>
      </c>
      <c r="V1634" s="22">
        <f t="shared" si="130"/>
        <v>0.92065561572336041</v>
      </c>
      <c r="X1634" s="33"/>
      <c r="Y1634" s="33"/>
    </row>
    <row r="1635" spans="1:25" x14ac:dyDescent="0.2">
      <c r="A1635" s="93" t="s">
        <v>748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8"/>
        <v>5 2023</v>
      </c>
      <c r="G1635" s="96" t="s">
        <v>5</v>
      </c>
      <c r="H1635" s="175" t="s">
        <v>3734</v>
      </c>
      <c r="I1635" s="176" t="s">
        <v>2070</v>
      </c>
      <c r="J1635" s="97" t="s">
        <v>3778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1"/>
        <v/>
      </c>
      <c r="U1635" s="32">
        <f t="shared" si="129"/>
        <v>-937.1799844096887</v>
      </c>
      <c r="V1635" s="22" t="str">
        <f t="shared" si="130"/>
        <v/>
      </c>
      <c r="X1635" s="33"/>
      <c r="Y1635" s="33"/>
    </row>
    <row r="1636" spans="1:25" x14ac:dyDescent="0.2">
      <c r="A1636" s="93" t="s">
        <v>748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8"/>
        <v>5 2023</v>
      </c>
      <c r="G1636" s="96" t="s">
        <v>5</v>
      </c>
      <c r="H1636" s="160" t="str">
        <f>RIGHT(Journal!$J1636,9)</f>
        <v>CAL-21068</v>
      </c>
      <c r="I1636" s="96" t="str">
        <f t="shared" si="132"/>
        <v>KAL</v>
      </c>
      <c r="J1636" s="97" t="s">
        <v>750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3221</v>
      </c>
      <c r="T1636" s="95" t="str">
        <f t="shared" si="131"/>
        <v>6 2023</v>
      </c>
      <c r="U1636" s="32">
        <f t="shared" si="129"/>
        <v>930.95139561260885</v>
      </c>
      <c r="V1636" s="22">
        <f t="shared" si="130"/>
        <v>0.55777368805524152</v>
      </c>
      <c r="X1636" s="33"/>
      <c r="Y1636" s="33"/>
    </row>
    <row r="1637" spans="1:25" x14ac:dyDescent="0.2">
      <c r="A1637" s="93" t="s">
        <v>748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8"/>
        <v>5 2023</v>
      </c>
      <c r="G1637" s="96" t="s">
        <v>5</v>
      </c>
      <c r="H1637" s="160" t="str">
        <f>RIGHT(Journal!$J1637,9)</f>
        <v>CEN-27454</v>
      </c>
      <c r="I1637" s="96" t="str">
        <f t="shared" si="132"/>
        <v>21st Century</v>
      </c>
      <c r="J1637" s="97" t="s">
        <v>751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3221</v>
      </c>
      <c r="T1637" s="95" t="str">
        <f t="shared" si="131"/>
        <v>7 2023</v>
      </c>
      <c r="U1637" s="32">
        <f t="shared" si="129"/>
        <v>473.08510708754761</v>
      </c>
      <c r="V1637" s="22">
        <f t="shared" si="130"/>
        <v>1.2551510061912918</v>
      </c>
      <c r="X1637" s="33"/>
      <c r="Y1637" s="33"/>
    </row>
    <row r="1638" spans="1:25" x14ac:dyDescent="0.2">
      <c r="A1638" s="93" t="s">
        <v>748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8"/>
        <v>5 2023</v>
      </c>
      <c r="G1638" s="96" t="s">
        <v>5</v>
      </c>
      <c r="H1638" s="161" t="s">
        <v>2114</v>
      </c>
      <c r="I1638" s="97" t="s">
        <v>2115</v>
      </c>
      <c r="J1638" s="97" t="s">
        <v>3197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3221</v>
      </c>
      <c r="T1638" s="95" t="str">
        <f t="shared" si="131"/>
        <v>5 2024</v>
      </c>
      <c r="U1638" s="32">
        <f t="shared" si="129"/>
        <v>1084.4750065966982</v>
      </c>
      <c r="V1638" s="22">
        <f t="shared" si="130"/>
        <v>0.89218651404305416</v>
      </c>
      <c r="X1638" s="33"/>
      <c r="Y1638" s="33"/>
    </row>
    <row r="1639" spans="1:25" x14ac:dyDescent="0.2">
      <c r="A1639" s="93" t="s">
        <v>748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8"/>
        <v>5 2023</v>
      </c>
      <c r="G1639" s="96" t="s">
        <v>5</v>
      </c>
      <c r="H1639" s="160" t="str">
        <f>RIGHT(Journal!$J1639,9)</f>
        <v>SPN-00124</v>
      </c>
      <c r="I1639" s="96" t="str">
        <f t="shared" si="132"/>
        <v>Super Nutrition</v>
      </c>
      <c r="J1639" s="97" t="s">
        <v>752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1"/>
        <v/>
      </c>
      <c r="U1639" s="32">
        <f t="shared" si="129"/>
        <v>-898.87562537387032</v>
      </c>
      <c r="V1639" s="22" t="str">
        <f t="shared" si="130"/>
        <v/>
      </c>
      <c r="X1639" s="33"/>
      <c r="Y1639" s="33"/>
    </row>
    <row r="1640" spans="1:25" x14ac:dyDescent="0.2">
      <c r="A1640" s="93" t="s">
        <v>753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8"/>
        <v>5 2023</v>
      </c>
      <c r="G1640" s="96" t="s">
        <v>5</v>
      </c>
      <c r="H1640" s="160" t="str">
        <f>RIGHT(Journal!$J1640,9)</f>
        <v>000091865</v>
      </c>
      <c r="I1640" s="96" t="str">
        <f t="shared" si="132"/>
        <v>CoralClub</v>
      </c>
      <c r="J1640" s="97" t="s">
        <v>270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3221</v>
      </c>
      <c r="T1640" s="95" t="str">
        <f t="shared" si="131"/>
        <v>7 2023</v>
      </c>
      <c r="U1640" s="32">
        <f t="shared" si="129"/>
        <v>313.0497848801474</v>
      </c>
      <c r="V1640" s="22">
        <f t="shared" si="130"/>
        <v>0.26374297834264021</v>
      </c>
      <c r="X1640" s="33"/>
      <c r="Y1640" s="33"/>
    </row>
    <row r="1641" spans="1:25" x14ac:dyDescent="0.2">
      <c r="A1641" s="93" t="s">
        <v>753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8"/>
        <v>5 2023</v>
      </c>
      <c r="G1641" s="96" t="s">
        <v>5</v>
      </c>
      <c r="H1641" s="160" t="str">
        <f>RIGHT(Journal!$J1641,9)</f>
        <v>000002154</v>
      </c>
      <c r="I1641" s="96" t="str">
        <f t="shared" si="132"/>
        <v>CoralClub</v>
      </c>
      <c r="J1641" s="97" t="s">
        <v>754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3221</v>
      </c>
      <c r="T1641" s="95" t="str">
        <f t="shared" si="131"/>
        <v>8 2023</v>
      </c>
      <c r="U1641" s="32">
        <f t="shared" si="129"/>
        <v>260.45749846342966</v>
      </c>
      <c r="V1641" s="22">
        <f t="shared" si="130"/>
        <v>0.59256499099156934</v>
      </c>
      <c r="X1641" s="33"/>
      <c r="Y1641" s="33"/>
    </row>
    <row r="1642" spans="1:25" x14ac:dyDescent="0.2">
      <c r="A1642" s="93" t="s">
        <v>753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8"/>
        <v>5 2023</v>
      </c>
      <c r="G1642" s="96" t="s">
        <v>5</v>
      </c>
      <c r="H1642" s="160" t="str">
        <f>RIGHT(Journal!$J1642,9)</f>
        <v>000002154</v>
      </c>
      <c r="I1642" s="96" t="str">
        <f t="shared" si="132"/>
        <v>CoralClub</v>
      </c>
      <c r="J1642" s="97" t="s">
        <v>754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3221</v>
      </c>
      <c r="T1642" s="95" t="str">
        <f t="shared" si="131"/>
        <v>11 2023</v>
      </c>
      <c r="U1642" s="32">
        <f t="shared" si="129"/>
        <v>260.45749846342966</v>
      </c>
      <c r="V1642" s="22">
        <f t="shared" si="130"/>
        <v>0.59256499099156934</v>
      </c>
      <c r="X1642" s="33"/>
      <c r="Y1642" s="33"/>
    </row>
    <row r="1643" spans="1:25" x14ac:dyDescent="0.2">
      <c r="A1643" s="93" t="s">
        <v>753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8"/>
        <v>5 2023</v>
      </c>
      <c r="G1643" s="96" t="s">
        <v>5</v>
      </c>
      <c r="H1643" s="160" t="str">
        <f>RIGHT(Journal!$J1643,9)</f>
        <v>000002154</v>
      </c>
      <c r="I1643" s="96" t="str">
        <f t="shared" si="132"/>
        <v>CoralClub</v>
      </c>
      <c r="J1643" s="97" t="s">
        <v>754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3221</v>
      </c>
      <c r="T1643" s="95" t="str">
        <f t="shared" si="131"/>
        <v>12 2023</v>
      </c>
      <c r="U1643" s="32">
        <f t="shared" si="129"/>
        <v>260.45749846342966</v>
      </c>
      <c r="V1643" s="22">
        <f t="shared" si="130"/>
        <v>0.59256499099156934</v>
      </c>
      <c r="X1643" s="33"/>
      <c r="Y1643" s="33"/>
    </row>
    <row r="1644" spans="1:25" x14ac:dyDescent="0.2">
      <c r="A1644" s="93" t="s">
        <v>753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8"/>
        <v>5 2023</v>
      </c>
      <c r="G1644" s="96" t="s">
        <v>5</v>
      </c>
      <c r="H1644" s="160" t="str">
        <f>RIGHT(Journal!$J1644,9)</f>
        <v>000002154</v>
      </c>
      <c r="I1644" s="96" t="str">
        <f t="shared" si="132"/>
        <v>CoralClub</v>
      </c>
      <c r="J1644" s="97" t="s">
        <v>754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1"/>
        <v/>
      </c>
      <c r="U1644" s="32">
        <f t="shared" si="129"/>
        <v>-439.54250153657034</v>
      </c>
      <c r="V1644" s="22" t="str">
        <f t="shared" si="130"/>
        <v/>
      </c>
      <c r="X1644" s="33"/>
      <c r="Y1644" s="33"/>
    </row>
    <row r="1645" spans="1:25" x14ac:dyDescent="0.2">
      <c r="A1645" s="93" t="s">
        <v>753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8"/>
        <v>5 2023</v>
      </c>
      <c r="G1645" s="96" t="s">
        <v>5</v>
      </c>
      <c r="H1645" s="160" t="str">
        <f>RIGHT(Journal!$J1645,9)</f>
        <v>000005701</v>
      </c>
      <c r="I1645" s="96" t="str">
        <f t="shared" si="132"/>
        <v>CoralClub</v>
      </c>
      <c r="J1645" s="97" t="s">
        <v>755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3221</v>
      </c>
      <c r="T1645" s="95" t="str">
        <f t="shared" si="131"/>
        <v>5 2023</v>
      </c>
      <c r="U1645" s="32">
        <f t="shared" si="129"/>
        <v>313.0497848801474</v>
      </c>
      <c r="V1645" s="22">
        <f t="shared" si="130"/>
        <v>0.26374297834264021</v>
      </c>
      <c r="X1645" s="33"/>
      <c r="Y1645" s="33"/>
    </row>
    <row r="1646" spans="1:25" x14ac:dyDescent="0.2">
      <c r="A1646" s="93" t="s">
        <v>753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8"/>
        <v>5 2023</v>
      </c>
      <c r="G1646" s="96" t="s">
        <v>5</v>
      </c>
      <c r="H1646" s="160" t="str">
        <f>RIGHT(Journal!$J1646,9)</f>
        <v>000080350</v>
      </c>
      <c r="I1646" s="96" t="str">
        <f t="shared" si="132"/>
        <v>CoralClub</v>
      </c>
      <c r="J1646" s="97" t="s">
        <v>756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3221</v>
      </c>
      <c r="T1646" s="95" t="str">
        <f t="shared" si="131"/>
        <v>5 2023</v>
      </c>
      <c r="U1646" s="32">
        <f t="shared" si="129"/>
        <v>1747.5894283958205</v>
      </c>
      <c r="V1646" s="22">
        <f t="shared" si="130"/>
        <v>0.264689602296455</v>
      </c>
      <c r="X1646" s="33"/>
      <c r="Y1646" s="33"/>
    </row>
    <row r="1647" spans="1:25" x14ac:dyDescent="0.2">
      <c r="A1647" s="93" t="s">
        <v>753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8"/>
        <v>5 2023</v>
      </c>
      <c r="G1647" s="96" t="s">
        <v>5</v>
      </c>
      <c r="H1647" s="160" t="str">
        <f>RIGHT(Journal!$J1647,9)</f>
        <v>000091619</v>
      </c>
      <c r="I1647" s="96" t="str">
        <f t="shared" si="132"/>
        <v>CoralClub</v>
      </c>
      <c r="J1647" s="97" t="s">
        <v>283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3221</v>
      </c>
      <c r="T1647" s="95" t="str">
        <f t="shared" si="131"/>
        <v>5 2023</v>
      </c>
      <c r="U1647" s="32">
        <f t="shared" si="129"/>
        <v>354.68100799016588</v>
      </c>
      <c r="V1647" s="22">
        <f t="shared" si="130"/>
        <v>0.26561519016240714</v>
      </c>
      <c r="X1647" s="33"/>
      <c r="Y1647" s="33"/>
    </row>
    <row r="1648" spans="1:25" x14ac:dyDescent="0.2">
      <c r="A1648" s="93" t="s">
        <v>757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8"/>
        <v>5 2023</v>
      </c>
      <c r="G1648" s="96" t="s">
        <v>5</v>
      </c>
      <c r="H1648" s="160" t="str">
        <f>RIGHT(Journal!$J1648,9)</f>
        <v>000002149</v>
      </c>
      <c r="I1648" s="96" t="str">
        <f t="shared" si="132"/>
        <v>CoralClub</v>
      </c>
      <c r="J1648" s="97" t="s">
        <v>726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3221</v>
      </c>
      <c r="T1648" s="95" t="str">
        <f t="shared" si="131"/>
        <v>11 2023</v>
      </c>
      <c r="U1648" s="32">
        <f t="shared" si="129"/>
        <v>471</v>
      </c>
      <c r="V1648" s="22">
        <f t="shared" si="130"/>
        <v>0.74880763116057236</v>
      </c>
      <c r="X1648" s="33"/>
      <c r="Y1648" s="33"/>
    </row>
    <row r="1649" spans="1:25" x14ac:dyDescent="0.2">
      <c r="A1649" s="93" t="s">
        <v>758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8"/>
        <v>5 2023</v>
      </c>
      <c r="G1649" s="96" t="s">
        <v>5</v>
      </c>
      <c r="H1649" s="160" t="str">
        <f>RIGHT(Journal!$J1649,9)</f>
        <v>983333252</v>
      </c>
      <c r="I1649" s="96" t="str">
        <f t="shared" si="132"/>
        <v>Sumyin Wan Slim</v>
      </c>
      <c r="J1649" s="97" t="s">
        <v>759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3221</v>
      </c>
      <c r="T1649" s="95" t="str">
        <f t="shared" si="131"/>
        <v>6 2023</v>
      </c>
      <c r="U1649" s="32">
        <f t="shared" si="129"/>
        <v>570.40000000000009</v>
      </c>
      <c r="V1649" s="22">
        <f t="shared" si="130"/>
        <v>0.55400155400155415</v>
      </c>
      <c r="X1649" s="33"/>
      <c r="Y1649" s="33"/>
    </row>
    <row r="1650" spans="1:25" x14ac:dyDescent="0.2">
      <c r="A1650" s="93" t="s">
        <v>758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8"/>
        <v>5 2023</v>
      </c>
      <c r="G1650" s="96" t="s">
        <v>6</v>
      </c>
      <c r="H1650" s="160" t="str">
        <f>RIGHT(Journal!$J1650,9)</f>
        <v>892721541</v>
      </c>
      <c r="I1650" s="96" t="str">
        <f t="shared" si="132"/>
        <v>FatZorb</v>
      </c>
      <c r="J1650" s="97" t="s">
        <v>760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3221</v>
      </c>
      <c r="T1650" s="95" t="str">
        <f t="shared" si="131"/>
        <v>6 2023</v>
      </c>
      <c r="U1650" s="32">
        <f t="shared" si="129"/>
        <v>576.90000000000009</v>
      </c>
      <c r="V1650" s="22">
        <f t="shared" si="130"/>
        <v>0.51366752737957455</v>
      </c>
      <c r="X1650" s="33"/>
      <c r="Y1650" s="33"/>
    </row>
    <row r="1651" spans="1:25" x14ac:dyDescent="0.2">
      <c r="A1651" s="93" t="s">
        <v>761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8"/>
        <v>5 2023</v>
      </c>
      <c r="G1651" s="96" t="s">
        <v>5</v>
      </c>
      <c r="H1651" s="160" t="str">
        <f>RIGHT(Journal!$J1651,9)</f>
        <v>983333197</v>
      </c>
      <c r="I1651" s="96" t="str">
        <f t="shared" si="132"/>
        <v>B-Fit</v>
      </c>
      <c r="J1651" s="97" t="s">
        <v>762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3221</v>
      </c>
      <c r="T1651" s="95" t="str">
        <f t="shared" si="131"/>
        <v>6 2023</v>
      </c>
      <c r="U1651" s="32">
        <f t="shared" si="129"/>
        <v>494.40000000000009</v>
      </c>
      <c r="V1651" s="22">
        <f t="shared" si="130"/>
        <v>0.41008626410086274</v>
      </c>
      <c r="X1651" s="33"/>
      <c r="Y1651" s="33"/>
    </row>
    <row r="1652" spans="1:25" x14ac:dyDescent="0.2">
      <c r="A1652" s="93" t="s">
        <v>763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8"/>
        <v>5 2023</v>
      </c>
      <c r="G1652" s="96" t="s">
        <v>6</v>
      </c>
      <c r="H1652" s="160" t="str">
        <f>RIGHT(Journal!$J1652,9)</f>
        <v>769390102</v>
      </c>
      <c r="I1652" s="96" t="str">
        <f t="shared" si="132"/>
        <v>Cloma Pharma</v>
      </c>
      <c r="J1652" s="97" t="s">
        <v>764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3221</v>
      </c>
      <c r="T1652" s="95" t="str">
        <f t="shared" si="131"/>
        <v>6 2023</v>
      </c>
      <c r="U1652" s="32">
        <f t="shared" si="129"/>
        <v>1684.5</v>
      </c>
      <c r="V1652" s="22">
        <f t="shared" si="130"/>
        <v>0.72748866335564677</v>
      </c>
      <c r="X1652" s="33"/>
      <c r="Y1652" s="33"/>
    </row>
    <row r="1653" spans="1:25" x14ac:dyDescent="0.2">
      <c r="A1653" s="93" t="s">
        <v>763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8"/>
        <v>5 2023</v>
      </c>
      <c r="G1653" s="96" t="s">
        <v>6</v>
      </c>
      <c r="H1653" s="160" t="str">
        <f>RIGHT(Journal!$J1653,9)</f>
        <v>769390102</v>
      </c>
      <c r="I1653" s="96" t="str">
        <f t="shared" si="132"/>
        <v>Cloma Pharma</v>
      </c>
      <c r="J1653" s="97" t="s">
        <v>764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3221</v>
      </c>
      <c r="T1653" s="95" t="str">
        <f t="shared" si="131"/>
        <v>7 2023</v>
      </c>
      <c r="U1653" s="32">
        <f t="shared" si="129"/>
        <v>1684.5</v>
      </c>
      <c r="V1653" s="22">
        <f t="shared" si="130"/>
        <v>0.72748866335564677</v>
      </c>
      <c r="X1653" s="33"/>
      <c r="Y1653" s="33"/>
    </row>
    <row r="1654" spans="1:25" x14ac:dyDescent="0.2">
      <c r="A1654" s="93" t="s">
        <v>763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8"/>
        <v>5 2023</v>
      </c>
      <c r="G1654" s="96" t="s">
        <v>6</v>
      </c>
      <c r="H1654" s="160" t="str">
        <f>RIGHT(Journal!$J1654,9)</f>
        <v>769390102</v>
      </c>
      <c r="I1654" s="96" t="str">
        <f t="shared" si="132"/>
        <v>Cloma Pharma</v>
      </c>
      <c r="J1654" s="97" t="s">
        <v>764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3221</v>
      </c>
      <c r="T1654" s="95" t="str">
        <f t="shared" si="131"/>
        <v>7 2023</v>
      </c>
      <c r="U1654" s="32">
        <f t="shared" si="129"/>
        <v>1584.5</v>
      </c>
      <c r="V1654" s="22">
        <f t="shared" si="130"/>
        <v>0.68430144677175553</v>
      </c>
      <c r="X1654" s="33"/>
      <c r="Y1654" s="33"/>
    </row>
    <row r="1655" spans="1:25" x14ac:dyDescent="0.2">
      <c r="A1655" s="93" t="s">
        <v>765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8"/>
        <v>5 2023</v>
      </c>
      <c r="G1655" s="96" t="s">
        <v>7</v>
      </c>
      <c r="H1655" s="160" t="str">
        <f>RIGHT(Journal!$J1655,9)</f>
        <v>ARH-19793</v>
      </c>
      <c r="I1655" s="96" t="str">
        <f t="shared" si="132"/>
        <v>Arm &amp; Hammer</v>
      </c>
      <c r="J1655" s="97" t="s">
        <v>766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3221</v>
      </c>
      <c r="T1655" s="95" t="str">
        <f t="shared" si="131"/>
        <v>7 2023</v>
      </c>
      <c r="U1655" s="32">
        <f t="shared" si="129"/>
        <v>267.72437552344593</v>
      </c>
      <c r="V1655" s="22">
        <f t="shared" si="130"/>
        <v>0.61933720146176519</v>
      </c>
      <c r="X1655" s="33"/>
      <c r="Y1655" s="33"/>
    </row>
    <row r="1656" spans="1:25" x14ac:dyDescent="0.2">
      <c r="A1656" s="93" t="s">
        <v>765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8"/>
        <v>5 2023</v>
      </c>
      <c r="G1656" s="96" t="s">
        <v>7</v>
      </c>
      <c r="H1656" s="160" t="str">
        <f>RIGHT(Journal!$J1656,9)</f>
        <v>ARH-19793</v>
      </c>
      <c r="I1656" s="96" t="str">
        <f t="shared" si="132"/>
        <v>Arm &amp; Hammer</v>
      </c>
      <c r="J1656" s="97" t="s">
        <v>766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3221</v>
      </c>
      <c r="T1656" s="95" t="str">
        <f t="shared" si="131"/>
        <v>9 2023</v>
      </c>
      <c r="U1656" s="32">
        <f t="shared" si="129"/>
        <v>367.72437552344593</v>
      </c>
      <c r="V1656" s="22">
        <f t="shared" si="130"/>
        <v>0.85067108738487451</v>
      </c>
      <c r="X1656" s="33"/>
      <c r="Y1656" s="33"/>
    </row>
    <row r="1657" spans="1:25" x14ac:dyDescent="0.2">
      <c r="A1657" s="93" t="s">
        <v>765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8"/>
        <v>5 2023</v>
      </c>
      <c r="G1657" s="96" t="s">
        <v>5</v>
      </c>
      <c r="H1657" s="161" t="s">
        <v>2087</v>
      </c>
      <c r="I1657" s="97" t="s">
        <v>2070</v>
      </c>
      <c r="J1657" s="97" t="s">
        <v>2088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3221</v>
      </c>
      <c r="T1657" s="95" t="str">
        <f t="shared" si="131"/>
        <v>8 2023</v>
      </c>
      <c r="U1657" s="32">
        <f t="shared" si="129"/>
        <v>916.0917084512464</v>
      </c>
      <c r="V1657" s="22">
        <f t="shared" si="130"/>
        <v>0.71351802498773709</v>
      </c>
      <c r="X1657" s="33"/>
      <c r="Y1657" s="33"/>
    </row>
    <row r="1658" spans="1:25" x14ac:dyDescent="0.2">
      <c r="A1658" s="93" t="s">
        <v>765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8"/>
        <v>5 2023</v>
      </c>
      <c r="G1658" s="96" t="s">
        <v>5</v>
      </c>
      <c r="H1658" s="161" t="s">
        <v>2136</v>
      </c>
      <c r="I1658" s="97" t="s">
        <v>2067</v>
      </c>
      <c r="J1658" s="97" t="s">
        <v>2137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3221</v>
      </c>
      <c r="T1658" s="95" t="str">
        <f t="shared" si="131"/>
        <v>8 2023</v>
      </c>
      <c r="U1658" s="32">
        <f t="shared" si="129"/>
        <v>681.44033576946936</v>
      </c>
      <c r="V1658" s="22">
        <f t="shared" si="130"/>
        <v>0.48037481464630749</v>
      </c>
      <c r="X1658" s="33"/>
      <c r="Y1658" s="33"/>
    </row>
    <row r="1659" spans="1:25" x14ac:dyDescent="0.2">
      <c r="A1659" s="93" t="s">
        <v>765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8"/>
        <v>5 2023</v>
      </c>
      <c r="G1659" s="96" t="s">
        <v>5</v>
      </c>
      <c r="H1659" s="161" t="s">
        <v>2136</v>
      </c>
      <c r="I1659" s="97" t="s">
        <v>2067</v>
      </c>
      <c r="J1659" s="97" t="s">
        <v>2137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3221</v>
      </c>
      <c r="T1659" s="95" t="str">
        <f t="shared" si="131"/>
        <v>9 2023</v>
      </c>
      <c r="U1659" s="32">
        <f t="shared" si="129"/>
        <v>981.44033576946936</v>
      </c>
      <c r="V1659" s="22">
        <f t="shared" si="130"/>
        <v>0.69185693102435142</v>
      </c>
      <c r="X1659" s="33"/>
      <c r="Y1659" s="33"/>
    </row>
    <row r="1660" spans="1:25" x14ac:dyDescent="0.2">
      <c r="A1660" s="93" t="s">
        <v>765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8"/>
        <v>5 2023</v>
      </c>
      <c r="G1660" s="96" t="s">
        <v>7</v>
      </c>
      <c r="H1660" s="160" t="str">
        <f>RIGHT(Journal!$J1660,9)</f>
        <v>ARH-00546</v>
      </c>
      <c r="I1660" s="96" t="str">
        <f t="shared" si="132"/>
        <v>Arm &amp; Hammer</v>
      </c>
      <c r="J1660" s="97" t="s">
        <v>689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3221</v>
      </c>
      <c r="T1660" s="95" t="str">
        <f t="shared" si="131"/>
        <v>7 2023</v>
      </c>
      <c r="U1660" s="32">
        <f t="shared" si="129"/>
        <v>260.76821604911061</v>
      </c>
      <c r="V1660" s="22">
        <f t="shared" si="130"/>
        <v>0.59369158967390934</v>
      </c>
      <c r="X1660" s="33"/>
      <c r="Y1660" s="33"/>
    </row>
    <row r="1661" spans="1:25" x14ac:dyDescent="0.2">
      <c r="A1661" s="93" t="s">
        <v>765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8"/>
        <v>5 2023</v>
      </c>
      <c r="G1661" s="96" t="s">
        <v>7</v>
      </c>
      <c r="H1661" s="160" t="str">
        <f>RIGHT(Journal!$J1661,9)</f>
        <v>ARH-00546</v>
      </c>
      <c r="I1661" s="96" t="str">
        <f t="shared" si="132"/>
        <v>Arm &amp; Hammer</v>
      </c>
      <c r="J1661" s="97" t="s">
        <v>689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3221</v>
      </c>
      <c r="T1661" s="95" t="str">
        <f t="shared" si="131"/>
        <v>8 2023</v>
      </c>
      <c r="U1661" s="32">
        <f t="shared" si="129"/>
        <v>360.76821604911061</v>
      </c>
      <c r="V1661" s="22">
        <f t="shared" si="130"/>
        <v>0.82136181677018205</v>
      </c>
      <c r="X1661" s="33"/>
      <c r="Y1661" s="33"/>
    </row>
    <row r="1662" spans="1:25" x14ac:dyDescent="0.2">
      <c r="A1662" s="93" t="s">
        <v>765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8"/>
        <v>5 2023</v>
      </c>
      <c r="G1662" s="96" t="s">
        <v>7</v>
      </c>
      <c r="H1662" s="160" t="str">
        <f>RIGHT(Journal!$J1662,9)</f>
        <v>ARH-19792</v>
      </c>
      <c r="I1662" s="96" t="str">
        <f t="shared" si="132"/>
        <v>Arm &amp; Hammer</v>
      </c>
      <c r="J1662" s="97" t="s">
        <v>629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1"/>
        <v/>
      </c>
      <c r="U1662" s="32">
        <f t="shared" si="129"/>
        <v>-434.26309861207841</v>
      </c>
      <c r="V1662" s="22" t="str">
        <f t="shared" si="130"/>
        <v/>
      </c>
      <c r="X1662" s="33"/>
      <c r="Y1662" s="33"/>
    </row>
    <row r="1663" spans="1:25" x14ac:dyDescent="0.2">
      <c r="A1663" s="93" t="s">
        <v>765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8"/>
        <v>5 2023</v>
      </c>
      <c r="G1663" s="96" t="s">
        <v>5</v>
      </c>
      <c r="H1663" s="161" t="s">
        <v>2538</v>
      </c>
      <c r="I1663" s="97" t="s">
        <v>2102</v>
      </c>
      <c r="J1663" s="97" t="s">
        <v>2539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3221</v>
      </c>
      <c r="T1663" s="95" t="str">
        <f t="shared" si="131"/>
        <v>11 2023</v>
      </c>
      <c r="U1663" s="32">
        <f t="shared" si="129"/>
        <v>952.01649780630214</v>
      </c>
      <c r="V1663" s="22">
        <f t="shared" si="130"/>
        <v>0.54463700407442817</v>
      </c>
      <c r="X1663" s="33"/>
      <c r="Y1663" s="33"/>
    </row>
    <row r="1664" spans="1:25" x14ac:dyDescent="0.2">
      <c r="A1664" s="93" t="s">
        <v>765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8"/>
        <v>5 2023</v>
      </c>
      <c r="G1664" s="96" t="s">
        <v>5</v>
      </c>
      <c r="H1664" s="161" t="s">
        <v>2538</v>
      </c>
      <c r="I1664" s="97" t="s">
        <v>2102</v>
      </c>
      <c r="J1664" s="97" t="s">
        <v>2539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3221</v>
      </c>
      <c r="T1664" s="95" t="str">
        <f t="shared" si="131"/>
        <v>12 2023</v>
      </c>
      <c r="U1664" s="32">
        <f t="shared" si="129"/>
        <v>852.01649780630214</v>
      </c>
      <c r="V1664" s="22">
        <f t="shared" si="130"/>
        <v>0.4874282261457456</v>
      </c>
      <c r="X1664" s="33"/>
      <c r="Y1664" s="33"/>
    </row>
    <row r="1665" spans="1:25" x14ac:dyDescent="0.2">
      <c r="A1665" s="93" t="s">
        <v>765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ref="F1665:F1728" si="133">IFERROR(MONTH(E1665)&amp;" "&amp;YEAR(E1665),"")</f>
        <v>5 2023</v>
      </c>
      <c r="G1665" s="96" t="s">
        <v>5</v>
      </c>
      <c r="H1665" s="161" t="s">
        <v>2756</v>
      </c>
      <c r="I1665" s="97" t="s">
        <v>2757</v>
      </c>
      <c r="J1665" s="97" t="s">
        <v>3961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3221</v>
      </c>
      <c r="T1665" s="95" t="str">
        <f t="shared" si="131"/>
        <v>7 2023</v>
      </c>
      <c r="U1665" s="32">
        <f t="shared" ref="U1665:U1728" si="134">Q1665-P1665</f>
        <v>620.02499627086058</v>
      </c>
      <c r="V1665" s="22">
        <f t="shared" ref="V1665:V1728" si="135">IF(Q1665&lt;&gt;0,IFERROR(U1665/P1665,""),"")</f>
        <v>1.2917860127165175</v>
      </c>
      <c r="X1665" s="33"/>
      <c r="Y1665" s="33"/>
    </row>
    <row r="1666" spans="1:25" x14ac:dyDescent="0.2">
      <c r="A1666" s="93" t="s">
        <v>765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33"/>
        <v>5 2023</v>
      </c>
      <c r="G1666" s="96" t="s">
        <v>5</v>
      </c>
      <c r="H1666" s="161" t="s">
        <v>2756</v>
      </c>
      <c r="I1666" s="97" t="s">
        <v>2757</v>
      </c>
      <c r="J1666" s="97" t="s">
        <v>3961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3221</v>
      </c>
      <c r="T1666" s="95" t="str">
        <f t="shared" si="131"/>
        <v>8 2023</v>
      </c>
      <c r="U1666" s="32">
        <f t="shared" si="134"/>
        <v>520.02499627086058</v>
      </c>
      <c r="V1666" s="22">
        <f t="shared" si="135"/>
        <v>1.0834418297422888</v>
      </c>
      <c r="X1666" s="33"/>
      <c r="Y1666" s="33"/>
    </row>
    <row r="1667" spans="1:25" x14ac:dyDescent="0.2">
      <c r="A1667" s="93" t="s">
        <v>765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33"/>
        <v>5 2023</v>
      </c>
      <c r="G1667" s="96" t="s">
        <v>5</v>
      </c>
      <c r="H1667" s="161" t="s">
        <v>3183</v>
      </c>
      <c r="I1667" s="97" t="s">
        <v>2165</v>
      </c>
      <c r="J1667" s="97" t="s">
        <v>3184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3221</v>
      </c>
      <c r="T1667" s="95" t="str">
        <f t="shared" si="131"/>
        <v>7 2023</v>
      </c>
      <c r="U1667" s="32">
        <f t="shared" si="134"/>
        <v>649.34023976984531</v>
      </c>
      <c r="V1667" s="22">
        <f t="shared" si="135"/>
        <v>1.4408658084720574</v>
      </c>
      <c r="X1667" s="33"/>
      <c r="Y1667" s="33"/>
    </row>
    <row r="1668" spans="1:25" x14ac:dyDescent="0.2">
      <c r="A1668" s="93" t="s">
        <v>765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si="133"/>
        <v>5 2023</v>
      </c>
      <c r="G1668" s="96" t="s">
        <v>5</v>
      </c>
      <c r="H1668" s="161" t="s">
        <v>3183</v>
      </c>
      <c r="I1668" s="97" t="s">
        <v>2165</v>
      </c>
      <c r="J1668" s="97" t="s">
        <v>3184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3221</v>
      </c>
      <c r="T1668" s="95" t="str">
        <f t="shared" si="131"/>
        <v>7 2023</v>
      </c>
      <c r="U1668" s="32">
        <f t="shared" si="134"/>
        <v>649.34023976984531</v>
      </c>
      <c r="V1668" s="22">
        <f t="shared" si="135"/>
        <v>1.4408658084720574</v>
      </c>
      <c r="X1668" s="33"/>
      <c r="Y1668" s="33"/>
    </row>
    <row r="1669" spans="1:25" x14ac:dyDescent="0.2">
      <c r="A1669" s="93" t="s">
        <v>767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3"/>
        <v>5 2023</v>
      </c>
      <c r="G1669" s="96" t="s">
        <v>5</v>
      </c>
      <c r="H1669" s="161" t="s">
        <v>3132</v>
      </c>
      <c r="I1669" s="97" t="s">
        <v>2069</v>
      </c>
      <c r="J1669" s="97" t="s">
        <v>3133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3221</v>
      </c>
      <c r="T1669" s="95" t="str">
        <f t="shared" si="131"/>
        <v>7 2023</v>
      </c>
      <c r="U1669" s="32">
        <f t="shared" si="134"/>
        <v>3056.4872946576879</v>
      </c>
      <c r="V1669" s="22">
        <f t="shared" si="135"/>
        <v>-11.916720080567449</v>
      </c>
      <c r="X1669" s="33"/>
      <c r="Y1669" s="33"/>
    </row>
    <row r="1670" spans="1:25" x14ac:dyDescent="0.2">
      <c r="A1670" s="93" t="s">
        <v>767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3"/>
        <v>5 2023</v>
      </c>
      <c r="G1670" s="96" t="s">
        <v>5</v>
      </c>
      <c r="H1670" s="161" t="s">
        <v>3132</v>
      </c>
      <c r="I1670" s="97" t="s">
        <v>2069</v>
      </c>
      <c r="J1670" s="97" t="s">
        <v>3133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3221</v>
      </c>
      <c r="T1670" s="95" t="str">
        <f t="shared" si="131"/>
        <v>7 2023</v>
      </c>
      <c r="U1670" s="32">
        <f t="shared" si="134"/>
        <v>1062.6058778525985</v>
      </c>
      <c r="V1670" s="22">
        <f t="shared" si="135"/>
        <v>0.49715018247781906</v>
      </c>
      <c r="X1670" s="33"/>
      <c r="Y1670" s="33"/>
    </row>
    <row r="1671" spans="1:25" x14ac:dyDescent="0.2">
      <c r="A1671" s="93" t="s">
        <v>767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3"/>
        <v>5 2023</v>
      </c>
      <c r="G1671" s="96" t="s">
        <v>5</v>
      </c>
      <c r="H1671" s="160" t="str">
        <f>RIGHT(Journal!$J1671,9)</f>
        <v>NOW-00147</v>
      </c>
      <c r="I1671" s="96" t="str">
        <f t="shared" si="132"/>
        <v>NOW Foods</v>
      </c>
      <c r="J1671" s="97" t="s">
        <v>768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3221</v>
      </c>
      <c r="T1671" s="95" t="str">
        <f t="shared" si="131"/>
        <v>6 2023</v>
      </c>
      <c r="U1671" s="32">
        <f t="shared" si="134"/>
        <v>495.6816606981622</v>
      </c>
      <c r="V1671" s="22">
        <f t="shared" si="135"/>
        <v>0.32950582848588467</v>
      </c>
      <c r="X1671" s="33"/>
      <c r="Y1671" s="33"/>
    </row>
    <row r="1672" spans="1:25" x14ac:dyDescent="0.2">
      <c r="A1672" s="93" t="s">
        <v>767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3"/>
        <v>5 2023</v>
      </c>
      <c r="G1672" s="96" t="s">
        <v>5</v>
      </c>
      <c r="H1672" s="160" t="str">
        <f>RIGHT(Journal!$J1672,9)</f>
        <v>CEN-27285</v>
      </c>
      <c r="I1672" s="96" t="str">
        <f t="shared" si="132"/>
        <v>21st Century</v>
      </c>
      <c r="J1672" s="97" t="s">
        <v>667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3221</v>
      </c>
      <c r="T1672" s="95" t="str">
        <f t="shared" si="131"/>
        <v>6 2023</v>
      </c>
      <c r="U1672" s="32">
        <f t="shared" si="134"/>
        <v>639.18849461751518</v>
      </c>
      <c r="V1672" s="22">
        <f t="shared" si="135"/>
        <v>1.139756386027736</v>
      </c>
      <c r="X1672" s="33"/>
      <c r="Y1672" s="33"/>
    </row>
    <row r="1673" spans="1:25" x14ac:dyDescent="0.2">
      <c r="A1673" s="93" t="s">
        <v>767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3"/>
        <v>5 2023</v>
      </c>
      <c r="G1673" s="96" t="s">
        <v>5</v>
      </c>
      <c r="H1673" s="161" t="s">
        <v>2862</v>
      </c>
      <c r="I1673" s="97" t="s">
        <v>2115</v>
      </c>
      <c r="J1673" s="97" t="s">
        <v>3966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3221</v>
      </c>
      <c r="T1673" s="95" t="str">
        <f t="shared" si="131"/>
        <v>9 2023</v>
      </c>
      <c r="U1673" s="32">
        <f t="shared" si="134"/>
        <v>615.01411704701309</v>
      </c>
      <c r="V1673" s="22">
        <f t="shared" si="135"/>
        <v>2.1580511661641495</v>
      </c>
      <c r="X1673" s="33"/>
      <c r="Y1673" s="33"/>
    </row>
    <row r="1674" spans="1:25" x14ac:dyDescent="0.2">
      <c r="A1674" s="93" t="s">
        <v>767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3"/>
        <v>5 2023</v>
      </c>
      <c r="G1674" s="96" t="s">
        <v>5</v>
      </c>
      <c r="H1674" s="161" t="s">
        <v>2862</v>
      </c>
      <c r="I1674" s="97" t="s">
        <v>2115</v>
      </c>
      <c r="J1674" s="97" t="s">
        <v>3966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3221</v>
      </c>
      <c r="T1674" s="95" t="str">
        <f t="shared" si="131"/>
        <v>10 2023</v>
      </c>
      <c r="U1674" s="32">
        <f t="shared" si="134"/>
        <v>915.01411704701309</v>
      </c>
      <c r="V1674" s="22">
        <f t="shared" si="135"/>
        <v>3.210734888218866</v>
      </c>
      <c r="X1674" s="33"/>
      <c r="Y1674" s="33"/>
    </row>
    <row r="1675" spans="1:25" x14ac:dyDescent="0.2">
      <c r="A1675" s="93" t="s">
        <v>767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3"/>
        <v>5 2023</v>
      </c>
      <c r="G1675" s="96" t="s">
        <v>5</v>
      </c>
      <c r="H1675" s="161" t="s">
        <v>2862</v>
      </c>
      <c r="I1675" s="97" t="s">
        <v>2115</v>
      </c>
      <c r="J1675" s="97" t="s">
        <v>3966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3221</v>
      </c>
      <c r="T1675" s="95" t="str">
        <f t="shared" si="131"/>
        <v>12 2023</v>
      </c>
      <c r="U1675" s="32">
        <f t="shared" si="134"/>
        <v>915.01411704701309</v>
      </c>
      <c r="V1675" s="22">
        <f t="shared" si="135"/>
        <v>3.210734888218866</v>
      </c>
      <c r="X1675" s="33"/>
      <c r="Y1675" s="33"/>
    </row>
    <row r="1676" spans="1:25" x14ac:dyDescent="0.2">
      <c r="A1676" s="93" t="s">
        <v>767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3"/>
        <v>5 2023</v>
      </c>
      <c r="G1676" s="96" t="s">
        <v>5</v>
      </c>
      <c r="H1676" s="161" t="s">
        <v>2862</v>
      </c>
      <c r="I1676" s="97" t="s">
        <v>2115</v>
      </c>
      <c r="J1676" s="97" t="s">
        <v>3966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3221</v>
      </c>
      <c r="T1676" s="95" t="str">
        <f t="shared" si="131"/>
        <v>3 2024</v>
      </c>
      <c r="U1676" s="32">
        <f t="shared" si="134"/>
        <v>53.414117047013121</v>
      </c>
      <c r="V1676" s="22">
        <f t="shared" si="135"/>
        <v>0.18742723847772019</v>
      </c>
      <c r="X1676" s="33"/>
      <c r="Y1676" s="33"/>
    </row>
    <row r="1677" spans="1:25" x14ac:dyDescent="0.2">
      <c r="A1677" s="93" t="s">
        <v>767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3"/>
        <v>5 2023</v>
      </c>
      <c r="G1677" s="96" t="s">
        <v>5</v>
      </c>
      <c r="H1677" s="161" t="s">
        <v>2862</v>
      </c>
      <c r="I1677" s="97" t="s">
        <v>2115</v>
      </c>
      <c r="J1677" s="97" t="s">
        <v>3966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3221</v>
      </c>
      <c r="T1677" s="95" t="str">
        <f t="shared" ref="T1677:T1740" si="136">IF(R1677="","",MONTH(R1677)&amp;" "&amp;YEAR(R1677))</f>
        <v>5 2023</v>
      </c>
      <c r="U1677" s="32">
        <f t="shared" si="134"/>
        <v>53.414117047013121</v>
      </c>
      <c r="V1677" s="22">
        <f t="shared" si="135"/>
        <v>0.18742723847772019</v>
      </c>
      <c r="X1677" s="33"/>
      <c r="Y1677" s="33"/>
    </row>
    <row r="1678" spans="1:25" x14ac:dyDescent="0.2">
      <c r="A1678" s="93" t="s">
        <v>767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3"/>
        <v>5 2023</v>
      </c>
      <c r="G1678" s="96" t="s">
        <v>5</v>
      </c>
      <c r="H1678" s="160" t="str">
        <f>RIGHT(Journal!$J1678,9)</f>
        <v>CDL-10200</v>
      </c>
      <c r="I1678" s="96" t="str">
        <f t="shared" ref="I1678:I1741" si="137">IFERROR(LEFT(J1678,FIND(",",J1678)-1),"")</f>
        <v>ChildLife Essentials</v>
      </c>
      <c r="J1678" s="97" t="s">
        <v>769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6"/>
        <v/>
      </c>
      <c r="U1678" s="32">
        <f t="shared" si="134"/>
        <v>-706.35786703347446</v>
      </c>
      <c r="V1678" s="22" t="str">
        <f t="shared" si="135"/>
        <v/>
      </c>
      <c r="X1678" s="33"/>
      <c r="Y1678" s="33"/>
    </row>
    <row r="1679" spans="1:25" x14ac:dyDescent="0.2">
      <c r="A1679" s="93" t="s">
        <v>767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3"/>
        <v>5 2023</v>
      </c>
      <c r="G1679" s="96" t="s">
        <v>7</v>
      </c>
      <c r="H1679" s="160" t="str">
        <f>RIGHT(Journal!$J1679,9)</f>
        <v>RNA-02056</v>
      </c>
      <c r="I1679" s="96" t="str">
        <f t="shared" si="137"/>
        <v>artnaturals</v>
      </c>
      <c r="J1679" s="97" t="s">
        <v>770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3221</v>
      </c>
      <c r="T1679" s="95" t="str">
        <f t="shared" si="136"/>
        <v>5 2023</v>
      </c>
      <c r="U1679" s="32">
        <f t="shared" si="134"/>
        <v>370.10495382573458</v>
      </c>
      <c r="V1679" s="22">
        <f t="shared" si="135"/>
        <v>0.18743809088722638</v>
      </c>
      <c r="X1679" s="33"/>
      <c r="Y1679" s="33"/>
    </row>
    <row r="1680" spans="1:25" x14ac:dyDescent="0.2">
      <c r="A1680" s="93" t="s">
        <v>767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3"/>
        <v>5 2023</v>
      </c>
      <c r="G1680" s="96" t="s">
        <v>5</v>
      </c>
      <c r="H1680" s="161" t="s">
        <v>2091</v>
      </c>
      <c r="I1680" s="97" t="s">
        <v>2071</v>
      </c>
      <c r="J1680" s="97" t="s">
        <v>2092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3221</v>
      </c>
      <c r="T1680" s="95" t="str">
        <f t="shared" si="136"/>
        <v>6 2023</v>
      </c>
      <c r="U1680" s="32">
        <f t="shared" si="134"/>
        <v>774.81368712762492</v>
      </c>
      <c r="V1680" s="22">
        <f t="shared" si="135"/>
        <v>0.8374677363331321</v>
      </c>
      <c r="X1680" s="33"/>
      <c r="Y1680" s="33"/>
    </row>
    <row r="1681" spans="1:25" x14ac:dyDescent="0.2">
      <c r="A1681" s="93" t="s">
        <v>767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3"/>
        <v>5 2023</v>
      </c>
      <c r="G1681" s="96" t="s">
        <v>5</v>
      </c>
      <c r="H1681" s="160" t="str">
        <f>RIGHT(Journal!$J1681,9)</f>
        <v>NFS-20726</v>
      </c>
      <c r="I1681" s="96" t="str">
        <f t="shared" si="137"/>
        <v>Natural Factors</v>
      </c>
      <c r="J1681" s="97" t="s">
        <v>771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3221</v>
      </c>
      <c r="T1681" s="95" t="str">
        <f t="shared" si="136"/>
        <v>6 2023</v>
      </c>
      <c r="U1681" s="32">
        <f t="shared" si="134"/>
        <v>597.97612939625424</v>
      </c>
      <c r="V1681" s="22">
        <f t="shared" si="135"/>
        <v>0.24894678887847757</v>
      </c>
      <c r="X1681" s="33"/>
      <c r="Y1681" s="33"/>
    </row>
    <row r="1682" spans="1:25" x14ac:dyDescent="0.2">
      <c r="A1682" s="93" t="s">
        <v>767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3"/>
        <v>5 2023</v>
      </c>
      <c r="G1682" s="96" t="s">
        <v>5</v>
      </c>
      <c r="H1682" s="161" t="s">
        <v>2101</v>
      </c>
      <c r="I1682" s="97" t="s">
        <v>2102</v>
      </c>
      <c r="J1682" s="97" t="s">
        <v>2103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3221</v>
      </c>
      <c r="T1682" s="95" t="str">
        <f t="shared" si="136"/>
        <v>8 2024</v>
      </c>
      <c r="U1682" s="32">
        <f t="shared" si="134"/>
        <v>1182.1932751679042</v>
      </c>
      <c r="V1682" s="22">
        <f t="shared" si="135"/>
        <v>1.1615105759523514</v>
      </c>
      <c r="X1682" s="33"/>
      <c r="Y1682" s="33"/>
    </row>
    <row r="1683" spans="1:25" x14ac:dyDescent="0.2">
      <c r="A1683" s="93" t="s">
        <v>772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3"/>
        <v>5 2023</v>
      </c>
      <c r="G1683" s="96" t="s">
        <v>5</v>
      </c>
      <c r="H1683" s="161" t="s">
        <v>2288</v>
      </c>
      <c r="I1683" s="97" t="s">
        <v>2070</v>
      </c>
      <c r="J1683" s="97" t="s">
        <v>2289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3221</v>
      </c>
      <c r="T1683" s="95" t="str">
        <f t="shared" si="136"/>
        <v>8 2023</v>
      </c>
      <c r="U1683" s="32">
        <f t="shared" si="134"/>
        <v>722.59026358348751</v>
      </c>
      <c r="V1683" s="22">
        <f t="shared" si="135"/>
        <v>0.82354940182755043</v>
      </c>
      <c r="X1683" s="33"/>
      <c r="Y1683" s="33"/>
    </row>
    <row r="1684" spans="1:25" x14ac:dyDescent="0.2">
      <c r="A1684" s="93" t="s">
        <v>772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3"/>
        <v>5 2023</v>
      </c>
      <c r="G1684" s="96" t="s">
        <v>5</v>
      </c>
      <c r="H1684" s="161" t="s">
        <v>2288</v>
      </c>
      <c r="I1684" s="97" t="s">
        <v>2070</v>
      </c>
      <c r="J1684" s="97" t="s">
        <v>2289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3221</v>
      </c>
      <c r="T1684" s="95" t="str">
        <f t="shared" si="136"/>
        <v>9 2023</v>
      </c>
      <c r="U1684" s="32">
        <f t="shared" si="134"/>
        <v>722.59026358348751</v>
      </c>
      <c r="V1684" s="22">
        <f t="shared" si="135"/>
        <v>0.82354940182755043</v>
      </c>
      <c r="X1684" s="33"/>
      <c r="Y1684" s="33"/>
    </row>
    <row r="1685" spans="1:25" x14ac:dyDescent="0.2">
      <c r="A1685" s="93" t="s">
        <v>772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3"/>
        <v>5 2023</v>
      </c>
      <c r="G1685" s="96" t="s">
        <v>5</v>
      </c>
      <c r="H1685" s="161" t="s">
        <v>2288</v>
      </c>
      <c r="I1685" s="97" t="s">
        <v>2070</v>
      </c>
      <c r="J1685" s="97" t="s">
        <v>2289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3221</v>
      </c>
      <c r="T1685" s="95" t="str">
        <f t="shared" si="136"/>
        <v>9 2023</v>
      </c>
      <c r="U1685" s="32">
        <f t="shared" si="134"/>
        <v>772.59026358348751</v>
      </c>
      <c r="V1685" s="22">
        <f t="shared" si="135"/>
        <v>0.88053532063466133</v>
      </c>
      <c r="X1685" s="33"/>
      <c r="Y1685" s="33"/>
    </row>
    <row r="1686" spans="1:25" x14ac:dyDescent="0.2">
      <c r="A1686" s="93" t="s">
        <v>772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3"/>
        <v>5 2023</v>
      </c>
      <c r="G1686" s="96" t="s">
        <v>5</v>
      </c>
      <c r="H1686" s="161" t="s">
        <v>2288</v>
      </c>
      <c r="I1686" s="97" t="s">
        <v>2070</v>
      </c>
      <c r="J1686" s="97" t="s">
        <v>2289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3221</v>
      </c>
      <c r="T1686" s="95" t="str">
        <f t="shared" si="136"/>
        <v>9 2023</v>
      </c>
      <c r="U1686" s="32">
        <f t="shared" si="134"/>
        <v>772.59026358348751</v>
      </c>
      <c r="V1686" s="22">
        <f t="shared" si="135"/>
        <v>0.88053532063466133</v>
      </c>
      <c r="X1686" s="33"/>
      <c r="Y1686" s="33"/>
    </row>
    <row r="1687" spans="1:25" x14ac:dyDescent="0.2">
      <c r="A1687" s="93" t="s">
        <v>772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3"/>
        <v>5 2023</v>
      </c>
      <c r="G1687" s="96" t="s">
        <v>5</v>
      </c>
      <c r="H1687" s="161" t="s">
        <v>2288</v>
      </c>
      <c r="I1687" s="97" t="s">
        <v>2070</v>
      </c>
      <c r="J1687" s="97" t="s">
        <v>2289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3221</v>
      </c>
      <c r="T1687" s="95" t="str">
        <f t="shared" si="136"/>
        <v>9 2023</v>
      </c>
      <c r="U1687" s="32">
        <f t="shared" si="134"/>
        <v>822.59026358348751</v>
      </c>
      <c r="V1687" s="22">
        <f t="shared" si="135"/>
        <v>0.93752123944177224</v>
      </c>
      <c r="X1687" s="33"/>
      <c r="Y1687" s="33"/>
    </row>
    <row r="1688" spans="1:25" x14ac:dyDescent="0.2">
      <c r="A1688" s="93" t="s">
        <v>772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3"/>
        <v>5 2023</v>
      </c>
      <c r="G1688" s="96" t="s">
        <v>5</v>
      </c>
      <c r="H1688" s="175" t="s">
        <v>3730</v>
      </c>
      <c r="I1688" s="176" t="s">
        <v>3773</v>
      </c>
      <c r="J1688" s="97" t="s">
        <v>3774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3221</v>
      </c>
      <c r="T1688" s="95" t="str">
        <f t="shared" si="136"/>
        <v>7 2023</v>
      </c>
      <c r="U1688" s="32">
        <f t="shared" si="134"/>
        <v>1524.5292410270968</v>
      </c>
      <c r="V1688" s="22">
        <f t="shared" si="135"/>
        <v>1.562865136657003</v>
      </c>
      <c r="X1688" s="33"/>
      <c r="Y1688" s="33"/>
    </row>
    <row r="1689" spans="1:25" x14ac:dyDescent="0.2">
      <c r="A1689" s="93" t="s">
        <v>772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3"/>
        <v>5 2023</v>
      </c>
      <c r="G1689" s="96" t="s">
        <v>5</v>
      </c>
      <c r="H1689" s="160" t="str">
        <f>RIGHT(Journal!$J1689,9)</f>
        <v>DRB-00273</v>
      </c>
      <c r="I1689" s="96" t="str">
        <f t="shared" si="137"/>
        <v>Doctor's Best</v>
      </c>
      <c r="J1689" s="97" t="s">
        <v>773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3221</v>
      </c>
      <c r="T1689" s="95" t="str">
        <f t="shared" si="136"/>
        <v>8 2023</v>
      </c>
      <c r="U1689" s="32">
        <f t="shared" si="134"/>
        <v>1481.8062193218911</v>
      </c>
      <c r="V1689" s="22">
        <f t="shared" si="135"/>
        <v>0.66802379135194323</v>
      </c>
      <c r="X1689" s="33"/>
      <c r="Y1689" s="33"/>
    </row>
    <row r="1690" spans="1:25" x14ac:dyDescent="0.2">
      <c r="A1690" s="93" t="s">
        <v>772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3"/>
        <v>5 2023</v>
      </c>
      <c r="G1690" s="96" t="s">
        <v>5</v>
      </c>
      <c r="H1690" s="160" t="str">
        <f>RIGHT(Journal!$J1690,9)</f>
        <v>SOL-00680</v>
      </c>
      <c r="I1690" s="96" t="str">
        <f t="shared" si="137"/>
        <v>Solgar</v>
      </c>
      <c r="J1690" s="97" t="s">
        <v>454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3221</v>
      </c>
      <c r="T1690" s="95" t="str">
        <f t="shared" si="136"/>
        <v>6 2023</v>
      </c>
      <c r="U1690" s="32">
        <f t="shared" si="134"/>
        <v>545.38145552560695</v>
      </c>
      <c r="V1690" s="22">
        <f t="shared" si="135"/>
        <v>0.51713622748537702</v>
      </c>
      <c r="X1690" s="33"/>
      <c r="Y1690" s="33"/>
    </row>
    <row r="1691" spans="1:25" x14ac:dyDescent="0.2">
      <c r="A1691" s="93" t="s">
        <v>772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3"/>
        <v>5 2023</v>
      </c>
      <c r="G1691" s="96" t="s">
        <v>5</v>
      </c>
      <c r="H1691" s="160" t="str">
        <f>RIGHT(Journal!$J1691,9)</f>
        <v>SOL-00680</v>
      </c>
      <c r="I1691" s="96" t="str">
        <f t="shared" si="137"/>
        <v>Solgar</v>
      </c>
      <c r="J1691" s="97" t="s">
        <v>454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3221</v>
      </c>
      <c r="T1691" s="95" t="str">
        <f t="shared" si="136"/>
        <v>1 2025</v>
      </c>
      <c r="U1691" s="32">
        <f t="shared" si="134"/>
        <v>645.38145552560695</v>
      </c>
      <c r="V1691" s="22">
        <f t="shared" si="135"/>
        <v>0.61195724170321308</v>
      </c>
      <c r="X1691" s="33"/>
      <c r="Y1691" s="33"/>
    </row>
    <row r="1692" spans="1:25" x14ac:dyDescent="0.2">
      <c r="A1692" s="93" t="s">
        <v>772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3"/>
        <v>5 2023</v>
      </c>
      <c r="G1692" s="96" t="s">
        <v>5</v>
      </c>
      <c r="H1692" s="175" t="s">
        <v>3756</v>
      </c>
      <c r="I1692" s="176" t="s">
        <v>2067</v>
      </c>
      <c r="J1692" s="97" t="s">
        <v>3807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3221</v>
      </c>
      <c r="T1692" s="95" t="str">
        <f t="shared" si="136"/>
        <v>10 2023</v>
      </c>
      <c r="U1692" s="32">
        <f t="shared" si="134"/>
        <v>829.42264245519505</v>
      </c>
      <c r="V1692" s="22">
        <f t="shared" si="135"/>
        <v>1.0763651881725171</v>
      </c>
      <c r="X1692" s="33"/>
      <c r="Y1692" s="33"/>
    </row>
    <row r="1693" spans="1:25" x14ac:dyDescent="0.2">
      <c r="A1693" s="93" t="s">
        <v>772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3"/>
        <v>5 2023</v>
      </c>
      <c r="G1693" s="96" t="s">
        <v>5</v>
      </c>
      <c r="H1693" s="175" t="s">
        <v>3756</v>
      </c>
      <c r="I1693" s="176" t="s">
        <v>2067</v>
      </c>
      <c r="J1693" s="97" t="s">
        <v>3807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3221</v>
      </c>
      <c r="T1693" s="95" t="str">
        <f t="shared" si="136"/>
        <v>11 2023</v>
      </c>
      <c r="U1693" s="32">
        <f t="shared" si="134"/>
        <v>729.42264245519505</v>
      </c>
      <c r="V1693" s="22">
        <f t="shared" si="135"/>
        <v>0.94659236391173485</v>
      </c>
      <c r="X1693" s="33"/>
      <c r="Y1693" s="33"/>
    </row>
    <row r="1694" spans="1:25" x14ac:dyDescent="0.2">
      <c r="A1694" s="93" t="s">
        <v>772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3"/>
        <v>5 2023</v>
      </c>
      <c r="G1694" s="96" t="s">
        <v>5</v>
      </c>
      <c r="H1694" s="175" t="s">
        <v>3756</v>
      </c>
      <c r="I1694" s="176" t="s">
        <v>2067</v>
      </c>
      <c r="J1694" s="97" t="s">
        <v>3807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3221</v>
      </c>
      <c r="T1694" s="95" t="str">
        <f t="shared" si="136"/>
        <v>11 2023</v>
      </c>
      <c r="U1694" s="32">
        <f t="shared" si="134"/>
        <v>829.42264245519505</v>
      </c>
      <c r="V1694" s="22">
        <f t="shared" si="135"/>
        <v>1.0763651881725171</v>
      </c>
      <c r="X1694" s="33"/>
      <c r="Y1694" s="33"/>
    </row>
    <row r="1695" spans="1:25" x14ac:dyDescent="0.2">
      <c r="A1695" s="93" t="s">
        <v>772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3"/>
        <v>5 2023</v>
      </c>
      <c r="G1695" s="96" t="s">
        <v>5</v>
      </c>
      <c r="H1695" s="175" t="s">
        <v>3757</v>
      </c>
      <c r="I1695" s="176" t="s">
        <v>2067</v>
      </c>
      <c r="J1695" s="97" t="s">
        <v>3808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3221</v>
      </c>
      <c r="T1695" s="95" t="str">
        <f t="shared" si="136"/>
        <v>1 2024</v>
      </c>
      <c r="U1695" s="32">
        <f t="shared" si="134"/>
        <v>666.5233678535966</v>
      </c>
      <c r="V1695" s="22">
        <f t="shared" si="135"/>
        <v>1.249395620520227</v>
      </c>
      <c r="X1695" s="33"/>
      <c r="Y1695" s="33"/>
    </row>
    <row r="1696" spans="1:25" x14ac:dyDescent="0.2">
      <c r="A1696" s="93" t="s">
        <v>772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3"/>
        <v>5 2023</v>
      </c>
      <c r="G1696" s="96" t="s">
        <v>5</v>
      </c>
      <c r="H1696" s="175" t="s">
        <v>3757</v>
      </c>
      <c r="I1696" s="176" t="s">
        <v>2067</v>
      </c>
      <c r="J1696" s="97" t="s">
        <v>3808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3221</v>
      </c>
      <c r="T1696" s="95" t="str">
        <f t="shared" si="136"/>
        <v>1 2024</v>
      </c>
      <c r="U1696" s="32">
        <f t="shared" si="134"/>
        <v>666.5233678535966</v>
      </c>
      <c r="V1696" s="22">
        <f t="shared" si="135"/>
        <v>1.249395620520227</v>
      </c>
      <c r="X1696" s="33"/>
      <c r="Y1696" s="33"/>
    </row>
    <row r="1697" spans="1:25" x14ac:dyDescent="0.2">
      <c r="A1697" s="93" t="s">
        <v>772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3"/>
        <v>5 2023</v>
      </c>
      <c r="G1697" s="96" t="s">
        <v>5</v>
      </c>
      <c r="H1697" s="160" t="str">
        <f>RIGHT(Journal!$J1697,9)</f>
        <v>NOW-02210</v>
      </c>
      <c r="I1697" s="96" t="str">
        <f t="shared" si="137"/>
        <v>NOW Foods</v>
      </c>
      <c r="J1697" s="97" t="s">
        <v>361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3221</v>
      </c>
      <c r="T1697" s="95" t="str">
        <f t="shared" si="136"/>
        <v>6 2023</v>
      </c>
      <c r="U1697" s="32">
        <f t="shared" si="134"/>
        <v>788.69782380479546</v>
      </c>
      <c r="V1697" s="22">
        <f t="shared" si="135"/>
        <v>1.1088083942377129</v>
      </c>
      <c r="X1697" s="33"/>
      <c r="Y1697" s="33"/>
    </row>
    <row r="1698" spans="1:25" x14ac:dyDescent="0.2">
      <c r="A1698" s="93" t="s">
        <v>772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3"/>
        <v>5 2023</v>
      </c>
      <c r="G1698" s="96" t="s">
        <v>5</v>
      </c>
      <c r="H1698" s="160" t="str">
        <f>RIGHT(Journal!$J1698,9)</f>
        <v>NOW-02210</v>
      </c>
      <c r="I1698" s="96" t="str">
        <f t="shared" si="137"/>
        <v>NOW Foods</v>
      </c>
      <c r="J1698" s="97" t="s">
        <v>361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3221</v>
      </c>
      <c r="T1698" s="95" t="str">
        <f t="shared" si="136"/>
        <v>7 2023</v>
      </c>
      <c r="U1698" s="32">
        <f t="shared" si="134"/>
        <v>788.69782380479546</v>
      </c>
      <c r="V1698" s="22">
        <f t="shared" si="135"/>
        <v>1.1088083942377129</v>
      </c>
      <c r="X1698" s="33"/>
      <c r="Y1698" s="33"/>
    </row>
    <row r="1699" spans="1:25" x14ac:dyDescent="0.2">
      <c r="A1699" s="93" t="s">
        <v>3612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3"/>
        <v>5 2023</v>
      </c>
      <c r="G1699" s="96" t="s">
        <v>5</v>
      </c>
      <c r="H1699" s="160" t="str">
        <f>RIGHT(Journal!$J1699,9)</f>
        <v>000000153</v>
      </c>
      <c r="I1699" s="96" t="str">
        <f t="shared" si="137"/>
        <v>Forever</v>
      </c>
      <c r="J1699" s="97" t="s">
        <v>470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3221</v>
      </c>
      <c r="T1699" s="95" t="str">
        <f t="shared" si="136"/>
        <v>6 2023</v>
      </c>
      <c r="U1699" s="32">
        <f t="shared" si="134"/>
        <v>643.83694546379388</v>
      </c>
      <c r="V1699" s="22">
        <f t="shared" si="135"/>
        <v>0.36661569881039774</v>
      </c>
      <c r="X1699" s="33"/>
      <c r="Y1699" s="33"/>
    </row>
    <row r="1700" spans="1:25" x14ac:dyDescent="0.2">
      <c r="A1700" s="93" t="s">
        <v>3612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3"/>
        <v>5 2023</v>
      </c>
      <c r="G1700" s="96" t="s">
        <v>5</v>
      </c>
      <c r="H1700" s="160" t="str">
        <f>RIGHT(Journal!$J1700,9)</f>
        <v>000000153</v>
      </c>
      <c r="I1700" s="96" t="str">
        <f t="shared" si="137"/>
        <v>Forever</v>
      </c>
      <c r="J1700" s="97" t="s">
        <v>470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3221</v>
      </c>
      <c r="T1700" s="95" t="str">
        <f t="shared" si="136"/>
        <v>6 2023</v>
      </c>
      <c r="U1700" s="32">
        <f t="shared" si="134"/>
        <v>643.83694546379388</v>
      </c>
      <c r="V1700" s="22">
        <f t="shared" si="135"/>
        <v>0.36661569881039774</v>
      </c>
      <c r="X1700" s="33"/>
      <c r="Y1700" s="33"/>
    </row>
    <row r="1701" spans="1:25" x14ac:dyDescent="0.2">
      <c r="A1701" s="93" t="s">
        <v>3612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3"/>
        <v>5 2023</v>
      </c>
      <c r="G1701" s="96" t="s">
        <v>5</v>
      </c>
      <c r="H1701" s="160" t="str">
        <f>RIGHT(Journal!$J1701,9)</f>
        <v>000000153</v>
      </c>
      <c r="I1701" s="96" t="str">
        <f t="shared" si="137"/>
        <v>Forever</v>
      </c>
      <c r="J1701" s="97" t="s">
        <v>470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3221</v>
      </c>
      <c r="T1701" s="95" t="str">
        <f t="shared" si="136"/>
        <v>6 2023</v>
      </c>
      <c r="U1701" s="32">
        <f t="shared" si="134"/>
        <v>643.83694546379388</v>
      </c>
      <c r="V1701" s="22">
        <f t="shared" si="135"/>
        <v>0.36661569881039774</v>
      </c>
      <c r="X1701" s="33"/>
      <c r="Y1701" s="33"/>
    </row>
    <row r="1702" spans="1:25" x14ac:dyDescent="0.2">
      <c r="A1702" s="93" t="s">
        <v>3612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3"/>
        <v>5 2023</v>
      </c>
      <c r="G1702" s="96" t="s">
        <v>5</v>
      </c>
      <c r="H1702" s="160" t="str">
        <f>RIGHT(Journal!$J1702,9)</f>
        <v>000000153</v>
      </c>
      <c r="I1702" s="96" t="str">
        <f t="shared" si="137"/>
        <v>Forever</v>
      </c>
      <c r="J1702" s="97" t="s">
        <v>470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3221</v>
      </c>
      <c r="T1702" s="95" t="str">
        <f t="shared" si="136"/>
        <v>8 2023</v>
      </c>
      <c r="U1702" s="32">
        <f t="shared" si="134"/>
        <v>743.83694546379388</v>
      </c>
      <c r="V1702" s="22">
        <f t="shared" si="135"/>
        <v>0.42355801959416434</v>
      </c>
      <c r="X1702" s="33"/>
      <c r="Y1702" s="33"/>
    </row>
    <row r="1703" spans="1:25" x14ac:dyDescent="0.2">
      <c r="A1703" s="93" t="s">
        <v>3612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3"/>
        <v>5 2023</v>
      </c>
      <c r="G1703" s="96" t="s">
        <v>5</v>
      </c>
      <c r="H1703" s="160" t="str">
        <f>RIGHT(Journal!$J1703,9)</f>
        <v>000000153</v>
      </c>
      <c r="I1703" s="96" t="str">
        <f t="shared" si="137"/>
        <v>Forever</v>
      </c>
      <c r="J1703" s="97" t="s">
        <v>470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3221</v>
      </c>
      <c r="T1703" s="95" t="str">
        <f t="shared" si="136"/>
        <v>7 2023</v>
      </c>
      <c r="U1703" s="32">
        <f t="shared" si="134"/>
        <v>-3.0545362060365733E-3</v>
      </c>
      <c r="V1703" s="22">
        <f t="shared" si="135"/>
        <v>-1.7393238048976387E-6</v>
      </c>
      <c r="X1703" s="33"/>
      <c r="Y1703" s="33"/>
    </row>
    <row r="1704" spans="1:25" x14ac:dyDescent="0.2">
      <c r="A1704" s="93" t="s">
        <v>3612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3"/>
        <v>5 2023</v>
      </c>
      <c r="G1704" s="96" t="s">
        <v>5</v>
      </c>
      <c r="H1704" s="160" t="str">
        <f>RIGHT(Journal!$J1704,9)</f>
        <v>000000153</v>
      </c>
      <c r="I1704" s="96" t="str">
        <f t="shared" si="137"/>
        <v>Forever</v>
      </c>
      <c r="J1704" s="97" t="s">
        <v>470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3221</v>
      </c>
      <c r="T1704" s="95" t="str">
        <f t="shared" si="136"/>
        <v>7 2023</v>
      </c>
      <c r="U1704" s="32">
        <f t="shared" si="134"/>
        <v>-3.0545362060365733E-3</v>
      </c>
      <c r="V1704" s="22">
        <f t="shared" si="135"/>
        <v>-1.7393238048976387E-6</v>
      </c>
      <c r="X1704" s="33"/>
      <c r="Y1704" s="33"/>
    </row>
    <row r="1705" spans="1:25" x14ac:dyDescent="0.2">
      <c r="A1705" s="93" t="s">
        <v>3612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3"/>
        <v>5 2023</v>
      </c>
      <c r="G1705" s="96" t="s">
        <v>5</v>
      </c>
      <c r="H1705" s="160" t="str">
        <f>RIGHT(Journal!$J1705,9)</f>
        <v>000000205</v>
      </c>
      <c r="I1705" s="96" t="str">
        <f t="shared" si="137"/>
        <v>Forever</v>
      </c>
      <c r="J1705" s="97" t="s">
        <v>489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3221</v>
      </c>
      <c r="T1705" s="95" t="str">
        <f t="shared" si="136"/>
        <v>5 2023</v>
      </c>
      <c r="U1705" s="32">
        <f t="shared" si="134"/>
        <v>4.3152999307949358E-3</v>
      </c>
      <c r="V1705" s="22">
        <f t="shared" si="135"/>
        <v>2.7767451777459539E-6</v>
      </c>
      <c r="X1705" s="33"/>
      <c r="Y1705" s="33"/>
    </row>
    <row r="1706" spans="1:25" x14ac:dyDescent="0.2">
      <c r="A1706" s="93" t="s">
        <v>3612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3"/>
        <v>5 2023</v>
      </c>
      <c r="G1706" s="96" t="s">
        <v>5</v>
      </c>
      <c r="H1706" s="160" t="str">
        <f>RIGHT(Journal!$J1706,9)</f>
        <v>000000037</v>
      </c>
      <c r="I1706" s="96" t="str">
        <f t="shared" si="137"/>
        <v>Forever</v>
      </c>
      <c r="J1706" s="97" t="s">
        <v>317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3221</v>
      </c>
      <c r="T1706" s="95" t="str">
        <f t="shared" si="136"/>
        <v>2 2024</v>
      </c>
      <c r="U1706" s="32">
        <f t="shared" si="134"/>
        <v>774.39649384151448</v>
      </c>
      <c r="V1706" s="22">
        <f t="shared" si="135"/>
        <v>0.63184911755741624</v>
      </c>
      <c r="X1706" s="33"/>
      <c r="Y1706" s="33"/>
    </row>
    <row r="1707" spans="1:25" x14ac:dyDescent="0.2">
      <c r="A1707" s="93" t="s">
        <v>3612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3"/>
        <v>5 2023</v>
      </c>
      <c r="G1707" s="96" t="s">
        <v>5</v>
      </c>
      <c r="H1707" s="160" t="str">
        <f>RIGHT(Journal!$J1707,9)</f>
        <v>000000037</v>
      </c>
      <c r="I1707" s="96" t="str">
        <f t="shared" si="137"/>
        <v>Forever</v>
      </c>
      <c r="J1707" s="97" t="s">
        <v>317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3221</v>
      </c>
      <c r="T1707" s="95" t="str">
        <f t="shared" si="136"/>
        <v>2 2024</v>
      </c>
      <c r="U1707" s="32">
        <f t="shared" si="134"/>
        <v>774.39649384151448</v>
      </c>
      <c r="V1707" s="22">
        <f t="shared" si="135"/>
        <v>0.63184911755741624</v>
      </c>
      <c r="X1707" s="33"/>
      <c r="Y1707" s="33"/>
    </row>
    <row r="1708" spans="1:25" x14ac:dyDescent="0.2">
      <c r="A1708" s="93" t="s">
        <v>3612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3"/>
        <v>5 2023</v>
      </c>
      <c r="G1708" s="96" t="s">
        <v>7</v>
      </c>
      <c r="H1708" s="160" t="str">
        <f>RIGHT(Journal!$J1708,9)</f>
        <v>000000051</v>
      </c>
      <c r="I1708" s="96" t="str">
        <f t="shared" si="137"/>
        <v>Forever</v>
      </c>
      <c r="J1708" s="97" t="s">
        <v>320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6"/>
        <v/>
      </c>
      <c r="U1708" s="32">
        <f t="shared" si="134"/>
        <v>-1331.9952339861209</v>
      </c>
      <c r="V1708" s="22" t="str">
        <f t="shared" si="135"/>
        <v/>
      </c>
      <c r="X1708" s="33"/>
      <c r="Y1708" s="33"/>
    </row>
    <row r="1709" spans="1:25" x14ac:dyDescent="0.2">
      <c r="A1709" s="93" t="s">
        <v>3612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3"/>
        <v>5 2023</v>
      </c>
      <c r="G1709" s="96" t="s">
        <v>7</v>
      </c>
      <c r="H1709" s="160" t="str">
        <f>RIGHT(Journal!$J1709,9)</f>
        <v>000000612</v>
      </c>
      <c r="I1709" s="96" t="str">
        <f t="shared" si="137"/>
        <v>Forever</v>
      </c>
      <c r="J1709" s="97" t="s">
        <v>774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3221</v>
      </c>
      <c r="T1709" s="95" t="str">
        <f t="shared" si="136"/>
        <v>5 2023</v>
      </c>
      <c r="U1709" s="32">
        <f t="shared" si="134"/>
        <v>-3.7434145987162992E-3</v>
      </c>
      <c r="V1709" s="22">
        <f t="shared" si="135"/>
        <v>-4.3906193631260952E-6</v>
      </c>
      <c r="X1709" s="33"/>
      <c r="Y1709" s="33"/>
    </row>
    <row r="1710" spans="1:25" x14ac:dyDescent="0.2">
      <c r="A1710" s="93" t="s">
        <v>3612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3"/>
        <v>5 2023</v>
      </c>
      <c r="G1710" s="96" t="s">
        <v>7</v>
      </c>
      <c r="H1710" s="160" t="str">
        <f>RIGHT(Journal!$J1710,9)</f>
        <v>000000063</v>
      </c>
      <c r="I1710" s="96" t="str">
        <f t="shared" si="137"/>
        <v>Forever</v>
      </c>
      <c r="J1710" s="97" t="s">
        <v>775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3221</v>
      </c>
      <c r="T1710" s="95" t="str">
        <f t="shared" si="136"/>
        <v>5 2023</v>
      </c>
      <c r="U1710" s="32">
        <f t="shared" si="134"/>
        <v>0.99690495222171194</v>
      </c>
      <c r="V1710" s="22">
        <f t="shared" si="135"/>
        <v>9.9413817120063601E-4</v>
      </c>
      <c r="X1710" s="33"/>
      <c r="Y1710" s="33"/>
    </row>
    <row r="1711" spans="1:25" x14ac:dyDescent="0.2">
      <c r="A1711" s="93" t="s">
        <v>3612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3"/>
        <v>5 2023</v>
      </c>
      <c r="G1711" s="96" t="s">
        <v>7</v>
      </c>
      <c r="H1711" s="160" t="str">
        <f>RIGHT(Journal!$J1711,9)</f>
        <v>000000640</v>
      </c>
      <c r="I1711" s="96" t="str">
        <f t="shared" si="137"/>
        <v>Forever</v>
      </c>
      <c r="J1711" s="97" t="s">
        <v>493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3221</v>
      </c>
      <c r="T1711" s="95" t="str">
        <f t="shared" si="136"/>
        <v>5 2023</v>
      </c>
      <c r="U1711" s="32">
        <f t="shared" si="134"/>
        <v>-4.2786033500306075E-3</v>
      </c>
      <c r="V1711" s="22">
        <f t="shared" si="135"/>
        <v>-3.0655954327379621E-6</v>
      </c>
      <c r="X1711" s="33"/>
      <c r="Y1711" s="33"/>
    </row>
    <row r="1712" spans="1:25" x14ac:dyDescent="0.2">
      <c r="A1712" s="93" t="s">
        <v>3612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3"/>
        <v>5 2023</v>
      </c>
      <c r="G1712" s="96" t="s">
        <v>7</v>
      </c>
      <c r="H1712" s="160" t="str">
        <f>RIGHT(Journal!$J1712,9)</f>
        <v>000000067</v>
      </c>
      <c r="I1712" s="96" t="str">
        <f t="shared" si="137"/>
        <v>Forever</v>
      </c>
      <c r="J1712" s="97" t="s">
        <v>323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3221</v>
      </c>
      <c r="T1712" s="95" t="str">
        <f t="shared" si="136"/>
        <v>6 2023</v>
      </c>
      <c r="U1712" s="32">
        <f t="shared" si="134"/>
        <v>217.31368764306211</v>
      </c>
      <c r="V1712" s="22">
        <f t="shared" si="135"/>
        <v>0.45021721577711227</v>
      </c>
      <c r="X1712" s="33"/>
      <c r="Y1712" s="33"/>
    </row>
    <row r="1713" spans="1:25" x14ac:dyDescent="0.2">
      <c r="A1713" s="93" t="s">
        <v>3612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3"/>
        <v>5 2023</v>
      </c>
      <c r="G1713" s="96" t="s">
        <v>7</v>
      </c>
      <c r="H1713" s="160" t="str">
        <f>RIGHT(Journal!$J1713,9)</f>
        <v>000000067</v>
      </c>
      <c r="I1713" s="96" t="str">
        <f t="shared" si="137"/>
        <v>Forever</v>
      </c>
      <c r="J1713" s="97" t="s">
        <v>323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3221</v>
      </c>
      <c r="T1713" s="95" t="str">
        <f t="shared" si="136"/>
        <v>9 2023</v>
      </c>
      <c r="U1713" s="32">
        <f t="shared" si="134"/>
        <v>317.31368764306211</v>
      </c>
      <c r="V1713" s="22">
        <f t="shared" si="135"/>
        <v>0.6573911037452711</v>
      </c>
      <c r="X1713" s="33"/>
      <c r="Y1713" s="33"/>
    </row>
    <row r="1714" spans="1:25" x14ac:dyDescent="0.2">
      <c r="A1714" s="93" t="s">
        <v>776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3"/>
        <v>5 2023</v>
      </c>
      <c r="G1714" s="96" t="s">
        <v>6</v>
      </c>
      <c r="H1714" s="160" t="str">
        <f>RIGHT(Journal!$J1714,9)</f>
        <v>909837585</v>
      </c>
      <c r="I1714" s="96" t="str">
        <f t="shared" si="137"/>
        <v>Black Panther</v>
      </c>
      <c r="J1714" s="97" t="s">
        <v>777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3221</v>
      </c>
      <c r="T1714" s="95" t="str">
        <f t="shared" si="136"/>
        <v>7 2023</v>
      </c>
      <c r="U1714" s="32">
        <f t="shared" si="134"/>
        <v>1766.75</v>
      </c>
      <c r="V1714" s="22">
        <f t="shared" si="135"/>
        <v>2.1203120312031203</v>
      </c>
      <c r="X1714" s="33"/>
      <c r="Y1714" s="33"/>
    </row>
    <row r="1715" spans="1:25" x14ac:dyDescent="0.2">
      <c r="A1715" s="93" t="s">
        <v>776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3"/>
        <v>5 2023</v>
      </c>
      <c r="G1715" s="96" t="s">
        <v>6</v>
      </c>
      <c r="H1715" s="160" t="str">
        <f>RIGHT(Journal!$J1715,9)</f>
        <v>909837585</v>
      </c>
      <c r="I1715" s="96" t="str">
        <f t="shared" si="137"/>
        <v>Black Panther</v>
      </c>
      <c r="J1715" s="97" t="s">
        <v>777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3221</v>
      </c>
      <c r="T1715" s="95" t="str">
        <f t="shared" si="136"/>
        <v>7 2023</v>
      </c>
      <c r="U1715" s="32">
        <f t="shared" si="134"/>
        <v>1666.75</v>
      </c>
      <c r="V1715" s="22">
        <f t="shared" si="135"/>
        <v>2.0003000300030003</v>
      </c>
      <c r="X1715" s="33"/>
      <c r="Y1715" s="33"/>
    </row>
    <row r="1716" spans="1:25" x14ac:dyDescent="0.2">
      <c r="A1716" s="93" t="s">
        <v>778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3"/>
        <v>6 2023</v>
      </c>
      <c r="G1716" s="96" t="s">
        <v>6</v>
      </c>
      <c r="H1716" s="160" t="str">
        <f>RIGHT(Journal!$J1716,9)</f>
        <v>897817701</v>
      </c>
      <c r="I1716" s="96" t="str">
        <f t="shared" si="137"/>
        <v>Bio Produkt</v>
      </c>
      <c r="J1716" s="97" t="s">
        <v>3702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3221</v>
      </c>
      <c r="T1716" s="95" t="str">
        <f t="shared" si="136"/>
        <v>6 2023</v>
      </c>
      <c r="U1716" s="32">
        <f t="shared" si="134"/>
        <v>628.40000000000009</v>
      </c>
      <c r="V1716" s="22">
        <f t="shared" si="135"/>
        <v>0.26496879743632995</v>
      </c>
      <c r="X1716" s="33"/>
      <c r="Y1716" s="33"/>
    </row>
    <row r="1717" spans="1:25" x14ac:dyDescent="0.2">
      <c r="A1717" s="93" t="s">
        <v>779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3"/>
        <v>5 2023</v>
      </c>
      <c r="G1717" s="96" t="s">
        <v>5</v>
      </c>
      <c r="H1717" s="160" t="str">
        <f>RIGHT(Journal!$J1717,9)</f>
        <v>000001580</v>
      </c>
      <c r="I1717" s="96" t="str">
        <f t="shared" si="137"/>
        <v>NSP</v>
      </c>
      <c r="J1717" s="97" t="s">
        <v>780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3221</v>
      </c>
      <c r="T1717" s="95" t="str">
        <f t="shared" si="136"/>
        <v>6 2023</v>
      </c>
      <c r="U1717" s="32">
        <f t="shared" si="134"/>
        <v>597.33739776430184</v>
      </c>
      <c r="V1717" s="22">
        <f t="shared" si="135"/>
        <v>0.27118878631616372</v>
      </c>
      <c r="X1717" s="33"/>
      <c r="Y1717" s="33"/>
    </row>
    <row r="1718" spans="1:25" x14ac:dyDescent="0.2">
      <c r="A1718" s="93" t="s">
        <v>779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3"/>
        <v>5 2023</v>
      </c>
      <c r="G1718" s="96" t="s">
        <v>5</v>
      </c>
      <c r="H1718" s="160" t="str">
        <f>RIGHT(Journal!$J1718,9)</f>
        <v>000001580</v>
      </c>
      <c r="I1718" s="96" t="str">
        <f t="shared" si="137"/>
        <v>NSP</v>
      </c>
      <c r="J1718" s="97" t="s">
        <v>780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3221</v>
      </c>
      <c r="T1718" s="95" t="str">
        <f t="shared" si="136"/>
        <v>7 2023</v>
      </c>
      <c r="U1718" s="32">
        <f t="shared" si="134"/>
        <v>1347.3373977643018</v>
      </c>
      <c r="V1718" s="22">
        <f t="shared" si="135"/>
        <v>0.61168578265085038</v>
      </c>
      <c r="X1718" s="33"/>
      <c r="Y1718" s="33"/>
    </row>
    <row r="1719" spans="1:25" x14ac:dyDescent="0.2">
      <c r="A1719" s="93" t="s">
        <v>779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3"/>
        <v>5 2023</v>
      </c>
      <c r="G1719" s="96" t="s">
        <v>5</v>
      </c>
      <c r="H1719" s="160" t="str">
        <f>RIGHT(Journal!$J1719,9)</f>
        <v>000000090</v>
      </c>
      <c r="I1719" s="96" t="str">
        <f t="shared" si="137"/>
        <v>NSP</v>
      </c>
      <c r="J1719" s="97" t="s">
        <v>781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3221</v>
      </c>
      <c r="T1719" s="95" t="str">
        <f t="shared" si="136"/>
        <v>9 2023</v>
      </c>
      <c r="U1719" s="32">
        <f t="shared" si="134"/>
        <v>755.09520447139562</v>
      </c>
      <c r="V1719" s="22">
        <f t="shared" si="135"/>
        <v>0.72264497943030526</v>
      </c>
      <c r="X1719" s="33"/>
      <c r="Y1719" s="33"/>
    </row>
    <row r="1720" spans="1:25" x14ac:dyDescent="0.2">
      <c r="A1720" s="93" t="s">
        <v>782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3"/>
        <v>6 2023</v>
      </c>
      <c r="G1720" s="96" t="s">
        <v>6</v>
      </c>
      <c r="H1720" s="160" t="str">
        <f>RIGHT(Journal!$J1720,9)</f>
        <v>892721541</v>
      </c>
      <c r="I1720" s="96" t="str">
        <f t="shared" si="137"/>
        <v>FatZorb</v>
      </c>
      <c r="J1720" s="97" t="s">
        <v>760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3221</v>
      </c>
      <c r="T1720" s="95" t="str">
        <f t="shared" si="136"/>
        <v>6 2023</v>
      </c>
      <c r="U1720" s="32">
        <f t="shared" si="134"/>
        <v>859.3</v>
      </c>
      <c r="V1720" s="22">
        <f t="shared" si="135"/>
        <v>0.75330937143859023</v>
      </c>
      <c r="X1720" s="33"/>
      <c r="Y1720" s="33"/>
    </row>
    <row r="1721" spans="1:25" x14ac:dyDescent="0.2">
      <c r="A1721" s="93" t="s">
        <v>3613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3"/>
        <v>6 2023</v>
      </c>
      <c r="G1721" s="96" t="s">
        <v>5</v>
      </c>
      <c r="H1721" s="160" t="str">
        <f>RIGHT(Journal!$J1721,9)</f>
        <v>000000015</v>
      </c>
      <c r="I1721" s="96" t="str">
        <f t="shared" si="137"/>
        <v>Forever</v>
      </c>
      <c r="J1721" s="97" t="s">
        <v>315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3221</v>
      </c>
      <c r="T1721" s="95" t="str">
        <f t="shared" si="136"/>
        <v>8 2023</v>
      </c>
      <c r="U1721" s="32">
        <f t="shared" si="134"/>
        <v>-4.3392913332809258E-3</v>
      </c>
      <c r="V1721" s="22">
        <f t="shared" si="135"/>
        <v>-2.2320718741555237E-6</v>
      </c>
      <c r="X1721" s="33"/>
      <c r="Y1721" s="33"/>
    </row>
    <row r="1722" spans="1:25" x14ac:dyDescent="0.2">
      <c r="A1722" s="93" t="s">
        <v>3613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3"/>
        <v>6 2023</v>
      </c>
      <c r="G1722" s="96" t="s">
        <v>5</v>
      </c>
      <c r="H1722" s="160" t="str">
        <f>RIGHT(Journal!$J1722,9)</f>
        <v>000000015</v>
      </c>
      <c r="I1722" s="96" t="str">
        <f t="shared" si="137"/>
        <v>Forever</v>
      </c>
      <c r="J1722" s="97" t="s">
        <v>315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3221</v>
      </c>
      <c r="T1722" s="95" t="str">
        <f t="shared" si="136"/>
        <v>8 2023</v>
      </c>
      <c r="U1722" s="32">
        <f t="shared" si="134"/>
        <v>-4.3392913332809258E-3</v>
      </c>
      <c r="V1722" s="22">
        <f t="shared" si="135"/>
        <v>-2.2320718741555237E-6</v>
      </c>
      <c r="X1722" s="33"/>
      <c r="Y1722" s="33"/>
    </row>
    <row r="1723" spans="1:25" x14ac:dyDescent="0.2">
      <c r="A1723" s="93" t="s">
        <v>3613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3"/>
        <v>6 2023</v>
      </c>
      <c r="G1723" s="96" t="s">
        <v>5</v>
      </c>
      <c r="H1723" s="160" t="str">
        <f>RIGHT(Journal!$J1723,9)</f>
        <v>000000015</v>
      </c>
      <c r="I1723" s="96" t="str">
        <f t="shared" si="137"/>
        <v>Forever</v>
      </c>
      <c r="J1723" s="97" t="s">
        <v>315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3221</v>
      </c>
      <c r="T1723" s="95" t="str">
        <f t="shared" si="136"/>
        <v>9 2023</v>
      </c>
      <c r="U1723" s="32">
        <f t="shared" si="134"/>
        <v>855.93566070866677</v>
      </c>
      <c r="V1723" s="22">
        <f t="shared" si="135"/>
        <v>0.44028155005439773</v>
      </c>
      <c r="X1723" s="33"/>
      <c r="Y1723" s="33"/>
    </row>
    <row r="1724" spans="1:25" x14ac:dyDescent="0.2">
      <c r="A1724" s="93" t="s">
        <v>3613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3"/>
        <v>6 2023</v>
      </c>
      <c r="G1724" s="96" t="s">
        <v>5</v>
      </c>
      <c r="H1724" s="160" t="str">
        <f>RIGHT(Journal!$J1724,9)</f>
        <v>000000015</v>
      </c>
      <c r="I1724" s="96" t="str">
        <f t="shared" si="137"/>
        <v>Forever</v>
      </c>
      <c r="J1724" s="97" t="s">
        <v>315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3221</v>
      </c>
      <c r="T1724" s="95" t="str">
        <f t="shared" si="136"/>
        <v>9 2023</v>
      </c>
      <c r="U1724" s="32">
        <f t="shared" si="134"/>
        <v>1055.9356607086668</v>
      </c>
      <c r="V1724" s="22">
        <f t="shared" si="135"/>
        <v>0.54315880362971181</v>
      </c>
      <c r="X1724" s="33"/>
      <c r="Y1724" s="33"/>
    </row>
    <row r="1725" spans="1:25" x14ac:dyDescent="0.2">
      <c r="A1725" s="93" t="s">
        <v>3613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3"/>
        <v>6 2023</v>
      </c>
      <c r="G1725" s="96" t="s">
        <v>5</v>
      </c>
      <c r="H1725" s="161" t="s">
        <v>3781</v>
      </c>
      <c r="I1725" s="97" t="s">
        <v>1404</v>
      </c>
      <c r="J1725" s="97" t="s">
        <v>3782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3221</v>
      </c>
      <c r="T1725" s="95" t="str">
        <f t="shared" si="136"/>
        <v>7 2023</v>
      </c>
      <c r="U1725" s="32">
        <f t="shared" si="134"/>
        <v>748.4460229252727</v>
      </c>
      <c r="V1725" s="22">
        <f t="shared" si="135"/>
        <v>0.28226693832986965</v>
      </c>
      <c r="X1725" s="33"/>
      <c r="Y1725" s="33"/>
    </row>
    <row r="1726" spans="1:25" x14ac:dyDescent="0.2">
      <c r="A1726" s="93" t="s">
        <v>3613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3"/>
        <v>6 2023</v>
      </c>
      <c r="G1726" s="96" t="s">
        <v>5</v>
      </c>
      <c r="H1726" s="161" t="s">
        <v>3781</v>
      </c>
      <c r="I1726" s="97" t="s">
        <v>1404</v>
      </c>
      <c r="J1726" s="97" t="s">
        <v>3782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3221</v>
      </c>
      <c r="T1726" s="95" t="str">
        <f t="shared" si="136"/>
        <v>7 2023</v>
      </c>
      <c r="U1726" s="32">
        <f t="shared" si="134"/>
        <v>748.4460229252727</v>
      </c>
      <c r="V1726" s="22">
        <f t="shared" si="135"/>
        <v>0.28226693832986965</v>
      </c>
      <c r="X1726" s="33"/>
      <c r="Y1726" s="33"/>
    </row>
    <row r="1727" spans="1:25" x14ac:dyDescent="0.2">
      <c r="A1727" s="93" t="s">
        <v>3613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3"/>
        <v>6 2023</v>
      </c>
      <c r="G1727" s="96" t="s">
        <v>5</v>
      </c>
      <c r="H1727" s="161" t="s">
        <v>3781</v>
      </c>
      <c r="I1727" s="97" t="s">
        <v>1404</v>
      </c>
      <c r="J1727" s="97" t="s">
        <v>3782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3221</v>
      </c>
      <c r="T1727" s="95" t="str">
        <f t="shared" si="136"/>
        <v>8 2024</v>
      </c>
      <c r="U1727" s="32">
        <f t="shared" si="134"/>
        <v>748.4460229252727</v>
      </c>
      <c r="V1727" s="22">
        <f t="shared" si="135"/>
        <v>0.28226693832986965</v>
      </c>
      <c r="X1727" s="33"/>
      <c r="Y1727" s="33"/>
    </row>
    <row r="1728" spans="1:25" x14ac:dyDescent="0.2">
      <c r="A1728" s="93" t="s">
        <v>3613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3"/>
        <v>6 2023</v>
      </c>
      <c r="G1728" s="96" t="s">
        <v>5</v>
      </c>
      <c r="H1728" s="160" t="str">
        <f>RIGHT(Journal!$J1728,9)</f>
        <v>000000206</v>
      </c>
      <c r="I1728" s="96" t="str">
        <f t="shared" si="137"/>
        <v>Forever</v>
      </c>
      <c r="J1728" s="97" t="s">
        <v>783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3221</v>
      </c>
      <c r="T1728" s="95" t="str">
        <f t="shared" si="136"/>
        <v>7 2023</v>
      </c>
      <c r="U1728" s="32">
        <f t="shared" si="134"/>
        <v>598.98258985211601</v>
      </c>
      <c r="V1728" s="22">
        <f t="shared" si="135"/>
        <v>0.33258012192282621</v>
      </c>
      <c r="X1728" s="33"/>
      <c r="Y1728" s="33"/>
    </row>
    <row r="1729" spans="1:25" x14ac:dyDescent="0.2">
      <c r="A1729" s="93" t="s">
        <v>3613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ref="F1729:F1792" si="138">IFERROR(MONTH(E1729)&amp;" "&amp;YEAR(E1729),"")</f>
        <v>6 2023</v>
      </c>
      <c r="G1729" s="96" t="s">
        <v>5</v>
      </c>
      <c r="H1729" s="160" t="str">
        <f>RIGHT(Journal!$J1729,9)</f>
        <v>000000206</v>
      </c>
      <c r="I1729" s="96" t="str">
        <f t="shared" si="137"/>
        <v>Forever</v>
      </c>
      <c r="J1729" s="97" t="s">
        <v>783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3221</v>
      </c>
      <c r="T1729" s="95" t="str">
        <f t="shared" si="136"/>
        <v>7 2023</v>
      </c>
      <c r="U1729" s="32">
        <f t="shared" ref="U1729:U1792" si="139">Q1729-P1729</f>
        <v>598.98258985211601</v>
      </c>
      <c r="V1729" s="22">
        <f t="shared" ref="V1729:V1792" si="140">IF(Q1729&lt;&gt;0,IFERROR(U1729/P1729,""),"")</f>
        <v>0.33258012192282621</v>
      </c>
      <c r="X1729" s="33"/>
      <c r="Y1729" s="33"/>
    </row>
    <row r="1730" spans="1:25" x14ac:dyDescent="0.2">
      <c r="A1730" s="93" t="s">
        <v>3613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8"/>
        <v>6 2023</v>
      </c>
      <c r="G1730" s="96" t="s">
        <v>7</v>
      </c>
      <c r="H1730" s="160" t="str">
        <f>RIGHT(Journal!$J1730,9)</f>
        <v>000000028</v>
      </c>
      <c r="I1730" s="96" t="str">
        <f t="shared" si="137"/>
        <v>Forever</v>
      </c>
      <c r="J1730" s="97" t="s">
        <v>316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3221</v>
      </c>
      <c r="T1730" s="95" t="str">
        <f t="shared" si="136"/>
        <v>6 2023</v>
      </c>
      <c r="U1730" s="32">
        <f t="shared" si="139"/>
        <v>4.1086852816079045E-3</v>
      </c>
      <c r="V1730" s="22">
        <f t="shared" si="140"/>
        <v>7.1705318378124397E-6</v>
      </c>
      <c r="X1730" s="33"/>
      <c r="Y1730" s="33"/>
    </row>
    <row r="1731" spans="1:25" x14ac:dyDescent="0.2">
      <c r="A1731" s="93" t="s">
        <v>784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8"/>
        <v>6 2023</v>
      </c>
      <c r="G1731" s="96" t="s">
        <v>5</v>
      </c>
      <c r="H1731" s="160" t="str">
        <f>RIGHT(Journal!$J1731,9)</f>
        <v>000001346</v>
      </c>
      <c r="I1731" s="96" t="str">
        <f t="shared" si="137"/>
        <v>NSP</v>
      </c>
      <c r="J1731" s="97" t="s">
        <v>785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3221</v>
      </c>
      <c r="T1731" s="95" t="str">
        <f t="shared" si="136"/>
        <v>7 2023</v>
      </c>
      <c r="U1731" s="32">
        <f t="shared" si="139"/>
        <v>805.46821208768642</v>
      </c>
      <c r="V1731" s="22">
        <f t="shared" si="140"/>
        <v>0.35849225622656339</v>
      </c>
      <c r="X1731" s="33"/>
      <c r="Y1731" s="33"/>
    </row>
    <row r="1732" spans="1:25" x14ac:dyDescent="0.2">
      <c r="A1732" s="93" t="s">
        <v>784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si="138"/>
        <v>6 2023</v>
      </c>
      <c r="G1732" s="96" t="s">
        <v>5</v>
      </c>
      <c r="H1732" s="160" t="str">
        <f>RIGHT(Journal!$J1732,9)</f>
        <v>000001580</v>
      </c>
      <c r="I1732" s="96" t="str">
        <f t="shared" si="137"/>
        <v>NSP</v>
      </c>
      <c r="J1732" s="97" t="s">
        <v>780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3221</v>
      </c>
      <c r="T1732" s="95" t="str">
        <f t="shared" si="136"/>
        <v>7 2023</v>
      </c>
      <c r="U1732" s="32">
        <f t="shared" si="139"/>
        <v>862.3471375883978</v>
      </c>
      <c r="V1732" s="22">
        <f t="shared" si="140"/>
        <v>0.35818111719560064</v>
      </c>
      <c r="X1732" s="33"/>
      <c r="Y1732" s="33"/>
    </row>
    <row r="1733" spans="1:25" x14ac:dyDescent="0.2">
      <c r="A1733" s="93" t="s">
        <v>784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8"/>
        <v>6 2023</v>
      </c>
      <c r="G1733" s="96" t="s">
        <v>5</v>
      </c>
      <c r="H1733" s="160" t="str">
        <f>RIGHT(Journal!$J1733,9)</f>
        <v>000001580</v>
      </c>
      <c r="I1733" s="96" t="str">
        <f t="shared" si="137"/>
        <v>NSP</v>
      </c>
      <c r="J1733" s="97" t="s">
        <v>780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3221</v>
      </c>
      <c r="T1733" s="95" t="str">
        <f t="shared" si="136"/>
        <v>7 2023</v>
      </c>
      <c r="U1733" s="32">
        <f t="shared" si="139"/>
        <v>862.3471375883978</v>
      </c>
      <c r="V1733" s="22">
        <f t="shared" si="140"/>
        <v>0.35818111719560064</v>
      </c>
      <c r="X1733" s="33"/>
      <c r="Y1733" s="33"/>
    </row>
    <row r="1734" spans="1:25" x14ac:dyDescent="0.2">
      <c r="A1734" s="93" t="s">
        <v>784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8"/>
        <v>6 2023</v>
      </c>
      <c r="G1734" s="96" t="s">
        <v>5</v>
      </c>
      <c r="H1734" s="160" t="str">
        <f>RIGHT(Journal!$J1734,9)</f>
        <v>000001580</v>
      </c>
      <c r="I1734" s="96" t="str">
        <f t="shared" si="137"/>
        <v>NSP</v>
      </c>
      <c r="J1734" s="97" t="s">
        <v>780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3221</v>
      </c>
      <c r="T1734" s="95" t="str">
        <f t="shared" si="136"/>
        <v>7 2023</v>
      </c>
      <c r="U1734" s="32">
        <f t="shared" si="139"/>
        <v>862.3471375883978</v>
      </c>
      <c r="V1734" s="22">
        <f t="shared" si="140"/>
        <v>0.35818111719560064</v>
      </c>
      <c r="X1734" s="33"/>
      <c r="Y1734" s="33"/>
    </row>
    <row r="1735" spans="1:25" x14ac:dyDescent="0.2">
      <c r="A1735" s="93" t="s">
        <v>784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8"/>
        <v>6 2023</v>
      </c>
      <c r="G1735" s="96" t="s">
        <v>5</v>
      </c>
      <c r="H1735" s="160" t="str">
        <f>RIGHT(Journal!$J1735,9)</f>
        <v>000001841</v>
      </c>
      <c r="I1735" s="96" t="str">
        <f t="shared" si="137"/>
        <v>NSP</v>
      </c>
      <c r="J1735" s="97" t="s">
        <v>786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3221</v>
      </c>
      <c r="T1735" s="95" t="str">
        <f t="shared" si="136"/>
        <v>7 2023</v>
      </c>
      <c r="U1735" s="32">
        <f t="shared" si="139"/>
        <v>1135.3485556903934</v>
      </c>
      <c r="V1735" s="22">
        <f t="shared" si="140"/>
        <v>0.3584456870209331</v>
      </c>
      <c r="X1735" s="33"/>
      <c r="Y1735" s="33"/>
    </row>
    <row r="1736" spans="1:25" x14ac:dyDescent="0.2">
      <c r="A1736" s="93" t="s">
        <v>784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8"/>
        <v>6 2023</v>
      </c>
      <c r="G1736" s="96" t="s">
        <v>5</v>
      </c>
      <c r="H1736" s="160" t="str">
        <f>RIGHT(Journal!$J1736,9)</f>
        <v>000001622</v>
      </c>
      <c r="I1736" s="96" t="str">
        <f t="shared" si="137"/>
        <v>NSP</v>
      </c>
      <c r="J1736" s="97" t="s">
        <v>787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3221</v>
      </c>
      <c r="T1736" s="95" t="str">
        <f t="shared" si="136"/>
        <v>7 2023</v>
      </c>
      <c r="U1736" s="32">
        <f t="shared" si="139"/>
        <v>1006.3525801679389</v>
      </c>
      <c r="V1736" s="22">
        <f t="shared" si="140"/>
        <v>0.35820175563582485</v>
      </c>
      <c r="X1736" s="33"/>
      <c r="Y1736" s="33"/>
    </row>
    <row r="1737" spans="1:25" x14ac:dyDescent="0.2">
      <c r="A1737" s="93" t="s">
        <v>784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8"/>
        <v>6 2023</v>
      </c>
      <c r="G1737" s="96" t="s">
        <v>5</v>
      </c>
      <c r="H1737" s="160" t="str">
        <f>RIGHT(Journal!$J1737,9)</f>
        <v>000003302</v>
      </c>
      <c r="I1737" s="96" t="str">
        <f t="shared" si="137"/>
        <v>NSP</v>
      </c>
      <c r="J1737" s="97" t="s">
        <v>788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3221</v>
      </c>
      <c r="T1737" s="95" t="str">
        <f t="shared" si="136"/>
        <v>7 2023</v>
      </c>
      <c r="U1737" s="32">
        <f t="shared" si="139"/>
        <v>807.09372728970266</v>
      </c>
      <c r="V1737" s="22">
        <f t="shared" si="140"/>
        <v>0.35817404334333008</v>
      </c>
      <c r="X1737" s="33"/>
      <c r="Y1737" s="33"/>
    </row>
    <row r="1738" spans="1:25" x14ac:dyDescent="0.2">
      <c r="A1738" s="93" t="s">
        <v>784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8"/>
        <v>6 2023</v>
      </c>
      <c r="G1738" s="96" t="s">
        <v>5</v>
      </c>
      <c r="H1738" s="160" t="str">
        <f>RIGHT(Journal!$J1738,9)</f>
        <v>000000312</v>
      </c>
      <c r="I1738" s="96" t="str">
        <f t="shared" si="137"/>
        <v>NSP</v>
      </c>
      <c r="J1738" s="97" t="s">
        <v>789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3221</v>
      </c>
      <c r="T1738" s="95" t="str">
        <f t="shared" si="136"/>
        <v>7 2023</v>
      </c>
      <c r="U1738" s="32">
        <f t="shared" si="139"/>
        <v>994.65383944336145</v>
      </c>
      <c r="V1738" s="22">
        <f t="shared" si="140"/>
        <v>0.35832842735662368</v>
      </c>
      <c r="X1738" s="33"/>
      <c r="Y1738" s="33"/>
    </row>
    <row r="1739" spans="1:25" x14ac:dyDescent="0.2">
      <c r="A1739" s="93" t="s">
        <v>784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8"/>
        <v>6 2023</v>
      </c>
      <c r="G1739" s="96" t="s">
        <v>5</v>
      </c>
      <c r="H1739" s="160" t="str">
        <f>RIGHT(Journal!$J1739,9)</f>
        <v>000000999</v>
      </c>
      <c r="I1739" s="96" t="str">
        <f t="shared" si="137"/>
        <v>NSP</v>
      </c>
      <c r="J1739" s="97" t="s">
        <v>733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3221</v>
      </c>
      <c r="T1739" s="95" t="str">
        <f t="shared" si="136"/>
        <v>7 2023</v>
      </c>
      <c r="U1739" s="32">
        <f t="shared" si="139"/>
        <v>903.38003430497429</v>
      </c>
      <c r="V1739" s="22">
        <f t="shared" si="140"/>
        <v>0.35825668091487967</v>
      </c>
      <c r="X1739" s="33"/>
      <c r="Y1739" s="33"/>
    </row>
    <row r="1740" spans="1:25" x14ac:dyDescent="0.2">
      <c r="A1740" s="93" t="s">
        <v>784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8"/>
        <v>6 2023</v>
      </c>
      <c r="G1740" s="96" t="s">
        <v>5</v>
      </c>
      <c r="H1740" s="160" t="str">
        <f>RIGHT(Journal!$J1740,9)</f>
        <v>000000170</v>
      </c>
      <c r="I1740" s="96" t="str">
        <f t="shared" si="137"/>
        <v>NSP</v>
      </c>
      <c r="J1740" s="97" t="s">
        <v>552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3221</v>
      </c>
      <c r="T1740" s="95" t="str">
        <f t="shared" si="136"/>
        <v>7 2023</v>
      </c>
      <c r="U1740" s="32">
        <f t="shared" si="139"/>
        <v>442.07163825074804</v>
      </c>
      <c r="V1740" s="22">
        <f t="shared" si="140"/>
        <v>0.35833040875886213</v>
      </c>
      <c r="X1740" s="33"/>
      <c r="Y1740" s="33"/>
    </row>
    <row r="1741" spans="1:25" x14ac:dyDescent="0.2">
      <c r="A1741" s="93" t="s">
        <v>790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8"/>
        <v>6 2023</v>
      </c>
      <c r="G1741" s="96" t="s">
        <v>5</v>
      </c>
      <c r="H1741" s="160" t="str">
        <f>RIGHT(Journal!$J1741,9)</f>
        <v>000091848</v>
      </c>
      <c r="I1741" s="96" t="str">
        <f t="shared" si="137"/>
        <v>CoralClub</v>
      </c>
      <c r="J1741" s="97" t="s">
        <v>724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3221</v>
      </c>
      <c r="T1741" s="95" t="str">
        <f t="shared" ref="T1741:T1804" si="141">IF(R1741="","",MONTH(R1741)&amp;" "&amp;YEAR(R1741))</f>
        <v>6 2023</v>
      </c>
      <c r="U1741" s="32">
        <f t="shared" si="139"/>
        <v>350</v>
      </c>
      <c r="V1741" s="22">
        <f t="shared" si="140"/>
        <v>0.25925925925925924</v>
      </c>
      <c r="X1741" s="33"/>
      <c r="Y1741" s="33"/>
    </row>
    <row r="1742" spans="1:25" x14ac:dyDescent="0.2">
      <c r="A1742" s="93" t="s">
        <v>790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8"/>
        <v>6 2023</v>
      </c>
      <c r="G1742" s="96" t="s">
        <v>5</v>
      </c>
      <c r="H1742" s="160" t="str">
        <f>RIGHT(Journal!$J1742,9)</f>
        <v>000091848</v>
      </c>
      <c r="I1742" s="96" t="str">
        <f t="shared" ref="I1742:I1805" si="142">IFERROR(LEFT(J1742,FIND(",",J1742)-1),"")</f>
        <v>CoralClub</v>
      </c>
      <c r="J1742" s="97" t="s">
        <v>724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3221</v>
      </c>
      <c r="T1742" s="95" t="str">
        <f t="shared" si="141"/>
        <v>10 2023</v>
      </c>
      <c r="U1742" s="32">
        <f t="shared" si="139"/>
        <v>450</v>
      </c>
      <c r="V1742" s="22">
        <f t="shared" si="140"/>
        <v>0.33333333333333331</v>
      </c>
      <c r="X1742" s="33"/>
      <c r="Y1742" s="33"/>
    </row>
    <row r="1743" spans="1:25" x14ac:dyDescent="0.2">
      <c r="A1743" s="93" t="s">
        <v>791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8"/>
        <v>6 2023</v>
      </c>
      <c r="G1743" s="96" t="s">
        <v>5</v>
      </c>
      <c r="H1743" s="161" t="s">
        <v>2939</v>
      </c>
      <c r="I1743" s="97" t="s">
        <v>2933</v>
      </c>
      <c r="J1743" s="97" t="s">
        <v>2940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3221</v>
      </c>
      <c r="T1743" s="95" t="str">
        <f t="shared" si="141"/>
        <v>2 2024</v>
      </c>
      <c r="U1743" s="32">
        <f t="shared" si="139"/>
        <v>855.440916167664</v>
      </c>
      <c r="V1743" s="22">
        <f t="shared" si="140"/>
        <v>0.39888894767076666</v>
      </c>
      <c r="X1743" s="33"/>
      <c r="Y1743" s="33"/>
    </row>
    <row r="1744" spans="1:25" x14ac:dyDescent="0.2">
      <c r="A1744" s="93" t="s">
        <v>791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8"/>
        <v>6 2023</v>
      </c>
      <c r="G1744" s="96" t="s">
        <v>5</v>
      </c>
      <c r="H1744" s="161" t="s">
        <v>2939</v>
      </c>
      <c r="I1744" s="97" t="s">
        <v>2933</v>
      </c>
      <c r="J1744" s="97" t="s">
        <v>2940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3221</v>
      </c>
      <c r="T1744" s="95" t="str">
        <f t="shared" si="141"/>
        <v>2 2024</v>
      </c>
      <c r="U1744" s="32">
        <f t="shared" si="139"/>
        <v>855.440916167664</v>
      </c>
      <c r="V1744" s="22">
        <f t="shared" si="140"/>
        <v>0.39888894767076666</v>
      </c>
      <c r="X1744" s="33"/>
      <c r="Y1744" s="33"/>
    </row>
    <row r="1745" spans="1:25" x14ac:dyDescent="0.2">
      <c r="A1745" s="93" t="s">
        <v>791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8"/>
        <v>6 2023</v>
      </c>
      <c r="G1745" s="96" t="s">
        <v>5</v>
      </c>
      <c r="H1745" s="161" t="s">
        <v>2941</v>
      </c>
      <c r="I1745" s="97" t="s">
        <v>2933</v>
      </c>
      <c r="J1745" s="97" t="s">
        <v>2942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3221</v>
      </c>
      <c r="T1745" s="95" t="str">
        <f t="shared" si="141"/>
        <v>8 2023</v>
      </c>
      <c r="U1745" s="32">
        <f t="shared" si="139"/>
        <v>447.01017724550866</v>
      </c>
      <c r="V1745" s="22">
        <f t="shared" si="140"/>
        <v>0.35675483481807579</v>
      </c>
      <c r="X1745" s="33"/>
      <c r="Y1745" s="33"/>
    </row>
    <row r="1746" spans="1:25" x14ac:dyDescent="0.2">
      <c r="A1746" s="93" t="s">
        <v>791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8"/>
        <v>6 2023</v>
      </c>
      <c r="G1746" s="96" t="s">
        <v>5</v>
      </c>
      <c r="H1746" s="161" t="s">
        <v>2941</v>
      </c>
      <c r="I1746" s="97" t="s">
        <v>2933</v>
      </c>
      <c r="J1746" s="97" t="s">
        <v>2942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3221</v>
      </c>
      <c r="T1746" s="95" t="str">
        <f t="shared" si="141"/>
        <v>10 2023</v>
      </c>
      <c r="U1746" s="32">
        <f t="shared" si="139"/>
        <v>647.01017724550866</v>
      </c>
      <c r="V1746" s="22">
        <f t="shared" si="140"/>
        <v>0.51637305067902595</v>
      </c>
      <c r="X1746" s="33"/>
      <c r="Y1746" s="33"/>
    </row>
    <row r="1747" spans="1:25" x14ac:dyDescent="0.2">
      <c r="A1747" s="93" t="s">
        <v>791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8"/>
        <v>6 2023</v>
      </c>
      <c r="G1747" s="96" t="s">
        <v>5</v>
      </c>
      <c r="H1747" s="161" t="s">
        <v>2937</v>
      </c>
      <c r="I1747" s="97" t="s">
        <v>2933</v>
      </c>
      <c r="J1747" s="97" t="s">
        <v>2938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3221</v>
      </c>
      <c r="T1747" s="95" t="str">
        <f t="shared" si="141"/>
        <v>7 2023</v>
      </c>
      <c r="U1747" s="32">
        <f t="shared" si="139"/>
        <v>839.45428902195545</v>
      </c>
      <c r="V1747" s="22">
        <f t="shared" si="140"/>
        <v>0.50552916638923806</v>
      </c>
      <c r="X1747" s="33"/>
      <c r="Y1747" s="33"/>
    </row>
    <row r="1748" spans="1:25" x14ac:dyDescent="0.2">
      <c r="A1748" s="93" t="s">
        <v>791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8"/>
        <v>6 2023</v>
      </c>
      <c r="G1748" s="96" t="s">
        <v>5</v>
      </c>
      <c r="H1748" s="161" t="s">
        <v>2937</v>
      </c>
      <c r="I1748" s="97" t="s">
        <v>2933</v>
      </c>
      <c r="J1748" s="97" t="s">
        <v>2938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3221</v>
      </c>
      <c r="T1748" s="95" t="str">
        <f t="shared" si="141"/>
        <v>9 2023</v>
      </c>
      <c r="U1748" s="32">
        <f t="shared" si="139"/>
        <v>739.45428902195545</v>
      </c>
      <c r="V1748" s="22">
        <f t="shared" si="140"/>
        <v>0.44530799973366852</v>
      </c>
      <c r="X1748" s="33"/>
      <c r="Y1748" s="33"/>
    </row>
    <row r="1749" spans="1:25" x14ac:dyDescent="0.2">
      <c r="A1749" s="93" t="s">
        <v>791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8"/>
        <v>6 2023</v>
      </c>
      <c r="G1749" s="96" t="s">
        <v>5</v>
      </c>
      <c r="H1749" s="161" t="s">
        <v>2937</v>
      </c>
      <c r="I1749" s="97" t="s">
        <v>2933</v>
      </c>
      <c r="J1749" s="97" t="s">
        <v>2938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3221</v>
      </c>
      <c r="T1749" s="95" t="str">
        <f t="shared" si="141"/>
        <v>10 2023</v>
      </c>
      <c r="U1749" s="32">
        <f t="shared" si="139"/>
        <v>839.45428902195545</v>
      </c>
      <c r="V1749" s="22">
        <f t="shared" si="140"/>
        <v>0.50552916638923806</v>
      </c>
      <c r="X1749" s="33"/>
      <c r="Y1749" s="33"/>
    </row>
    <row r="1750" spans="1:25" x14ac:dyDescent="0.2">
      <c r="A1750" s="93" t="s">
        <v>791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8"/>
        <v>6 2023</v>
      </c>
      <c r="G1750" s="96" t="s">
        <v>5</v>
      </c>
      <c r="H1750" s="160" t="str">
        <f>RIGHT(Journal!$J1750,9)</f>
        <v>SOL-19377</v>
      </c>
      <c r="I1750" s="96" t="str">
        <f t="shared" si="142"/>
        <v>Solgar</v>
      </c>
      <c r="J1750" s="97" t="s">
        <v>792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3221</v>
      </c>
      <c r="T1750" s="95" t="str">
        <f t="shared" si="141"/>
        <v>8 2023</v>
      </c>
      <c r="U1750" s="32">
        <f t="shared" si="139"/>
        <v>580.72737485029938</v>
      </c>
      <c r="V1750" s="22">
        <f t="shared" si="140"/>
        <v>0.40917253285924965</v>
      </c>
      <c r="X1750" s="33"/>
      <c r="Y1750" s="33"/>
    </row>
    <row r="1751" spans="1:25" x14ac:dyDescent="0.2">
      <c r="A1751" s="93" t="s">
        <v>791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8"/>
        <v>6 2023</v>
      </c>
      <c r="G1751" s="96" t="s">
        <v>5</v>
      </c>
      <c r="H1751" s="160" t="str">
        <f>RIGHT(Journal!$J1751,9)</f>
        <v>SOL-01250</v>
      </c>
      <c r="I1751" s="96" t="str">
        <f t="shared" si="142"/>
        <v>Solgar</v>
      </c>
      <c r="J1751" s="97" t="s">
        <v>793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3221</v>
      </c>
      <c r="T1751" s="95" t="str">
        <f t="shared" si="141"/>
        <v>12 2023</v>
      </c>
      <c r="U1751" s="32">
        <f t="shared" si="139"/>
        <v>632.74194251496965</v>
      </c>
      <c r="V1751" s="22">
        <f t="shared" si="140"/>
        <v>0.33886154084518783</v>
      </c>
      <c r="X1751" s="33"/>
      <c r="Y1751" s="33"/>
    </row>
    <row r="1752" spans="1:25" x14ac:dyDescent="0.2">
      <c r="A1752" s="93" t="s">
        <v>791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8"/>
        <v>6 2023</v>
      </c>
      <c r="G1752" s="96" t="s">
        <v>5</v>
      </c>
      <c r="H1752" s="160" t="str">
        <f>RIGHT(Journal!$J1752,9)</f>
        <v>RHS-20001</v>
      </c>
      <c r="I1752" s="96" t="str">
        <f t="shared" si="142"/>
        <v>Real Health</v>
      </c>
      <c r="J1752" s="97" t="s">
        <v>707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3221</v>
      </c>
      <c r="T1752" s="95" t="str">
        <f t="shared" si="141"/>
        <v>7 2023</v>
      </c>
      <c r="U1752" s="32">
        <f t="shared" si="139"/>
        <v>928.42562874251485</v>
      </c>
      <c r="V1752" s="22">
        <f t="shared" si="140"/>
        <v>0.73013867668972932</v>
      </c>
      <c r="X1752" s="33"/>
      <c r="Y1752" s="33"/>
    </row>
    <row r="1753" spans="1:25" x14ac:dyDescent="0.2">
      <c r="A1753" s="93" t="s">
        <v>794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8"/>
        <v>6 2023</v>
      </c>
      <c r="G1753" s="96" t="s">
        <v>5</v>
      </c>
      <c r="H1753" s="161" t="s">
        <v>2506</v>
      </c>
      <c r="I1753" s="97" t="s">
        <v>2105</v>
      </c>
      <c r="J1753" s="97" t="s">
        <v>2507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3221</v>
      </c>
      <c r="T1753" s="95" t="str">
        <f t="shared" si="141"/>
        <v>7 2023</v>
      </c>
      <c r="U1753" s="32">
        <f t="shared" si="139"/>
        <v>689.59162470495676</v>
      </c>
      <c r="V1753" s="22">
        <f t="shared" si="140"/>
        <v>0.21479872467675762</v>
      </c>
      <c r="X1753" s="33"/>
      <c r="Y1753" s="33"/>
    </row>
    <row r="1754" spans="1:25" x14ac:dyDescent="0.2">
      <c r="A1754" s="93" t="s">
        <v>794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8"/>
        <v>6 2023</v>
      </c>
      <c r="G1754" s="96" t="s">
        <v>5</v>
      </c>
      <c r="H1754" s="161" t="s">
        <v>2506</v>
      </c>
      <c r="I1754" s="97" t="s">
        <v>2105</v>
      </c>
      <c r="J1754" s="97" t="s">
        <v>2507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3221</v>
      </c>
      <c r="T1754" s="95" t="str">
        <f t="shared" si="141"/>
        <v>7 2023</v>
      </c>
      <c r="U1754" s="32">
        <f t="shared" si="139"/>
        <v>689.59162470495676</v>
      </c>
      <c r="V1754" s="22">
        <f t="shared" si="140"/>
        <v>0.21479872467675762</v>
      </c>
      <c r="X1754" s="33"/>
      <c r="Y1754" s="33"/>
    </row>
    <row r="1755" spans="1:25" x14ac:dyDescent="0.2">
      <c r="A1755" s="93" t="s">
        <v>794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8"/>
        <v>6 2023</v>
      </c>
      <c r="G1755" s="96" t="s">
        <v>5</v>
      </c>
      <c r="H1755" s="161" t="s">
        <v>2506</v>
      </c>
      <c r="I1755" s="97" t="s">
        <v>2105</v>
      </c>
      <c r="J1755" s="97" t="s">
        <v>2507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3221</v>
      </c>
      <c r="T1755" s="95" t="str">
        <f t="shared" si="141"/>
        <v>7 2023</v>
      </c>
      <c r="U1755" s="32">
        <f t="shared" si="139"/>
        <v>689.59162470495676</v>
      </c>
      <c r="V1755" s="22">
        <f t="shared" si="140"/>
        <v>0.21479872467675762</v>
      </c>
      <c r="X1755" s="33"/>
      <c r="Y1755" s="33"/>
    </row>
    <row r="1756" spans="1:25" x14ac:dyDescent="0.2">
      <c r="A1756" s="93" t="s">
        <v>794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8"/>
        <v>6 2023</v>
      </c>
      <c r="G1756" s="96" t="s">
        <v>5</v>
      </c>
      <c r="H1756" s="161" t="s">
        <v>2506</v>
      </c>
      <c r="I1756" s="97" t="s">
        <v>2105</v>
      </c>
      <c r="J1756" s="97" t="s">
        <v>2507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3221</v>
      </c>
      <c r="T1756" s="95" t="str">
        <f t="shared" si="141"/>
        <v>7 2023</v>
      </c>
      <c r="U1756" s="32">
        <f t="shared" si="139"/>
        <v>689.59162470495676</v>
      </c>
      <c r="V1756" s="22">
        <f t="shared" si="140"/>
        <v>0.21479872467675762</v>
      </c>
      <c r="X1756" s="33"/>
      <c r="Y1756" s="33"/>
    </row>
    <row r="1757" spans="1:25" x14ac:dyDescent="0.2">
      <c r="A1757" s="93" t="s">
        <v>794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8"/>
        <v>6 2023</v>
      </c>
      <c r="G1757" s="96" t="s">
        <v>5</v>
      </c>
      <c r="H1757" s="160" t="str">
        <f>RIGHT(Journal!$J1757,9)</f>
        <v>SNS-01177</v>
      </c>
      <c r="I1757" s="96" t="str">
        <f t="shared" si="142"/>
        <v>Source Naturals</v>
      </c>
      <c r="J1757" s="97" t="s">
        <v>795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3221</v>
      </c>
      <c r="T1757" s="95" t="str">
        <f t="shared" si="141"/>
        <v>7 2023</v>
      </c>
      <c r="U1757" s="32">
        <f t="shared" si="139"/>
        <v>612.51325640353161</v>
      </c>
      <c r="V1757" s="22">
        <f t="shared" si="140"/>
        <v>0.26776690973977685</v>
      </c>
      <c r="X1757" s="33"/>
      <c r="Y1757" s="33"/>
    </row>
    <row r="1758" spans="1:25" x14ac:dyDescent="0.2">
      <c r="A1758" s="93" t="s">
        <v>794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8"/>
        <v>6 2023</v>
      </c>
      <c r="G1758" s="96" t="s">
        <v>5</v>
      </c>
      <c r="H1758" s="160" t="str">
        <f>RIGHT(Journal!$J1758,9)</f>
        <v>NOW-02008</v>
      </c>
      <c r="I1758" s="96" t="str">
        <f t="shared" si="142"/>
        <v>NOW Foods</v>
      </c>
      <c r="J1758" s="97" t="s">
        <v>796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3221</v>
      </c>
      <c r="T1758" s="95" t="str">
        <f t="shared" si="141"/>
        <v>7 2023</v>
      </c>
      <c r="U1758" s="32">
        <f t="shared" si="139"/>
        <v>705.63033569367963</v>
      </c>
      <c r="V1758" s="22">
        <f t="shared" si="140"/>
        <v>0.39324691546569751</v>
      </c>
      <c r="X1758" s="33"/>
      <c r="Y1758" s="33"/>
    </row>
    <row r="1759" spans="1:25" x14ac:dyDescent="0.2">
      <c r="A1759" s="93" t="s">
        <v>794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8"/>
        <v>6 2023</v>
      </c>
      <c r="G1759" s="96" t="s">
        <v>5</v>
      </c>
      <c r="H1759" s="160" t="str">
        <f>RIGHT(Journal!$J1759,9)</f>
        <v>CEN-27305</v>
      </c>
      <c r="I1759" s="96" t="str">
        <f t="shared" si="142"/>
        <v>21st Century</v>
      </c>
      <c r="J1759" s="97" t="s">
        <v>119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3331</v>
      </c>
      <c r="T1759" s="95" t="str">
        <f t="shared" si="141"/>
        <v>7 2025</v>
      </c>
      <c r="U1759" s="32">
        <f t="shared" si="139"/>
        <v>1259.2447740187079</v>
      </c>
      <c r="V1759" s="22">
        <f t="shared" si="140"/>
        <v>3.6954525653785337</v>
      </c>
      <c r="X1759" s="33"/>
      <c r="Y1759" s="33"/>
    </row>
    <row r="1760" spans="1:25" x14ac:dyDescent="0.2">
      <c r="A1760" s="93" t="s">
        <v>794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8"/>
        <v>6 2023</v>
      </c>
      <c r="G1760" s="96" t="s">
        <v>5</v>
      </c>
      <c r="H1760" s="161" t="s">
        <v>2089</v>
      </c>
      <c r="I1760" s="97" t="s">
        <v>2067</v>
      </c>
      <c r="J1760" s="97" t="s">
        <v>4398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3221</v>
      </c>
      <c r="T1760" s="95" t="str">
        <f t="shared" si="141"/>
        <v>1 2024</v>
      </c>
      <c r="U1760" s="32">
        <f t="shared" si="139"/>
        <v>621.29552845528463</v>
      </c>
      <c r="V1760" s="22">
        <f t="shared" si="140"/>
        <v>1.2978686546429095</v>
      </c>
      <c r="X1760" s="33"/>
      <c r="Y1760" s="33"/>
    </row>
    <row r="1761" spans="1:25" x14ac:dyDescent="0.2">
      <c r="A1761" s="93" t="s">
        <v>794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8"/>
        <v>6 2023</v>
      </c>
      <c r="G1761" s="96" t="s">
        <v>5</v>
      </c>
      <c r="H1761" s="161" t="s">
        <v>2089</v>
      </c>
      <c r="I1761" s="97" t="s">
        <v>2067</v>
      </c>
      <c r="J1761" s="97" t="s">
        <v>4398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3221</v>
      </c>
      <c r="T1761" s="95" t="str">
        <f t="shared" si="141"/>
        <v>2 2024</v>
      </c>
      <c r="U1761" s="32">
        <f t="shared" si="139"/>
        <v>721.29552845528463</v>
      </c>
      <c r="V1761" s="22">
        <f t="shared" si="140"/>
        <v>1.5067658050649919</v>
      </c>
      <c r="X1761" s="33"/>
      <c r="Y1761" s="33"/>
    </row>
    <row r="1762" spans="1:25" x14ac:dyDescent="0.2">
      <c r="A1762" s="93" t="s">
        <v>794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8"/>
        <v>6 2023</v>
      </c>
      <c r="G1762" s="96" t="s">
        <v>5</v>
      </c>
      <c r="H1762" s="161" t="s">
        <v>2737</v>
      </c>
      <c r="I1762" s="97" t="s">
        <v>2067</v>
      </c>
      <c r="J1762" s="97" t="s">
        <v>2738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3221</v>
      </c>
      <c r="T1762" s="95" t="str">
        <f t="shared" si="141"/>
        <v>4 2024</v>
      </c>
      <c r="U1762" s="32">
        <f t="shared" si="139"/>
        <v>908.19482821924987</v>
      </c>
      <c r="V1762" s="22">
        <f t="shared" si="140"/>
        <v>1.3127898796730575</v>
      </c>
      <c r="X1762" s="33"/>
      <c r="Y1762" s="33"/>
    </row>
    <row r="1763" spans="1:25" x14ac:dyDescent="0.2">
      <c r="A1763" s="93" t="s">
        <v>794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8"/>
        <v>6 2023</v>
      </c>
      <c r="G1763" s="96" t="s">
        <v>5</v>
      </c>
      <c r="H1763" s="175" t="s">
        <v>3756</v>
      </c>
      <c r="I1763" s="176" t="s">
        <v>2067</v>
      </c>
      <c r="J1763" s="97" t="s">
        <v>3807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3221</v>
      </c>
      <c r="T1763" s="95" t="str">
        <f t="shared" si="141"/>
        <v>12 2023</v>
      </c>
      <c r="U1763" s="32">
        <f t="shared" si="139"/>
        <v>905.62114826470849</v>
      </c>
      <c r="V1763" s="22">
        <f t="shared" si="140"/>
        <v>1.3042176414237137</v>
      </c>
      <c r="X1763" s="33"/>
      <c r="Y1763" s="33"/>
    </row>
    <row r="1764" spans="1:25" x14ac:dyDescent="0.2">
      <c r="A1764" s="93" t="s">
        <v>794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8"/>
        <v>6 2023</v>
      </c>
      <c r="G1764" s="96" t="s">
        <v>5</v>
      </c>
      <c r="H1764" s="175" t="s">
        <v>3756</v>
      </c>
      <c r="I1764" s="176" t="s">
        <v>2067</v>
      </c>
      <c r="J1764" s="97" t="s">
        <v>3807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3221</v>
      </c>
      <c r="T1764" s="95" t="str">
        <f t="shared" si="141"/>
        <v>3 2024</v>
      </c>
      <c r="U1764" s="32">
        <f t="shared" si="139"/>
        <v>1005.6211482647085</v>
      </c>
      <c r="V1764" s="22">
        <f t="shared" si="140"/>
        <v>1.4482312440126959</v>
      </c>
      <c r="X1764" s="33"/>
      <c r="Y1764" s="33"/>
    </row>
    <row r="1765" spans="1:25" x14ac:dyDescent="0.2">
      <c r="A1765" s="93" t="s">
        <v>794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8"/>
        <v>6 2023</v>
      </c>
      <c r="G1765" s="96" t="s">
        <v>5</v>
      </c>
      <c r="H1765" s="160" t="str">
        <f>RIGHT(Journal!$J1765,9)</f>
        <v>NOW-02390</v>
      </c>
      <c r="I1765" s="96" t="str">
        <f t="shared" si="142"/>
        <v>NOW Foods</v>
      </c>
      <c r="J1765" s="97" t="s">
        <v>797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3221</v>
      </c>
      <c r="T1765" s="95" t="str">
        <f t="shared" si="141"/>
        <v>6 2024</v>
      </c>
      <c r="U1765" s="32">
        <f t="shared" si="139"/>
        <v>1525.6139566395664</v>
      </c>
      <c r="V1765" s="22">
        <f t="shared" si="140"/>
        <v>0.73545324966037884</v>
      </c>
      <c r="X1765" s="33"/>
      <c r="Y1765" s="33"/>
    </row>
    <row r="1766" spans="1:25" x14ac:dyDescent="0.2">
      <c r="A1766" s="93" t="s">
        <v>794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8"/>
        <v>6 2023</v>
      </c>
      <c r="G1766" s="96" t="s">
        <v>5</v>
      </c>
      <c r="H1766" s="160" t="str">
        <f>RIGHT(Journal!$J1766,9)</f>
        <v>NOW-00106</v>
      </c>
      <c r="I1766" s="96" t="str">
        <f t="shared" si="142"/>
        <v>NOW Foods</v>
      </c>
      <c r="J1766" s="97" t="s">
        <v>798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3221</v>
      </c>
      <c r="T1766" s="95" t="str">
        <f t="shared" si="141"/>
        <v>7 2023</v>
      </c>
      <c r="U1766" s="32">
        <f t="shared" si="139"/>
        <v>1324.3429967654517</v>
      </c>
      <c r="V1766" s="22">
        <f t="shared" si="140"/>
        <v>1.1264705548657716</v>
      </c>
      <c r="X1766" s="33"/>
      <c r="Y1766" s="33"/>
    </row>
    <row r="1767" spans="1:25" x14ac:dyDescent="0.2">
      <c r="A1767" s="93" t="s">
        <v>799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8"/>
        <v>6 2023</v>
      </c>
      <c r="G1767" s="96" t="s">
        <v>5</v>
      </c>
      <c r="H1767" s="160" t="str">
        <f>RIGHT(Journal!$J1767,9)</f>
        <v>PTF-10433</v>
      </c>
      <c r="I1767" s="96" t="str">
        <f t="shared" si="142"/>
        <v>Planetary Herbals</v>
      </c>
      <c r="J1767" s="97" t="s">
        <v>800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3221</v>
      </c>
      <c r="T1767" s="95" t="str">
        <f t="shared" si="141"/>
        <v>7 2023</v>
      </c>
      <c r="U1767" s="32">
        <f t="shared" si="139"/>
        <v>841.52630877284264</v>
      </c>
      <c r="V1767" s="22">
        <f t="shared" si="140"/>
        <v>0.50741010437745959</v>
      </c>
      <c r="X1767" s="33"/>
      <c r="Y1767" s="33"/>
    </row>
    <row r="1768" spans="1:25" x14ac:dyDescent="0.2">
      <c r="A1768" s="93" t="s">
        <v>799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8"/>
        <v>6 2023</v>
      </c>
      <c r="G1768" s="96" t="s">
        <v>5</v>
      </c>
      <c r="H1768" s="160" t="str">
        <f>RIGHT(Journal!$J1768,9)</f>
        <v>NAP-03430</v>
      </c>
      <c r="I1768" s="96" t="str">
        <f t="shared" si="142"/>
        <v>NaturesPlus</v>
      </c>
      <c r="J1768" s="97" t="s">
        <v>801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3221</v>
      </c>
      <c r="T1768" s="95" t="str">
        <f t="shared" si="141"/>
        <v>7 2023</v>
      </c>
      <c r="U1768" s="32">
        <f t="shared" si="139"/>
        <v>405.56154321389101</v>
      </c>
      <c r="V1768" s="22">
        <f t="shared" si="140"/>
        <v>0.68225993554757558</v>
      </c>
      <c r="X1768" s="33"/>
      <c r="Y1768" s="33"/>
    </row>
    <row r="1769" spans="1:25" x14ac:dyDescent="0.2">
      <c r="A1769" s="93" t="s">
        <v>799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8"/>
        <v>6 2023</v>
      </c>
      <c r="G1769" s="96" t="s">
        <v>5</v>
      </c>
      <c r="H1769" s="160" t="str">
        <f>RIGHT(Journal!$J1769,9)</f>
        <v>JRW-14093</v>
      </c>
      <c r="I1769" s="96" t="str">
        <f t="shared" si="142"/>
        <v>Jarrow Formulas</v>
      </c>
      <c r="J1769" s="97" t="s">
        <v>802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3221</v>
      </c>
      <c r="T1769" s="95" t="str">
        <f t="shared" si="141"/>
        <v>7 2023</v>
      </c>
      <c r="U1769" s="32">
        <f t="shared" si="139"/>
        <v>545.72677050139919</v>
      </c>
      <c r="V1769" s="22">
        <f t="shared" si="140"/>
        <v>0.15798598843919862</v>
      </c>
      <c r="X1769" s="33"/>
      <c r="Y1769" s="33"/>
    </row>
    <row r="1770" spans="1:25" x14ac:dyDescent="0.2">
      <c r="A1770" s="93" t="s">
        <v>799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8"/>
        <v>6 2023</v>
      </c>
      <c r="G1770" s="96" t="s">
        <v>5</v>
      </c>
      <c r="H1770" s="160" t="str">
        <f>RIGHT(Journal!$J1770,9)</f>
        <v>NTH-11212</v>
      </c>
      <c r="I1770" s="96" t="str">
        <f t="shared" si="142"/>
        <v>Nature's Truth</v>
      </c>
      <c r="J1770" s="97" t="s">
        <v>803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1"/>
        <v/>
      </c>
      <c r="U1770" s="32">
        <f t="shared" si="139"/>
        <v>-896.93944852702089</v>
      </c>
      <c r="V1770" s="22" t="str">
        <f t="shared" si="140"/>
        <v/>
      </c>
      <c r="X1770" s="33"/>
      <c r="Y1770" s="33"/>
    </row>
    <row r="1771" spans="1:25" x14ac:dyDescent="0.2">
      <c r="A1771" s="93" t="s">
        <v>799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8"/>
        <v>6 2023</v>
      </c>
      <c r="G1771" s="96" t="s">
        <v>5</v>
      </c>
      <c r="H1771" s="160" t="str">
        <f>RIGHT(Journal!$J1771,9)</f>
        <v>EMT-04213</v>
      </c>
      <c r="I1771" s="96" t="str">
        <f t="shared" si="142"/>
        <v>Nature's Way</v>
      </c>
      <c r="J1771" s="97" t="s">
        <v>804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1"/>
        <v/>
      </c>
      <c r="U1771" s="32">
        <f t="shared" si="139"/>
        <v>-1249.3771119204007</v>
      </c>
      <c r="V1771" s="22" t="str">
        <f t="shared" si="140"/>
        <v/>
      </c>
      <c r="X1771" s="33"/>
      <c r="Y1771" s="33"/>
    </row>
    <row r="1772" spans="1:25" x14ac:dyDescent="0.2">
      <c r="A1772" s="93" t="s">
        <v>799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8"/>
        <v>6 2023</v>
      </c>
      <c r="G1772" s="96" t="s">
        <v>5</v>
      </c>
      <c r="H1772" s="160" t="str">
        <f>RIGHT(Journal!$J1772,9)</f>
        <v>EVL-02739</v>
      </c>
      <c r="I1772" s="96" t="str">
        <f t="shared" si="142"/>
        <v>EVLution Nutrition</v>
      </c>
      <c r="J1772" s="97" t="s">
        <v>805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3221</v>
      </c>
      <c r="T1772" s="95" t="str">
        <f t="shared" si="141"/>
        <v>8 2023</v>
      </c>
      <c r="U1772" s="32">
        <f t="shared" si="139"/>
        <v>805.94151329908289</v>
      </c>
      <c r="V1772" s="22">
        <f t="shared" si="140"/>
        <v>0.90144160061945544</v>
      </c>
      <c r="X1772" s="33"/>
      <c r="Y1772" s="33"/>
    </row>
    <row r="1773" spans="1:25" x14ac:dyDescent="0.2">
      <c r="A1773" s="93" t="s">
        <v>799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8"/>
        <v>6 2023</v>
      </c>
      <c r="G1773" s="96" t="s">
        <v>6</v>
      </c>
      <c r="H1773" s="160" t="str">
        <f>RIGHT(Journal!$J1773,9)</f>
        <v>EVL-02018</v>
      </c>
      <c r="I1773" s="96" t="str">
        <f t="shared" si="142"/>
        <v>EVLution Nutrition</v>
      </c>
      <c r="J1773" s="97" t="s">
        <v>659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3221</v>
      </c>
      <c r="T1773" s="95" t="str">
        <f t="shared" si="141"/>
        <v>9 2023</v>
      </c>
      <c r="U1773" s="32">
        <f t="shared" si="139"/>
        <v>1039.2256974702477</v>
      </c>
      <c r="V1773" s="22">
        <f t="shared" si="140"/>
        <v>0.76370173623816351</v>
      </c>
      <c r="X1773" s="33"/>
      <c r="Y1773" s="33"/>
    </row>
    <row r="1774" spans="1:25" x14ac:dyDescent="0.2">
      <c r="A1774" s="93" t="s">
        <v>799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8"/>
        <v>6 2023</v>
      </c>
      <c r="G1774" s="96" t="s">
        <v>5</v>
      </c>
      <c r="H1774" s="160" t="str">
        <f>RIGHT(Journal!$J1774,9)</f>
        <v>EVL-02067</v>
      </c>
      <c r="I1774" s="96" t="str">
        <f t="shared" si="142"/>
        <v>EVLution Nutrition</v>
      </c>
      <c r="J1774" s="97" t="s">
        <v>806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3221</v>
      </c>
      <c r="T1774" s="95" t="str">
        <f t="shared" si="141"/>
        <v>2 2025</v>
      </c>
      <c r="U1774" s="32">
        <f t="shared" si="139"/>
        <v>707.66177407816849</v>
      </c>
      <c r="V1774" s="22">
        <f t="shared" si="140"/>
        <v>0.47419664107380155</v>
      </c>
      <c r="X1774" s="33"/>
      <c r="Y1774" s="33"/>
    </row>
    <row r="1775" spans="1:25" x14ac:dyDescent="0.2">
      <c r="A1775" s="93" t="s">
        <v>799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8"/>
        <v>6 2023</v>
      </c>
      <c r="G1775" s="96" t="s">
        <v>5</v>
      </c>
      <c r="H1775" s="160" t="str">
        <f>RIGHT(Journal!$J1775,9)</f>
        <v>COC-09475</v>
      </c>
      <c r="I1775" s="96" t="str">
        <f t="shared" si="142"/>
        <v>Cococare</v>
      </c>
      <c r="J1775" s="97" t="s">
        <v>807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1"/>
        <v/>
      </c>
      <c r="U1775" s="32">
        <f t="shared" si="139"/>
        <v>-516.6524874813033</v>
      </c>
      <c r="V1775" s="22" t="str">
        <f t="shared" si="140"/>
        <v/>
      </c>
      <c r="X1775" s="33"/>
      <c r="Y1775" s="33"/>
    </row>
    <row r="1776" spans="1:25" x14ac:dyDescent="0.2">
      <c r="A1776" s="93" t="s">
        <v>799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8"/>
        <v>6 2023</v>
      </c>
      <c r="G1776" s="96" t="s">
        <v>5</v>
      </c>
      <c r="H1776" s="160" t="str">
        <f>RIGHT(Journal!$J1776,9)</f>
        <v>CGN-01990</v>
      </c>
      <c r="I1776" s="96" t="str">
        <f t="shared" si="142"/>
        <v>California Gold Nutrition</v>
      </c>
      <c r="J1776" s="97" t="s">
        <v>808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3221</v>
      </c>
      <c r="T1776" s="95" t="str">
        <f t="shared" si="141"/>
        <v>1 2025</v>
      </c>
      <c r="U1776" s="32">
        <f t="shared" si="139"/>
        <v>1693.3306886909022</v>
      </c>
      <c r="V1776" s="22">
        <f t="shared" si="140"/>
        <v>2.0991633931665157</v>
      </c>
      <c r="X1776" s="33"/>
      <c r="Y1776" s="33"/>
    </row>
    <row r="1777" spans="1:25" x14ac:dyDescent="0.2">
      <c r="A1777" s="93" t="s">
        <v>799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8"/>
        <v>6 2023</v>
      </c>
      <c r="G1777" s="96" t="s">
        <v>5</v>
      </c>
      <c r="H1777" s="160" t="str">
        <f>RIGHT(Journal!$J1777,9)</f>
        <v>NBC-00300</v>
      </c>
      <c r="I1777" s="96" t="str">
        <f t="shared" si="142"/>
        <v>NutriBiotic</v>
      </c>
      <c r="J1777" s="97" t="s">
        <v>809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3221</v>
      </c>
      <c r="T1777" s="95" t="str">
        <f t="shared" si="141"/>
        <v>12 2023</v>
      </c>
      <c r="U1777" s="32">
        <f t="shared" si="139"/>
        <v>1231.7435130389545</v>
      </c>
      <c r="V1777" s="22">
        <f t="shared" si="140"/>
        <v>1.603297250259873</v>
      </c>
      <c r="X1777" s="33"/>
      <c r="Y1777" s="33"/>
    </row>
    <row r="1778" spans="1:25" x14ac:dyDescent="0.2">
      <c r="A1778" s="93" t="s">
        <v>799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8"/>
        <v>6 2023</v>
      </c>
      <c r="G1778" s="96" t="s">
        <v>5</v>
      </c>
      <c r="H1778" s="160" t="str">
        <f>RIGHT(Journal!$J1778,9)</f>
        <v>FOA-01488</v>
      </c>
      <c r="I1778" s="96" t="str">
        <f t="shared" si="142"/>
        <v>Force Factor</v>
      </c>
      <c r="J1778" s="97" t="s">
        <v>810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3221</v>
      </c>
      <c r="T1778" s="95" t="str">
        <f t="shared" si="141"/>
        <v>12 2023</v>
      </c>
      <c r="U1778" s="32">
        <f t="shared" si="139"/>
        <v>925.40123886323727</v>
      </c>
      <c r="V1778" s="22">
        <f t="shared" si="140"/>
        <v>0.86115978570857732</v>
      </c>
      <c r="X1778" s="33"/>
      <c r="Y1778" s="33"/>
    </row>
    <row r="1779" spans="1:25" x14ac:dyDescent="0.2">
      <c r="A1779" s="93" t="s">
        <v>811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8"/>
        <v>6 2023</v>
      </c>
      <c r="G1779" s="96" t="s">
        <v>6</v>
      </c>
      <c r="H1779" s="160" t="str">
        <f>RIGHT(Journal!$J1779,9)</f>
        <v>138948952</v>
      </c>
      <c r="I1779" s="96" t="str">
        <f t="shared" si="142"/>
        <v>Workout time</v>
      </c>
      <c r="J1779" s="97" t="s">
        <v>812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3221</v>
      </c>
      <c r="T1779" s="95" t="str">
        <f t="shared" si="141"/>
        <v>7 2023</v>
      </c>
      <c r="U1779" s="32">
        <f t="shared" si="139"/>
        <v>138.60000000000002</v>
      </c>
      <c r="V1779" s="22">
        <f t="shared" si="140"/>
        <v>0.3368983957219252</v>
      </c>
      <c r="X1779" s="33"/>
      <c r="Y1779" s="33"/>
    </row>
    <row r="1780" spans="1:25" x14ac:dyDescent="0.2">
      <c r="A1780" s="93" t="s">
        <v>811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8"/>
        <v>6 2023</v>
      </c>
      <c r="G1780" s="96" t="s">
        <v>6</v>
      </c>
      <c r="H1780" s="160" t="str">
        <f>RIGHT(Journal!$J1780,9)</f>
        <v>138948952</v>
      </c>
      <c r="I1780" s="96" t="str">
        <f t="shared" si="142"/>
        <v>Workout time</v>
      </c>
      <c r="J1780" s="97" t="s">
        <v>812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3221</v>
      </c>
      <c r="T1780" s="95" t="str">
        <f t="shared" si="141"/>
        <v>7 2023</v>
      </c>
      <c r="U1780" s="32">
        <f t="shared" si="139"/>
        <v>138.60000000000002</v>
      </c>
      <c r="V1780" s="22">
        <f t="shared" si="140"/>
        <v>0.3368983957219252</v>
      </c>
      <c r="X1780" s="33"/>
      <c r="Y1780" s="33"/>
    </row>
    <row r="1781" spans="1:25" x14ac:dyDescent="0.2">
      <c r="A1781" s="93" t="s">
        <v>811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8"/>
        <v>6 2023</v>
      </c>
      <c r="G1781" s="96" t="s">
        <v>6</v>
      </c>
      <c r="H1781" s="160" t="str">
        <f>RIGHT(Journal!$J1781,9)</f>
        <v>143238214</v>
      </c>
      <c r="I1781" s="96" t="str">
        <f t="shared" si="142"/>
        <v>Workout time</v>
      </c>
      <c r="J1781" s="97" t="s">
        <v>813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3221</v>
      </c>
      <c r="T1781" s="95" t="str">
        <f t="shared" si="141"/>
        <v>7 2023</v>
      </c>
      <c r="U1781" s="32">
        <f t="shared" si="139"/>
        <v>138.60000000000002</v>
      </c>
      <c r="V1781" s="22">
        <f t="shared" si="140"/>
        <v>0.3368983957219252</v>
      </c>
      <c r="X1781" s="33"/>
      <c r="Y1781" s="33"/>
    </row>
    <row r="1782" spans="1:25" x14ac:dyDescent="0.2">
      <c r="A1782" s="93" t="s">
        <v>811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8"/>
        <v>6 2023</v>
      </c>
      <c r="G1782" s="96" t="s">
        <v>6</v>
      </c>
      <c r="H1782" s="160" t="str">
        <f>RIGHT(Journal!$J1782,9)</f>
        <v>143233562</v>
      </c>
      <c r="I1782" s="96" t="str">
        <f t="shared" si="142"/>
        <v>Workout time</v>
      </c>
      <c r="J1782" s="97" t="s">
        <v>814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3221</v>
      </c>
      <c r="T1782" s="95" t="str">
        <f t="shared" si="141"/>
        <v>7 2023</v>
      </c>
      <c r="U1782" s="32">
        <f t="shared" si="139"/>
        <v>138.60000000000002</v>
      </c>
      <c r="V1782" s="22">
        <f t="shared" si="140"/>
        <v>0.3368983957219252</v>
      </c>
      <c r="X1782" s="33"/>
      <c r="Y1782" s="33"/>
    </row>
    <row r="1783" spans="1:25" x14ac:dyDescent="0.2">
      <c r="A1783" s="93" t="s">
        <v>811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8"/>
        <v>6 2023</v>
      </c>
      <c r="G1783" s="96" t="s">
        <v>6</v>
      </c>
      <c r="H1783" s="160" t="str">
        <f>RIGHT(Journal!$J1783,9)</f>
        <v>143233562</v>
      </c>
      <c r="I1783" s="96" t="str">
        <f t="shared" si="142"/>
        <v>Workout time</v>
      </c>
      <c r="J1783" s="97" t="s">
        <v>814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3221</v>
      </c>
      <c r="T1783" s="95" t="str">
        <f t="shared" si="141"/>
        <v>7 2023</v>
      </c>
      <c r="U1783" s="32">
        <f t="shared" si="139"/>
        <v>138.60000000000002</v>
      </c>
      <c r="V1783" s="22">
        <f t="shared" si="140"/>
        <v>0.3368983957219252</v>
      </c>
      <c r="X1783" s="33"/>
      <c r="Y1783" s="33"/>
    </row>
    <row r="1784" spans="1:25" x14ac:dyDescent="0.2">
      <c r="A1784" s="93" t="s">
        <v>811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8"/>
        <v>6 2023</v>
      </c>
      <c r="G1784" s="96" t="s">
        <v>6</v>
      </c>
      <c r="H1784" s="160" t="str">
        <f>RIGHT(Journal!$J1784,9)</f>
        <v>149869594</v>
      </c>
      <c r="I1784" s="96" t="str">
        <f t="shared" si="142"/>
        <v>Workout time</v>
      </c>
      <c r="J1784" s="97" t="s">
        <v>815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3221</v>
      </c>
      <c r="T1784" s="95" t="str">
        <f t="shared" si="141"/>
        <v>7 2023</v>
      </c>
      <c r="U1784" s="32">
        <f t="shared" si="139"/>
        <v>138.60000000000002</v>
      </c>
      <c r="V1784" s="22">
        <f t="shared" si="140"/>
        <v>0.3368983957219252</v>
      </c>
      <c r="X1784" s="33"/>
      <c r="Y1784" s="33"/>
    </row>
    <row r="1785" spans="1:25" x14ac:dyDescent="0.2">
      <c r="A1785" s="93" t="s">
        <v>816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8"/>
        <v>6 2023</v>
      </c>
      <c r="G1785" s="96" t="s">
        <v>6</v>
      </c>
      <c r="H1785" s="160" t="str">
        <f>RIGHT(Journal!$J1785,9)</f>
        <v>139631886</v>
      </c>
      <c r="I1785" s="96" t="str">
        <f t="shared" si="142"/>
        <v>MAXLER</v>
      </c>
      <c r="J1785" s="97" t="s">
        <v>817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3221</v>
      </c>
      <c r="T1785" s="95" t="str">
        <f t="shared" si="141"/>
        <v>6 2023</v>
      </c>
      <c r="U1785" s="32">
        <f t="shared" si="139"/>
        <v>666</v>
      </c>
      <c r="V1785" s="22">
        <f t="shared" si="140"/>
        <v>0.64410058027079309</v>
      </c>
      <c r="X1785" s="33"/>
      <c r="Y1785" s="33"/>
    </row>
    <row r="1786" spans="1:25" x14ac:dyDescent="0.2">
      <c r="A1786" s="93" t="s">
        <v>816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8"/>
        <v>6 2023</v>
      </c>
      <c r="G1786" s="96" t="s">
        <v>6</v>
      </c>
      <c r="H1786" s="160" t="str">
        <f>RIGHT(Journal!$J1786,9)</f>
        <v>139631886</v>
      </c>
      <c r="I1786" s="96" t="str">
        <f t="shared" si="142"/>
        <v>MAXLER</v>
      </c>
      <c r="J1786" s="97" t="s">
        <v>817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3221</v>
      </c>
      <c r="T1786" s="95" t="str">
        <f t="shared" si="141"/>
        <v>7 2023</v>
      </c>
      <c r="U1786" s="32">
        <f t="shared" si="139"/>
        <v>966</v>
      </c>
      <c r="V1786" s="22">
        <f t="shared" si="140"/>
        <v>0.93423597678916825</v>
      </c>
      <c r="X1786" s="33"/>
      <c r="Y1786" s="33"/>
    </row>
    <row r="1787" spans="1:25" x14ac:dyDescent="0.2">
      <c r="A1787" s="93" t="s">
        <v>818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8"/>
        <v>6 2023</v>
      </c>
      <c r="G1787" s="96" t="s">
        <v>5</v>
      </c>
      <c r="H1787" s="160" t="str">
        <f>RIGHT(Journal!$J1787,9)</f>
        <v>NOW-01298</v>
      </c>
      <c r="I1787" s="96" t="str">
        <f t="shared" si="142"/>
        <v>NOW Foods</v>
      </c>
      <c r="J1787" s="97" t="s">
        <v>474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3221</v>
      </c>
      <c r="T1787" s="95" t="str">
        <f t="shared" si="141"/>
        <v>8 2023</v>
      </c>
      <c r="U1787" s="32">
        <f t="shared" si="139"/>
        <v>851.78580815575492</v>
      </c>
      <c r="V1787" s="22">
        <f t="shared" si="140"/>
        <v>0.46086963941435727</v>
      </c>
      <c r="X1787" s="33"/>
      <c r="Y1787" s="33"/>
    </row>
    <row r="1788" spans="1:25" x14ac:dyDescent="0.2">
      <c r="A1788" s="93" t="s">
        <v>818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8"/>
        <v>6 2023</v>
      </c>
      <c r="G1788" s="96" t="s">
        <v>5</v>
      </c>
      <c r="H1788" s="160" t="str">
        <f>RIGHT(Journal!$J1788,9)</f>
        <v>NOW-01298</v>
      </c>
      <c r="I1788" s="96" t="str">
        <f t="shared" si="142"/>
        <v>NOW Foods</v>
      </c>
      <c r="J1788" s="97" t="s">
        <v>474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3221</v>
      </c>
      <c r="T1788" s="95" t="str">
        <f t="shared" si="141"/>
        <v>8 2023</v>
      </c>
      <c r="U1788" s="32">
        <f t="shared" si="139"/>
        <v>851.78580815575492</v>
      </c>
      <c r="V1788" s="22">
        <f t="shared" si="140"/>
        <v>0.46086963941435727</v>
      </c>
      <c r="X1788" s="33"/>
      <c r="Y1788" s="33"/>
    </row>
    <row r="1789" spans="1:25" x14ac:dyDescent="0.2">
      <c r="A1789" s="93" t="s">
        <v>818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8"/>
        <v>6 2023</v>
      </c>
      <c r="G1789" s="96" t="s">
        <v>5</v>
      </c>
      <c r="H1789" s="161" t="s">
        <v>2614</v>
      </c>
      <c r="I1789" s="97" t="s">
        <v>2102</v>
      </c>
      <c r="J1789" s="97" t="s">
        <v>2615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3221</v>
      </c>
      <c r="T1789" s="95" t="str">
        <f t="shared" si="141"/>
        <v>8 2023</v>
      </c>
      <c r="U1789" s="32">
        <f t="shared" si="139"/>
        <v>599.91648542767291</v>
      </c>
      <c r="V1789" s="22">
        <f t="shared" si="140"/>
        <v>0.66651202440111579</v>
      </c>
      <c r="X1789" s="33"/>
      <c r="Y1789" s="33"/>
    </row>
    <row r="1790" spans="1:25" x14ac:dyDescent="0.2">
      <c r="A1790" s="93" t="s">
        <v>818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8"/>
        <v>6 2023</v>
      </c>
      <c r="G1790" s="96" t="s">
        <v>5</v>
      </c>
      <c r="H1790" s="161" t="s">
        <v>2614</v>
      </c>
      <c r="I1790" s="97" t="s">
        <v>2102</v>
      </c>
      <c r="J1790" s="97" t="s">
        <v>2615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3221</v>
      </c>
      <c r="T1790" s="95" t="str">
        <f t="shared" si="141"/>
        <v>8 2023</v>
      </c>
      <c r="U1790" s="32">
        <f t="shared" si="139"/>
        <v>599.91648542767291</v>
      </c>
      <c r="V1790" s="22">
        <f t="shared" si="140"/>
        <v>0.66651202440111579</v>
      </c>
      <c r="X1790" s="33"/>
      <c r="Y1790" s="33"/>
    </row>
    <row r="1791" spans="1:25" x14ac:dyDescent="0.2">
      <c r="A1791" s="93" t="s">
        <v>818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8"/>
        <v>6 2023</v>
      </c>
      <c r="G1791" s="96" t="s">
        <v>5</v>
      </c>
      <c r="H1791" s="161" t="s">
        <v>2756</v>
      </c>
      <c r="I1791" s="97" t="s">
        <v>2757</v>
      </c>
      <c r="J1791" s="97" t="s">
        <v>3961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3221</v>
      </c>
      <c r="T1791" s="95" t="str">
        <f t="shared" si="141"/>
        <v>8 2023</v>
      </c>
      <c r="U1791" s="32">
        <f t="shared" si="139"/>
        <v>514.72365673413685</v>
      </c>
      <c r="V1791" s="22">
        <f t="shared" si="140"/>
        <v>1.0606815351230521</v>
      </c>
      <c r="X1791" s="33"/>
      <c r="Y1791" s="33"/>
    </row>
    <row r="1792" spans="1:25" x14ac:dyDescent="0.2">
      <c r="A1792" s="93" t="s">
        <v>818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8"/>
        <v>6 2023</v>
      </c>
      <c r="G1792" s="96" t="s">
        <v>5</v>
      </c>
      <c r="H1792" s="161" t="s">
        <v>2756</v>
      </c>
      <c r="I1792" s="97" t="s">
        <v>2757</v>
      </c>
      <c r="J1792" s="97" t="s">
        <v>3961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3221</v>
      </c>
      <c r="T1792" s="95" t="str">
        <f t="shared" si="141"/>
        <v>8 2023</v>
      </c>
      <c r="U1792" s="32">
        <f t="shared" si="139"/>
        <v>514.72365673413685</v>
      </c>
      <c r="V1792" s="22">
        <f t="shared" si="140"/>
        <v>1.0606815351230521</v>
      </c>
      <c r="X1792" s="33"/>
      <c r="Y1792" s="33"/>
    </row>
    <row r="1793" spans="1:25" x14ac:dyDescent="0.2">
      <c r="A1793" s="93" t="s">
        <v>818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ref="F1793:F1856" si="143">IFERROR(MONTH(E1793)&amp;" "&amp;YEAR(E1793),"")</f>
        <v>6 2023</v>
      </c>
      <c r="G1793" s="96" t="s">
        <v>5</v>
      </c>
      <c r="H1793" s="175" t="s">
        <v>3745</v>
      </c>
      <c r="I1793" s="176" t="s">
        <v>2165</v>
      </c>
      <c r="J1793" s="97" t="s">
        <v>3797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3221</v>
      </c>
      <c r="T1793" s="95" t="str">
        <f t="shared" si="141"/>
        <v>8 2023</v>
      </c>
      <c r="U1793" s="32">
        <f t="shared" ref="U1793:U1856" si="144">Q1793-P1793</f>
        <v>839.19758087493369</v>
      </c>
      <c r="V1793" s="22">
        <f t="shared" ref="V1793:V1856" si="145">IF(Q1793&lt;&gt;0,IFERROR(U1793/P1793,""),"")</f>
        <v>0.61669318710830878</v>
      </c>
      <c r="X1793" s="33"/>
      <c r="Y1793" s="33"/>
    </row>
    <row r="1794" spans="1:25" x14ac:dyDescent="0.2">
      <c r="A1794" s="93" t="s">
        <v>818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43"/>
        <v>6 2023</v>
      </c>
      <c r="G1794" s="96" t="s">
        <v>5</v>
      </c>
      <c r="H1794" s="175" t="s">
        <v>3745</v>
      </c>
      <c r="I1794" s="176" t="s">
        <v>2165</v>
      </c>
      <c r="J1794" s="97" t="s">
        <v>3797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3221</v>
      </c>
      <c r="T1794" s="95" t="str">
        <f t="shared" si="141"/>
        <v>10 2023</v>
      </c>
      <c r="U1794" s="32">
        <f t="shared" si="144"/>
        <v>1039.1975808749337</v>
      </c>
      <c r="V1794" s="22">
        <f t="shared" si="145"/>
        <v>0.76366529502724589</v>
      </c>
      <c r="X1794" s="33"/>
      <c r="Y1794" s="33"/>
    </row>
    <row r="1795" spans="1:25" x14ac:dyDescent="0.2">
      <c r="A1795" s="93" t="s">
        <v>818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43"/>
        <v>6 2023</v>
      </c>
      <c r="G1795" s="96" t="s">
        <v>5</v>
      </c>
      <c r="H1795" s="160" t="str">
        <f>RIGHT(Journal!$J1795,9)</f>
        <v>NFS-04950</v>
      </c>
      <c r="I1795" s="96" t="str">
        <f t="shared" si="142"/>
        <v>Natural Factors</v>
      </c>
      <c r="J1795" s="97" t="s">
        <v>819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3221</v>
      </c>
      <c r="T1795" s="95" t="str">
        <f t="shared" si="141"/>
        <v>8 2023</v>
      </c>
      <c r="U1795" s="32">
        <f t="shared" si="144"/>
        <v>772.46541045883555</v>
      </c>
      <c r="V1795" s="22">
        <f t="shared" si="145"/>
        <v>0.54111852428536944</v>
      </c>
      <c r="X1795" s="33"/>
      <c r="Y1795" s="33"/>
    </row>
    <row r="1796" spans="1:25" x14ac:dyDescent="0.2">
      <c r="A1796" s="93" t="s">
        <v>818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si="143"/>
        <v>6 2023</v>
      </c>
      <c r="G1796" s="96" t="s">
        <v>5</v>
      </c>
      <c r="H1796" s="161" t="s">
        <v>2152</v>
      </c>
      <c r="I1796" s="97" t="s">
        <v>2067</v>
      </c>
      <c r="J1796" s="97" t="s">
        <v>3886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3221</v>
      </c>
      <c r="T1796" s="95" t="str">
        <f t="shared" si="141"/>
        <v>7 2023</v>
      </c>
      <c r="U1796" s="32">
        <f t="shared" si="144"/>
        <v>1045.744704101621</v>
      </c>
      <c r="V1796" s="22">
        <f t="shared" si="145"/>
        <v>0.59611888106974775</v>
      </c>
      <c r="X1796" s="33"/>
      <c r="Y1796" s="33"/>
    </row>
    <row r="1797" spans="1:25" x14ac:dyDescent="0.2">
      <c r="A1797" s="93" t="s">
        <v>818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3"/>
        <v>6 2023</v>
      </c>
      <c r="G1797" s="96" t="s">
        <v>5</v>
      </c>
      <c r="H1797" s="161" t="s">
        <v>2152</v>
      </c>
      <c r="I1797" s="97" t="s">
        <v>2067</v>
      </c>
      <c r="J1797" s="97" t="s">
        <v>3886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3221</v>
      </c>
      <c r="T1797" s="95" t="str">
        <f t="shared" si="141"/>
        <v>8 2023</v>
      </c>
      <c r="U1797" s="32">
        <f t="shared" si="144"/>
        <v>1045.744704101621</v>
      </c>
      <c r="V1797" s="22">
        <f t="shared" si="145"/>
        <v>0.59611888106974775</v>
      </c>
      <c r="X1797" s="33"/>
      <c r="Y1797" s="33"/>
    </row>
    <row r="1798" spans="1:25" x14ac:dyDescent="0.2">
      <c r="A1798" s="93" t="s">
        <v>818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3"/>
        <v>6 2023</v>
      </c>
      <c r="G1798" s="96" t="s">
        <v>5</v>
      </c>
      <c r="H1798" s="160" t="str">
        <f>RIGHT(Journal!$J1798,9)</f>
        <v>NOW-00446</v>
      </c>
      <c r="I1798" s="96" t="str">
        <f t="shared" si="142"/>
        <v>NOW Foods</v>
      </c>
      <c r="J1798" s="97" t="s">
        <v>820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3221</v>
      </c>
      <c r="T1798" s="95" t="str">
        <f t="shared" si="141"/>
        <v>8 2023</v>
      </c>
      <c r="U1798" s="32">
        <f t="shared" si="144"/>
        <v>476.8197839377932</v>
      </c>
      <c r="V1798" s="22">
        <f t="shared" si="145"/>
        <v>0.91138726063964681</v>
      </c>
      <c r="X1798" s="33"/>
      <c r="Y1798" s="33"/>
    </row>
    <row r="1799" spans="1:25" x14ac:dyDescent="0.2">
      <c r="A1799" s="93" t="s">
        <v>818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3"/>
        <v>6 2023</v>
      </c>
      <c r="G1799" s="96" t="s">
        <v>5</v>
      </c>
      <c r="H1799" s="160" t="str">
        <f>RIGHT(Journal!$J1799,9)</f>
        <v>CEN-27848</v>
      </c>
      <c r="I1799" s="96" t="str">
        <f t="shared" si="142"/>
        <v>21st Century</v>
      </c>
      <c r="J1799" s="97" t="s">
        <v>821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3221</v>
      </c>
      <c r="T1799" s="95" t="str">
        <f t="shared" si="141"/>
        <v>2 2024</v>
      </c>
      <c r="U1799" s="32">
        <f t="shared" si="144"/>
        <v>979.3203976969196</v>
      </c>
      <c r="V1799" s="22">
        <f t="shared" si="145"/>
        <v>2.3279483776619241</v>
      </c>
      <c r="X1799" s="33"/>
      <c r="Y1799" s="33"/>
    </row>
    <row r="1800" spans="1:25" x14ac:dyDescent="0.2">
      <c r="A1800" s="93" t="s">
        <v>818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3"/>
        <v>6 2023</v>
      </c>
      <c r="G1800" s="96" t="s">
        <v>5</v>
      </c>
      <c r="H1800" s="160" t="str">
        <f>RIGHT(Journal!$J1800,9)</f>
        <v>NFS-01032</v>
      </c>
      <c r="I1800" s="96" t="str">
        <f t="shared" si="142"/>
        <v>Natural Factors</v>
      </c>
      <c r="J1800" s="97" t="s">
        <v>822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3221</v>
      </c>
      <c r="T1800" s="95" t="str">
        <f t="shared" si="141"/>
        <v>8 2023</v>
      </c>
      <c r="U1800" s="32">
        <f t="shared" si="144"/>
        <v>593.51019706772752</v>
      </c>
      <c r="V1800" s="22">
        <f t="shared" si="145"/>
        <v>0.6547345542640054</v>
      </c>
      <c r="X1800" s="33"/>
      <c r="Y1800" s="33"/>
    </row>
    <row r="1801" spans="1:25" x14ac:dyDescent="0.2">
      <c r="A1801" s="93" t="s">
        <v>818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3"/>
        <v>6 2023</v>
      </c>
      <c r="G1801" s="96" t="s">
        <v>5</v>
      </c>
      <c r="H1801" s="160" t="str">
        <f>RIGHT(Journal!$J1801,9)</f>
        <v>NFS-04516</v>
      </c>
      <c r="I1801" s="96" t="str">
        <f t="shared" si="142"/>
        <v>Natural Factors</v>
      </c>
      <c r="J1801" s="97" t="s">
        <v>524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3221</v>
      </c>
      <c r="T1801" s="95" t="str">
        <f t="shared" si="141"/>
        <v>3 2025</v>
      </c>
      <c r="U1801" s="32">
        <f t="shared" si="144"/>
        <v>593.67887012524523</v>
      </c>
      <c r="V1801" s="22">
        <f t="shared" si="145"/>
        <v>0.58994972131722367</v>
      </c>
      <c r="X1801" s="33"/>
      <c r="Y1801" s="33"/>
    </row>
    <row r="1802" spans="1:25" x14ac:dyDescent="0.2">
      <c r="A1802" s="93" t="s">
        <v>818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3"/>
        <v>6 2023</v>
      </c>
      <c r="G1802" s="96" t="s">
        <v>5</v>
      </c>
      <c r="H1802" s="160" t="str">
        <f>RIGHT(Journal!$J1802,9)</f>
        <v>NFS-04516</v>
      </c>
      <c r="I1802" s="96" t="str">
        <f t="shared" si="142"/>
        <v>Natural Factors</v>
      </c>
      <c r="J1802" s="97" t="s">
        <v>524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3221</v>
      </c>
      <c r="T1802" s="95" t="str">
        <f t="shared" si="141"/>
        <v>3 2025</v>
      </c>
      <c r="U1802" s="32">
        <f t="shared" si="144"/>
        <v>593.67887012524523</v>
      </c>
      <c r="V1802" s="22">
        <f t="shared" si="145"/>
        <v>0.58994972131722367</v>
      </c>
      <c r="X1802" s="33"/>
      <c r="Y1802" s="33"/>
    </row>
    <row r="1803" spans="1:25" x14ac:dyDescent="0.2">
      <c r="A1803" s="93" t="s">
        <v>823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3"/>
        <v>6 2023</v>
      </c>
      <c r="G1803" s="96" t="s">
        <v>6</v>
      </c>
      <c r="H1803" s="160" t="str">
        <f>RIGHT(Journal!$J1803,9)</f>
        <v>163432814</v>
      </c>
      <c r="I1803" s="96" t="str">
        <f t="shared" si="142"/>
        <v>Bio Product</v>
      </c>
      <c r="J1803" s="97" t="s">
        <v>824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3221</v>
      </c>
      <c r="T1803" s="95" t="str">
        <f t="shared" si="141"/>
        <v>7 2023</v>
      </c>
      <c r="U1803" s="32">
        <f t="shared" si="144"/>
        <v>473.09999999999991</v>
      </c>
      <c r="V1803" s="22">
        <f t="shared" si="145"/>
        <v>0.1734937108071436</v>
      </c>
      <c r="X1803" s="33"/>
      <c r="Y1803" s="33"/>
    </row>
    <row r="1804" spans="1:25" x14ac:dyDescent="0.2">
      <c r="A1804" s="93" t="s">
        <v>825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3"/>
        <v>6 2023</v>
      </c>
      <c r="G1804" s="96" t="s">
        <v>6</v>
      </c>
      <c r="H1804" s="160" t="str">
        <f>RIGHT(Journal!$J1804,9)</f>
        <v>072421834</v>
      </c>
      <c r="I1804" s="96" t="str">
        <f t="shared" si="142"/>
        <v>R-Line</v>
      </c>
      <c r="J1804" s="97" t="s">
        <v>826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3221</v>
      </c>
      <c r="T1804" s="95" t="str">
        <f t="shared" si="141"/>
        <v>7 2023</v>
      </c>
      <c r="U1804" s="32">
        <f t="shared" si="144"/>
        <v>829.90000000000009</v>
      </c>
      <c r="V1804" s="22">
        <f t="shared" si="145"/>
        <v>0.42124765240343137</v>
      </c>
      <c r="X1804" s="33"/>
      <c r="Y1804" s="33"/>
    </row>
    <row r="1805" spans="1:25" x14ac:dyDescent="0.2">
      <c r="A1805" s="93" t="s">
        <v>827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3"/>
        <v>6 2023</v>
      </c>
      <c r="G1805" s="96" t="s">
        <v>6</v>
      </c>
      <c r="H1805" s="160" t="str">
        <f>RIGHT(Journal!$J1805,9)</f>
        <v>158521482</v>
      </c>
      <c r="I1805" s="96" t="str">
        <f t="shared" si="142"/>
        <v>Maxler</v>
      </c>
      <c r="J1805" s="97" t="s">
        <v>828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3221</v>
      </c>
      <c r="T1805" s="95" t="str">
        <f t="shared" ref="T1805:T1868" si="146">IF(R1805="","",MONTH(R1805)&amp;" "&amp;YEAR(R1805))</f>
        <v>7 2023</v>
      </c>
      <c r="U1805" s="32">
        <f t="shared" si="144"/>
        <v>719.09999999999991</v>
      </c>
      <c r="V1805" s="22">
        <f t="shared" si="145"/>
        <v>0.40378460329047106</v>
      </c>
      <c r="X1805" s="33"/>
      <c r="Y1805" s="33"/>
    </row>
    <row r="1806" spans="1:25" x14ac:dyDescent="0.2">
      <c r="A1806" s="93" t="s">
        <v>827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3"/>
        <v>6 2023</v>
      </c>
      <c r="G1806" s="96" t="s">
        <v>6</v>
      </c>
      <c r="H1806" s="160" t="str">
        <f>RIGHT(Journal!$J1806,9)</f>
        <v>158521482</v>
      </c>
      <c r="I1806" s="96" t="str">
        <f t="shared" ref="I1806:I1869" si="147">IFERROR(LEFT(J1806,FIND(",",J1806)-1),"")</f>
        <v>Maxler</v>
      </c>
      <c r="J1806" s="97" t="s">
        <v>828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3221</v>
      </c>
      <c r="T1806" s="95" t="str">
        <f t="shared" si="146"/>
        <v>7 2023</v>
      </c>
      <c r="U1806" s="32">
        <f t="shared" si="144"/>
        <v>719.09999999999991</v>
      </c>
      <c r="V1806" s="22">
        <f t="shared" si="145"/>
        <v>0.40378460329047106</v>
      </c>
      <c r="X1806" s="33"/>
      <c r="Y1806" s="33"/>
    </row>
    <row r="1807" spans="1:25" x14ac:dyDescent="0.2">
      <c r="A1807" s="93" t="s">
        <v>829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3"/>
        <v>6 2023</v>
      </c>
      <c r="G1807" s="96" t="s">
        <v>6</v>
      </c>
      <c r="H1807" s="160" t="str">
        <f>RIGHT(Journal!$J1807,9)</f>
        <v>161172556</v>
      </c>
      <c r="I1807" s="96" t="str">
        <f t="shared" si="147"/>
        <v>Red Ginseng</v>
      </c>
      <c r="J1807" s="97" t="s">
        <v>830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3221</v>
      </c>
      <c r="T1807" s="95" t="str">
        <f t="shared" si="146"/>
        <v>7 2023</v>
      </c>
      <c r="U1807" s="32">
        <f t="shared" si="144"/>
        <v>552.59999999999991</v>
      </c>
      <c r="V1807" s="22">
        <f t="shared" si="145"/>
        <v>0.4430014430014429</v>
      </c>
      <c r="X1807" s="33"/>
      <c r="Y1807" s="33"/>
    </row>
    <row r="1808" spans="1:25" x14ac:dyDescent="0.2">
      <c r="A1808" s="93" t="s">
        <v>831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3"/>
        <v>6 2023</v>
      </c>
      <c r="G1808" s="96" t="s">
        <v>6</v>
      </c>
      <c r="H1808" s="160" t="str">
        <f>RIGHT(Journal!$J1808,9)</f>
        <v>170918388</v>
      </c>
      <c r="I1808" s="96" t="str">
        <f t="shared" si="147"/>
        <v>PRIMEKRAFT</v>
      </c>
      <c r="J1808" s="97" t="s">
        <v>349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3221</v>
      </c>
      <c r="T1808" s="95" t="str">
        <f t="shared" si="146"/>
        <v>10 2023</v>
      </c>
      <c r="U1808" s="32">
        <f t="shared" si="144"/>
        <v>676.1</v>
      </c>
      <c r="V1808" s="22">
        <f t="shared" si="145"/>
        <v>0.82060929724481135</v>
      </c>
      <c r="X1808" s="33"/>
      <c r="Y1808" s="33"/>
    </row>
    <row r="1809" spans="1:25" x14ac:dyDescent="0.2">
      <c r="A1809" s="93" t="s">
        <v>831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3"/>
        <v>6 2023</v>
      </c>
      <c r="G1809" s="96" t="s">
        <v>6</v>
      </c>
      <c r="H1809" s="160" t="str">
        <f>RIGHT(Journal!$J1809,9)</f>
        <v>152851473</v>
      </c>
      <c r="I1809" s="96" t="str">
        <f t="shared" si="147"/>
        <v>PRIMEKRAFT</v>
      </c>
      <c r="J1809" s="97" t="s">
        <v>832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3221</v>
      </c>
      <c r="T1809" s="95" t="str">
        <f t="shared" si="146"/>
        <v>7 2023</v>
      </c>
      <c r="U1809" s="32">
        <f t="shared" si="144"/>
        <v>708.40000000000009</v>
      </c>
      <c r="V1809" s="22">
        <f t="shared" si="145"/>
        <v>0.47492625368731572</v>
      </c>
      <c r="X1809" s="33"/>
      <c r="Y1809" s="33"/>
    </row>
    <row r="1810" spans="1:25" x14ac:dyDescent="0.2">
      <c r="A1810" s="93" t="s">
        <v>831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3"/>
        <v>6 2023</v>
      </c>
      <c r="G1810" s="96" t="s">
        <v>6</v>
      </c>
      <c r="H1810" s="160" t="str">
        <f>RIGHT(Journal!$J1810,9)</f>
        <v>170919121</v>
      </c>
      <c r="I1810" s="96" t="str">
        <f t="shared" si="147"/>
        <v>PRIMEKRAFT</v>
      </c>
      <c r="J1810" s="97" t="s">
        <v>833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3221</v>
      </c>
      <c r="T1810" s="95" t="str">
        <f t="shared" si="146"/>
        <v>10 2023</v>
      </c>
      <c r="U1810" s="32">
        <f t="shared" si="144"/>
        <v>676.1</v>
      </c>
      <c r="V1810" s="22">
        <f t="shared" si="145"/>
        <v>0.82060929724481135</v>
      </c>
      <c r="X1810" s="33"/>
      <c r="Y1810" s="33"/>
    </row>
    <row r="1811" spans="1:25" x14ac:dyDescent="0.2">
      <c r="A1811" s="93" t="s">
        <v>831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3"/>
        <v>6 2023</v>
      </c>
      <c r="G1811" s="96" t="s">
        <v>6</v>
      </c>
      <c r="H1811" s="160" t="str">
        <f>RIGHT(Journal!$J1811,9)</f>
        <v>152851475</v>
      </c>
      <c r="I1811" s="96" t="str">
        <f t="shared" si="147"/>
        <v>PRIMEKRAFT</v>
      </c>
      <c r="J1811" s="97" t="s">
        <v>834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3221</v>
      </c>
      <c r="T1811" s="95" t="str">
        <f t="shared" si="146"/>
        <v>7 2023</v>
      </c>
      <c r="U1811" s="32">
        <f t="shared" si="144"/>
        <v>608.40000000000009</v>
      </c>
      <c r="V1811" s="22">
        <f t="shared" si="145"/>
        <v>0.40788415124698318</v>
      </c>
      <c r="X1811" s="33"/>
      <c r="Y1811" s="33"/>
    </row>
    <row r="1812" spans="1:25" x14ac:dyDescent="0.2">
      <c r="A1812" s="93" t="s">
        <v>835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3"/>
        <v>6 2023</v>
      </c>
      <c r="G1812" s="96" t="s">
        <v>6</v>
      </c>
      <c r="H1812" s="160" t="str">
        <f>RIGHT(Journal!$J1812,9)</f>
        <v>864964824</v>
      </c>
      <c r="I1812" s="96" t="str">
        <f t="shared" si="147"/>
        <v>Trec Nutrition</v>
      </c>
      <c r="J1812" s="97" t="s">
        <v>836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3221</v>
      </c>
      <c r="T1812" s="95" t="str">
        <f t="shared" si="146"/>
        <v>7 2023</v>
      </c>
      <c r="U1812" s="32">
        <f t="shared" si="144"/>
        <v>535</v>
      </c>
      <c r="V1812" s="22">
        <f t="shared" si="145"/>
        <v>0.18353344768439109</v>
      </c>
      <c r="X1812" s="33"/>
      <c r="Y1812" s="33"/>
    </row>
    <row r="1813" spans="1:25" x14ac:dyDescent="0.2">
      <c r="A1813" s="93" t="s">
        <v>835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3"/>
        <v>6 2023</v>
      </c>
      <c r="G1813" s="96" t="s">
        <v>6</v>
      </c>
      <c r="H1813" s="160" t="str">
        <f>RIGHT(Journal!$J1813,9)</f>
        <v>864964824</v>
      </c>
      <c r="I1813" s="96" t="str">
        <f t="shared" si="147"/>
        <v>Trec Nutrition</v>
      </c>
      <c r="J1813" s="97" t="s">
        <v>836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3221</v>
      </c>
      <c r="T1813" s="95" t="str">
        <f t="shared" si="146"/>
        <v>9 2023</v>
      </c>
      <c r="U1813" s="32">
        <f t="shared" si="144"/>
        <v>685</v>
      </c>
      <c r="V1813" s="22">
        <f t="shared" si="145"/>
        <v>0.23499142367066894</v>
      </c>
      <c r="X1813" s="33"/>
      <c r="Y1813" s="33"/>
    </row>
    <row r="1814" spans="1:25" x14ac:dyDescent="0.2">
      <c r="A1814" s="93" t="s">
        <v>837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3"/>
        <v>6 2023</v>
      </c>
      <c r="G1814" s="96" t="s">
        <v>6</v>
      </c>
      <c r="H1814" s="160" t="str">
        <f>RIGHT(Journal!$J1814,9)</f>
        <v>309534042</v>
      </c>
      <c r="I1814" s="96" t="str">
        <f t="shared" si="147"/>
        <v>R-Line</v>
      </c>
      <c r="J1814" s="97" t="s">
        <v>838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3221</v>
      </c>
      <c r="T1814" s="95" t="str">
        <f t="shared" si="146"/>
        <v>7 2023</v>
      </c>
      <c r="U1814" s="32">
        <f t="shared" si="144"/>
        <v>1126.8</v>
      </c>
      <c r="V1814" s="22">
        <f t="shared" si="145"/>
        <v>0.63546131288066765</v>
      </c>
      <c r="X1814" s="33"/>
      <c r="Y1814" s="33"/>
    </row>
    <row r="1815" spans="1:25" x14ac:dyDescent="0.2">
      <c r="A1815" s="93" t="s">
        <v>839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3"/>
        <v>7 2023</v>
      </c>
      <c r="G1815" s="96" t="s">
        <v>5</v>
      </c>
      <c r="H1815" s="160" t="str">
        <f>RIGHT(Journal!$J1815,9)</f>
        <v>000001405</v>
      </c>
      <c r="I1815" s="96" t="str">
        <f t="shared" si="147"/>
        <v>CoralClub</v>
      </c>
      <c r="J1815" s="97" t="s">
        <v>269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3221</v>
      </c>
      <c r="T1815" s="95" t="str">
        <f t="shared" si="146"/>
        <v>7 2023</v>
      </c>
      <c r="U1815" s="32">
        <f t="shared" si="144"/>
        <v>233.33333333333337</v>
      </c>
      <c r="V1815" s="22">
        <f t="shared" si="145"/>
        <v>0.24137931034482762</v>
      </c>
      <c r="X1815" s="33"/>
      <c r="Y1815" s="33"/>
    </row>
    <row r="1816" spans="1:25" x14ac:dyDescent="0.2">
      <c r="A1816" s="93" t="s">
        <v>839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3"/>
        <v>7 2023</v>
      </c>
      <c r="G1816" s="96" t="s">
        <v>5</v>
      </c>
      <c r="H1816" s="160" t="str">
        <f>RIGHT(Journal!$J1816,9)</f>
        <v>000001405</v>
      </c>
      <c r="I1816" s="96" t="str">
        <f t="shared" si="147"/>
        <v>CoralClub</v>
      </c>
      <c r="J1816" s="97" t="s">
        <v>269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3221</v>
      </c>
      <c r="T1816" s="95" t="str">
        <f t="shared" si="146"/>
        <v>9 2023</v>
      </c>
      <c r="U1816" s="32">
        <f t="shared" si="144"/>
        <v>433.33333333333337</v>
      </c>
      <c r="V1816" s="22">
        <f t="shared" si="145"/>
        <v>0.44827586206896558</v>
      </c>
      <c r="X1816" s="33"/>
      <c r="Y1816" s="33"/>
    </row>
    <row r="1817" spans="1:25" x14ac:dyDescent="0.2">
      <c r="A1817" s="93" t="s">
        <v>839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3"/>
        <v>7 2023</v>
      </c>
      <c r="G1817" s="96" t="s">
        <v>5</v>
      </c>
      <c r="H1817" s="160" t="str">
        <f>RIGHT(Journal!$J1817,9)</f>
        <v>000001405</v>
      </c>
      <c r="I1817" s="96" t="str">
        <f t="shared" si="147"/>
        <v>CoralClub</v>
      </c>
      <c r="J1817" s="97" t="s">
        <v>269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3221</v>
      </c>
      <c r="T1817" s="95" t="str">
        <f t="shared" si="146"/>
        <v>9 2023</v>
      </c>
      <c r="U1817" s="32">
        <f t="shared" si="144"/>
        <v>333.33333333333337</v>
      </c>
      <c r="V1817" s="22">
        <f t="shared" si="145"/>
        <v>0.34482758620689663</v>
      </c>
      <c r="X1817" s="33"/>
      <c r="Y1817" s="33"/>
    </row>
    <row r="1818" spans="1:25" x14ac:dyDescent="0.2">
      <c r="A1818" s="93" t="s">
        <v>840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3"/>
        <v>7 2023</v>
      </c>
      <c r="G1818" s="96" t="s">
        <v>5</v>
      </c>
      <c r="H1818" s="160" t="str">
        <f>RIGHT(Journal!$J1818,9)</f>
        <v xml:space="preserve"> 00120060</v>
      </c>
      <c r="I1818" s="96" t="str">
        <f t="shared" si="147"/>
        <v>CoralClub</v>
      </c>
      <c r="J1818" s="97" t="s">
        <v>841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6"/>
        <v/>
      </c>
      <c r="U1818" s="32">
        <f t="shared" si="144"/>
        <v>-6700</v>
      </c>
      <c r="V1818" s="22" t="str">
        <f t="shared" si="145"/>
        <v/>
      </c>
      <c r="X1818" s="33"/>
      <c r="Y1818" s="33"/>
    </row>
    <row r="1819" spans="1:25" x14ac:dyDescent="0.2">
      <c r="A1819" s="93" t="s">
        <v>842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3"/>
        <v>7 2023</v>
      </c>
      <c r="G1819" s="96" t="s">
        <v>6</v>
      </c>
      <c r="H1819" s="160" t="str">
        <f>RIGHT(Journal!$J1819,9)</f>
        <v>892721541</v>
      </c>
      <c r="I1819" s="96" t="str">
        <f t="shared" si="147"/>
        <v>FatZorb</v>
      </c>
      <c r="J1819" s="97" t="s">
        <v>760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3221</v>
      </c>
      <c r="T1819" s="95" t="str">
        <f t="shared" si="146"/>
        <v>7 2023</v>
      </c>
      <c r="U1819" s="32">
        <f t="shared" si="144"/>
        <v>864.8</v>
      </c>
      <c r="V1819" s="22">
        <f t="shared" si="145"/>
        <v>0.76180408738548266</v>
      </c>
      <c r="X1819" s="33"/>
      <c r="Y1819" s="33"/>
    </row>
    <row r="1820" spans="1:25" x14ac:dyDescent="0.2">
      <c r="A1820" s="93" t="s">
        <v>843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3"/>
        <v>7 2023</v>
      </c>
      <c r="G1820" s="96" t="s">
        <v>6</v>
      </c>
      <c r="H1820" s="160" t="str">
        <f>RIGHT(Journal!$J1820,9)</f>
        <v>892721541</v>
      </c>
      <c r="I1820" s="96" t="str">
        <f t="shared" si="147"/>
        <v>FatZorb</v>
      </c>
      <c r="J1820" s="97" t="s">
        <v>760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3221</v>
      </c>
      <c r="T1820" s="95" t="str">
        <f t="shared" si="146"/>
        <v>7 2023</v>
      </c>
      <c r="U1820" s="32">
        <f t="shared" si="144"/>
        <v>876.90000000000009</v>
      </c>
      <c r="V1820" s="22">
        <f t="shared" si="145"/>
        <v>0.78078532632891118</v>
      </c>
      <c r="X1820" s="33"/>
      <c r="Y1820" s="33"/>
    </row>
    <row r="1821" spans="1:25" x14ac:dyDescent="0.2">
      <c r="A1821" s="93" t="s">
        <v>843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3"/>
        <v>7 2023</v>
      </c>
      <c r="G1821" s="96" t="s">
        <v>6</v>
      </c>
      <c r="H1821" s="160" t="str">
        <f>RIGHT(Journal!$J1821,9)</f>
        <v>892721541</v>
      </c>
      <c r="I1821" s="96" t="str">
        <f t="shared" si="147"/>
        <v>FatZorb</v>
      </c>
      <c r="J1821" s="97" t="s">
        <v>760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3221</v>
      </c>
      <c r="T1821" s="95" t="str">
        <f t="shared" si="146"/>
        <v>7 2023</v>
      </c>
      <c r="U1821" s="32">
        <f t="shared" si="144"/>
        <v>876.90000000000009</v>
      </c>
      <c r="V1821" s="22">
        <f t="shared" si="145"/>
        <v>0.78078532632891118</v>
      </c>
      <c r="X1821" s="33"/>
      <c r="Y1821" s="33"/>
    </row>
    <row r="1822" spans="1:25" x14ac:dyDescent="0.2">
      <c r="A1822" s="93" t="s">
        <v>843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3"/>
        <v>7 2023</v>
      </c>
      <c r="G1822" s="96" t="s">
        <v>6</v>
      </c>
      <c r="H1822" s="160" t="str">
        <f>RIGHT(Journal!$J1822,9)</f>
        <v>892721541</v>
      </c>
      <c r="I1822" s="96" t="str">
        <f t="shared" si="147"/>
        <v>FatZorb</v>
      </c>
      <c r="J1822" s="97" t="s">
        <v>760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3221</v>
      </c>
      <c r="T1822" s="95" t="str">
        <f t="shared" si="146"/>
        <v>7 2023</v>
      </c>
      <c r="U1822" s="32">
        <f t="shared" si="144"/>
        <v>1076.9000000000001</v>
      </c>
      <c r="V1822" s="22">
        <f t="shared" si="145"/>
        <v>0.95886385896180226</v>
      </c>
      <c r="X1822" s="33"/>
      <c r="Y1822" s="33"/>
    </row>
    <row r="1823" spans="1:25" x14ac:dyDescent="0.2">
      <c r="A1823" s="93" t="s">
        <v>843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3"/>
        <v>7 2023</v>
      </c>
      <c r="G1823" s="96" t="s">
        <v>5</v>
      </c>
      <c r="H1823" s="160" t="str">
        <f>RIGHT(Journal!$J1823,9)</f>
        <v>857698302</v>
      </c>
      <c r="I1823" s="96" t="str">
        <f t="shared" si="147"/>
        <v>Patanjali</v>
      </c>
      <c r="J1823" s="97" t="s">
        <v>844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3221</v>
      </c>
      <c r="T1823" s="95" t="str">
        <f t="shared" si="146"/>
        <v>7 2023</v>
      </c>
      <c r="U1823" s="32">
        <f t="shared" si="144"/>
        <v>454.5</v>
      </c>
      <c r="V1823" s="22">
        <f t="shared" si="145"/>
        <v>1.0202020202020201</v>
      </c>
      <c r="X1823" s="33"/>
      <c r="Y1823" s="33"/>
    </row>
    <row r="1824" spans="1:25" x14ac:dyDescent="0.2">
      <c r="A1824" s="93" t="s">
        <v>843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3"/>
        <v>7 2023</v>
      </c>
      <c r="G1824" s="96" t="s">
        <v>5</v>
      </c>
      <c r="H1824" s="160" t="str">
        <f>RIGHT(Journal!$J1824,9)</f>
        <v>857698302</v>
      </c>
      <c r="I1824" s="96" t="str">
        <f t="shared" si="147"/>
        <v>Patanjali</v>
      </c>
      <c r="J1824" s="97" t="s">
        <v>844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3221</v>
      </c>
      <c r="T1824" s="95" t="str">
        <f t="shared" si="146"/>
        <v>7 2023</v>
      </c>
      <c r="U1824" s="32">
        <f t="shared" si="144"/>
        <v>454.5</v>
      </c>
      <c r="V1824" s="22">
        <f t="shared" si="145"/>
        <v>1.0202020202020201</v>
      </c>
      <c r="X1824" s="33"/>
      <c r="Y1824" s="33"/>
    </row>
    <row r="1825" spans="1:25" x14ac:dyDescent="0.2">
      <c r="A1825" s="93" t="s">
        <v>843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3"/>
        <v>7 2023</v>
      </c>
      <c r="G1825" s="96" t="s">
        <v>6</v>
      </c>
      <c r="H1825" s="160" t="str">
        <f>RIGHT(Journal!$J1825,9)</f>
        <v>361772752</v>
      </c>
      <c r="I1825" s="96" t="str">
        <f t="shared" si="147"/>
        <v>Scitec Nutrition</v>
      </c>
      <c r="J1825" s="97" t="s">
        <v>605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3221</v>
      </c>
      <c r="T1825" s="95" t="str">
        <f t="shared" si="146"/>
        <v>9 2023</v>
      </c>
      <c r="U1825" s="32">
        <f t="shared" si="144"/>
        <v>898.40000000000009</v>
      </c>
      <c r="V1825" s="22">
        <f t="shared" si="145"/>
        <v>0.33254367782055083</v>
      </c>
      <c r="X1825" s="33"/>
      <c r="Y1825" s="33"/>
    </row>
    <row r="1826" spans="1:25" x14ac:dyDescent="0.2">
      <c r="A1826" s="93" t="s">
        <v>845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3"/>
        <v>6 2023</v>
      </c>
      <c r="G1826" s="96" t="s">
        <v>5</v>
      </c>
      <c r="H1826" s="160" t="str">
        <f>RIGHT(Journal!$J1826,9)</f>
        <v>DRB-00149</v>
      </c>
      <c r="I1826" s="96" t="str">
        <f t="shared" si="147"/>
        <v>Doctor's Best</v>
      </c>
      <c r="J1826" s="97" t="s">
        <v>846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3221</v>
      </c>
      <c r="T1826" s="95" t="str">
        <f t="shared" si="146"/>
        <v>8 2023</v>
      </c>
      <c r="U1826" s="32">
        <f t="shared" si="144"/>
        <v>605.5898517209996</v>
      </c>
      <c r="V1826" s="22">
        <f t="shared" si="145"/>
        <v>0.46785004932645913</v>
      </c>
      <c r="X1826" s="33"/>
      <c r="Y1826" s="33"/>
    </row>
    <row r="1827" spans="1:25" x14ac:dyDescent="0.2">
      <c r="A1827" s="93" t="s">
        <v>845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3"/>
        <v>6 2023</v>
      </c>
      <c r="G1827" s="96" t="s">
        <v>5</v>
      </c>
      <c r="H1827" s="160" t="str">
        <f>RIGHT(Journal!$J1827,9)</f>
        <v>ULM-01273</v>
      </c>
      <c r="I1827" s="96" t="str">
        <f t="shared" si="147"/>
        <v>Ultamins</v>
      </c>
      <c r="J1827" s="97" t="s">
        <v>847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3221</v>
      </c>
      <c r="T1827" s="95" t="str">
        <f t="shared" si="146"/>
        <v>7 2023</v>
      </c>
      <c r="U1827" s="32">
        <f t="shared" si="144"/>
        <v>790.64268508109808</v>
      </c>
      <c r="V1827" s="22">
        <f t="shared" si="145"/>
        <v>0.31507776129787651</v>
      </c>
      <c r="X1827" s="33"/>
      <c r="Y1827" s="33"/>
    </row>
    <row r="1828" spans="1:25" x14ac:dyDescent="0.2">
      <c r="A1828" s="93" t="s">
        <v>845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3"/>
        <v>6 2023</v>
      </c>
      <c r="G1828" s="96" t="s">
        <v>5</v>
      </c>
      <c r="H1828" s="160" t="str">
        <f>RIGHT(Journal!$J1828,9)</f>
        <v>NOW-03347</v>
      </c>
      <c r="I1828" s="96" t="str">
        <f t="shared" si="147"/>
        <v>NOW Foods</v>
      </c>
      <c r="J1828" s="97" t="s">
        <v>848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3221</v>
      </c>
      <c r="T1828" s="95" t="str">
        <f t="shared" si="146"/>
        <v>8 2023</v>
      </c>
      <c r="U1828" s="32">
        <f t="shared" si="144"/>
        <v>794.16594293667345</v>
      </c>
      <c r="V1828" s="22">
        <f t="shared" si="145"/>
        <v>0.78955960713375739</v>
      </c>
      <c r="X1828" s="33"/>
      <c r="Y1828" s="33"/>
    </row>
    <row r="1829" spans="1:25" x14ac:dyDescent="0.2">
      <c r="A1829" s="93" t="s">
        <v>845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3"/>
        <v>6 2023</v>
      </c>
      <c r="G1829" s="96" t="s">
        <v>5</v>
      </c>
      <c r="H1829" s="160" t="str">
        <f>RIGHT(Journal!$J1829,9)</f>
        <v>CGN-01747</v>
      </c>
      <c r="I1829" s="96" t="str">
        <f t="shared" si="147"/>
        <v>California Gold Nutrition</v>
      </c>
      <c r="J1829" s="97" t="s">
        <v>849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3221</v>
      </c>
      <c r="T1829" s="95" t="str">
        <f t="shared" si="146"/>
        <v>12 2023</v>
      </c>
      <c r="U1829" s="32">
        <f t="shared" si="144"/>
        <v>2058.9910069054117</v>
      </c>
      <c r="V1829" s="22">
        <f t="shared" si="145"/>
        <v>2.1880673001160642</v>
      </c>
      <c r="X1829" s="33"/>
      <c r="Y1829" s="33"/>
    </row>
    <row r="1830" spans="1:25" x14ac:dyDescent="0.2">
      <c r="A1830" s="93" t="s">
        <v>845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3"/>
        <v>6 2023</v>
      </c>
      <c r="G1830" s="96" t="s">
        <v>5</v>
      </c>
      <c r="H1830" s="161" t="s">
        <v>3678</v>
      </c>
      <c r="I1830" s="97" t="s">
        <v>2115</v>
      </c>
      <c r="J1830" s="97" t="s">
        <v>3679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3221</v>
      </c>
      <c r="T1830" s="95" t="str">
        <f t="shared" si="146"/>
        <v>8 2023</v>
      </c>
      <c r="U1830" s="32">
        <f t="shared" si="144"/>
        <v>947.1928055243294</v>
      </c>
      <c r="V1830" s="22">
        <f t="shared" si="145"/>
        <v>1.2582143375822121</v>
      </c>
      <c r="X1830" s="33"/>
      <c r="Y1830" s="33"/>
    </row>
    <row r="1831" spans="1:25" x14ac:dyDescent="0.2">
      <c r="A1831" s="93" t="s">
        <v>845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3"/>
        <v>6 2023</v>
      </c>
      <c r="G1831" s="96" t="s">
        <v>5</v>
      </c>
      <c r="H1831" s="160" t="str">
        <f>RIGHT(Journal!$J1831,9)</f>
        <v>NFS-01032</v>
      </c>
      <c r="I1831" s="96" t="str">
        <f t="shared" si="147"/>
        <v>Natural Factors</v>
      </c>
      <c r="J1831" s="97" t="s">
        <v>822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3221</v>
      </c>
      <c r="T1831" s="95" t="str">
        <f t="shared" si="146"/>
        <v>8 2023</v>
      </c>
      <c r="U1831" s="32">
        <f t="shared" si="144"/>
        <v>882.8905243295327</v>
      </c>
      <c r="V1831" s="22">
        <f t="shared" si="145"/>
        <v>1.0805045720527102</v>
      </c>
      <c r="X1831" s="33"/>
      <c r="Y1831" s="33"/>
    </row>
    <row r="1832" spans="1:25" x14ac:dyDescent="0.2">
      <c r="A1832" s="93" t="s">
        <v>845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3"/>
        <v>6 2023</v>
      </c>
      <c r="G1832" s="96" t="s">
        <v>5</v>
      </c>
      <c r="H1832" s="160" t="str">
        <f>RIGHT(Journal!$J1832,9)</f>
        <v>NFS-01032</v>
      </c>
      <c r="I1832" s="96" t="str">
        <f t="shared" si="147"/>
        <v>Natural Factors</v>
      </c>
      <c r="J1832" s="97" t="s">
        <v>822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3221</v>
      </c>
      <c r="T1832" s="95" t="str">
        <f t="shared" si="146"/>
        <v>4 2025</v>
      </c>
      <c r="U1832" s="32">
        <f t="shared" si="144"/>
        <v>982.8905243295327</v>
      </c>
      <c r="V1832" s="22">
        <f t="shared" si="145"/>
        <v>1.2028871939381638</v>
      </c>
      <c r="X1832" s="33"/>
      <c r="Y1832" s="33"/>
    </row>
    <row r="1833" spans="1:25" x14ac:dyDescent="0.2">
      <c r="A1833" s="93" t="s">
        <v>845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3"/>
        <v>6 2023</v>
      </c>
      <c r="G1833" s="96" t="s">
        <v>5</v>
      </c>
      <c r="H1833" s="161" t="s">
        <v>2538</v>
      </c>
      <c r="I1833" s="97" t="s">
        <v>2102</v>
      </c>
      <c r="J1833" s="97" t="s">
        <v>2539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3221</v>
      </c>
      <c r="T1833" s="95" t="str">
        <f t="shared" si="146"/>
        <v>12 2023</v>
      </c>
      <c r="U1833" s="32">
        <f t="shared" si="144"/>
        <v>969.58901825384032</v>
      </c>
      <c r="V1833" s="22">
        <f t="shared" si="145"/>
        <v>0.56032296863686504</v>
      </c>
      <c r="X1833" s="33"/>
      <c r="Y1833" s="33"/>
    </row>
    <row r="1834" spans="1:25" x14ac:dyDescent="0.2">
      <c r="A1834" s="93" t="s">
        <v>845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3"/>
        <v>6 2023</v>
      </c>
      <c r="G1834" s="96" t="s">
        <v>5</v>
      </c>
      <c r="H1834" s="161" t="s">
        <v>2900</v>
      </c>
      <c r="I1834" s="97" t="s">
        <v>2071</v>
      </c>
      <c r="J1834" s="97" t="s">
        <v>2901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3221</v>
      </c>
      <c r="T1834" s="95" t="str">
        <f t="shared" si="146"/>
        <v>8 2023</v>
      </c>
      <c r="U1834" s="32">
        <f t="shared" si="144"/>
        <v>985.27250147208383</v>
      </c>
      <c r="V1834" s="22">
        <f t="shared" si="145"/>
        <v>0.57459421530122701</v>
      </c>
      <c r="X1834" s="33"/>
      <c r="Y1834" s="33"/>
    </row>
    <row r="1835" spans="1:25" x14ac:dyDescent="0.2">
      <c r="A1835" s="93" t="s">
        <v>845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3"/>
        <v>6 2023</v>
      </c>
      <c r="G1835" s="96" t="s">
        <v>5</v>
      </c>
      <c r="H1835" s="161" t="s">
        <v>2900</v>
      </c>
      <c r="I1835" s="97" t="s">
        <v>2071</v>
      </c>
      <c r="J1835" s="97" t="s">
        <v>2901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3221</v>
      </c>
      <c r="T1835" s="95" t="str">
        <f t="shared" si="146"/>
        <v>9 2023</v>
      </c>
      <c r="U1835" s="32">
        <f t="shared" si="144"/>
        <v>985.27250147208383</v>
      </c>
      <c r="V1835" s="22">
        <f t="shared" si="145"/>
        <v>0.57459421530122701</v>
      </c>
      <c r="X1835" s="33"/>
      <c r="Y1835" s="33"/>
    </row>
    <row r="1836" spans="1:25" x14ac:dyDescent="0.2">
      <c r="A1836" s="93" t="s">
        <v>845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3"/>
        <v>6 2023</v>
      </c>
      <c r="G1836" s="96" t="s">
        <v>5</v>
      </c>
      <c r="H1836" s="161" t="s">
        <v>2091</v>
      </c>
      <c r="I1836" s="97" t="s">
        <v>2071</v>
      </c>
      <c r="J1836" s="97" t="s">
        <v>2092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3221</v>
      </c>
      <c r="T1836" s="95" t="str">
        <f t="shared" si="146"/>
        <v>10 2023</v>
      </c>
      <c r="U1836" s="32">
        <f t="shared" si="144"/>
        <v>750.62648252234862</v>
      </c>
      <c r="V1836" s="22">
        <f t="shared" si="145"/>
        <v>0.7906545408140887</v>
      </c>
      <c r="X1836" s="33"/>
      <c r="Y1836" s="33"/>
    </row>
    <row r="1837" spans="1:25" x14ac:dyDescent="0.2">
      <c r="A1837" s="93" t="s">
        <v>845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3"/>
        <v>6 2023</v>
      </c>
      <c r="G1837" s="96" t="s">
        <v>5</v>
      </c>
      <c r="H1837" s="161" t="s">
        <v>2091</v>
      </c>
      <c r="I1837" s="97" t="s">
        <v>2071</v>
      </c>
      <c r="J1837" s="97" t="s">
        <v>2092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3221</v>
      </c>
      <c r="T1837" s="95" t="str">
        <f t="shared" si="146"/>
        <v>11 2023</v>
      </c>
      <c r="U1837" s="32">
        <f t="shared" si="144"/>
        <v>750.62648252234862</v>
      </c>
      <c r="V1837" s="22">
        <f t="shared" si="145"/>
        <v>0.7906545408140887</v>
      </c>
      <c r="X1837" s="33"/>
      <c r="Y1837" s="33"/>
    </row>
    <row r="1838" spans="1:25" x14ac:dyDescent="0.2">
      <c r="A1838" s="93" t="s">
        <v>845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3"/>
        <v>6 2023</v>
      </c>
      <c r="G1838" s="96" t="s">
        <v>5</v>
      </c>
      <c r="H1838" s="161" t="s">
        <v>2866</v>
      </c>
      <c r="I1838" s="97" t="s">
        <v>2067</v>
      </c>
      <c r="J1838" s="97" t="s">
        <v>2867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3221</v>
      </c>
      <c r="T1838" s="95" t="str">
        <f t="shared" si="146"/>
        <v>5 2024</v>
      </c>
      <c r="U1838" s="32">
        <f t="shared" si="144"/>
        <v>921.35064718162823</v>
      </c>
      <c r="V1838" s="22">
        <f t="shared" si="145"/>
        <v>0.94145124045529549</v>
      </c>
      <c r="X1838" s="33"/>
      <c r="Y1838" s="33"/>
    </row>
    <row r="1839" spans="1:25" x14ac:dyDescent="0.2">
      <c r="A1839" s="93" t="s">
        <v>845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3"/>
        <v>6 2023</v>
      </c>
      <c r="G1839" s="96" t="s">
        <v>5</v>
      </c>
      <c r="H1839" s="161" t="s">
        <v>2866</v>
      </c>
      <c r="I1839" s="97" t="s">
        <v>2067</v>
      </c>
      <c r="J1839" s="97" t="s">
        <v>2867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3221</v>
      </c>
      <c r="T1839" s="95" t="str">
        <f t="shared" si="146"/>
        <v>12 2024</v>
      </c>
      <c r="U1839" s="32">
        <f t="shared" si="144"/>
        <v>1021.3506471816282</v>
      </c>
      <c r="V1839" s="22">
        <f t="shared" si="145"/>
        <v>1.0436328846897847</v>
      </c>
      <c r="X1839" s="33"/>
      <c r="Y1839" s="33"/>
    </row>
    <row r="1840" spans="1:25" x14ac:dyDescent="0.2">
      <c r="A1840" s="93" t="s">
        <v>845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3"/>
        <v>6 2023</v>
      </c>
      <c r="G1840" s="96" t="s">
        <v>5</v>
      </c>
      <c r="H1840" s="160" t="str">
        <f>RIGHT(Journal!$J1840,9)</f>
        <v>NOW-02631</v>
      </c>
      <c r="I1840" s="96" t="str">
        <f t="shared" si="147"/>
        <v>NOW Foods</v>
      </c>
      <c r="J1840" s="97" t="s">
        <v>850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3221</v>
      </c>
      <c r="T1840" s="95" t="str">
        <f t="shared" si="146"/>
        <v>7 2023</v>
      </c>
      <c r="U1840" s="32">
        <f t="shared" si="144"/>
        <v>810.66918928322889</v>
      </c>
      <c r="V1840" s="22">
        <f t="shared" si="145"/>
        <v>0.68161791654473736</v>
      </c>
      <c r="X1840" s="33"/>
      <c r="Y1840" s="33"/>
    </row>
    <row r="1841" spans="1:25" x14ac:dyDescent="0.2">
      <c r="A1841" s="93" t="s">
        <v>845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3"/>
        <v>6 2023</v>
      </c>
      <c r="G1841" s="96" t="s">
        <v>5</v>
      </c>
      <c r="H1841" s="160" t="str">
        <f>RIGHT(Journal!$J1841,9)</f>
        <v>NOW-02631</v>
      </c>
      <c r="I1841" s="96" t="str">
        <f t="shared" si="147"/>
        <v>NOW Foods</v>
      </c>
      <c r="J1841" s="97" t="s">
        <v>850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3221</v>
      </c>
      <c r="T1841" s="95" t="str">
        <f t="shared" si="146"/>
        <v>7 2023</v>
      </c>
      <c r="U1841" s="32">
        <f t="shared" si="144"/>
        <v>810.66918928322889</v>
      </c>
      <c r="V1841" s="22">
        <f t="shared" si="145"/>
        <v>0.68161791654473736</v>
      </c>
      <c r="X1841" s="33"/>
      <c r="Y1841" s="33"/>
    </row>
    <row r="1842" spans="1:25" x14ac:dyDescent="0.2">
      <c r="A1842" s="93" t="s">
        <v>851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3"/>
        <v>7 2023</v>
      </c>
      <c r="G1842" s="96" t="s">
        <v>5</v>
      </c>
      <c r="H1842" s="160" t="str">
        <f>RIGHT(Journal!$J1842,9)</f>
        <v>HEC-50306</v>
      </c>
      <c r="I1842" s="96" t="str">
        <f t="shared" si="147"/>
        <v>Herbs Etc</v>
      </c>
      <c r="J1842" s="97" t="s">
        <v>852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3221</v>
      </c>
      <c r="T1842" s="95" t="str">
        <f t="shared" si="146"/>
        <v>8 2023</v>
      </c>
      <c r="U1842" s="32">
        <f t="shared" si="144"/>
        <v>444.48627927092912</v>
      </c>
      <c r="V1842" s="22">
        <f t="shared" si="145"/>
        <v>0.14086019539418515</v>
      </c>
      <c r="X1842" s="33"/>
      <c r="Y1842" s="33"/>
    </row>
    <row r="1843" spans="1:25" x14ac:dyDescent="0.2">
      <c r="A1843" s="93" t="s">
        <v>851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3"/>
        <v>7 2023</v>
      </c>
      <c r="G1843" s="96" t="s">
        <v>5</v>
      </c>
      <c r="H1843" s="160" t="str">
        <f>RIGHT(Journal!$J1843,9)</f>
        <v>HEC-50306</v>
      </c>
      <c r="I1843" s="96" t="str">
        <f t="shared" si="147"/>
        <v>Herbs Etc</v>
      </c>
      <c r="J1843" s="97" t="s">
        <v>852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3221</v>
      </c>
      <c r="T1843" s="95" t="str">
        <f t="shared" si="146"/>
        <v>8 2023</v>
      </c>
      <c r="U1843" s="32">
        <f t="shared" si="144"/>
        <v>444.48627927092912</v>
      </c>
      <c r="V1843" s="22">
        <f t="shared" si="145"/>
        <v>0.14086019539418515</v>
      </c>
      <c r="X1843" s="33"/>
      <c r="Y1843" s="33"/>
    </row>
    <row r="1844" spans="1:25" x14ac:dyDescent="0.2">
      <c r="A1844" s="93" t="s">
        <v>851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3"/>
        <v>7 2023</v>
      </c>
      <c r="G1844" s="96" t="s">
        <v>5</v>
      </c>
      <c r="H1844" s="161" t="s">
        <v>3183</v>
      </c>
      <c r="I1844" s="97" t="s">
        <v>2165</v>
      </c>
      <c r="J1844" s="97" t="s">
        <v>3184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3221</v>
      </c>
      <c r="T1844" s="95" t="str">
        <f t="shared" si="146"/>
        <v>1 2024</v>
      </c>
      <c r="U1844" s="32">
        <f t="shared" si="144"/>
        <v>475.97352208835343</v>
      </c>
      <c r="V1844" s="22">
        <f t="shared" si="145"/>
        <v>0.90830051944170065</v>
      </c>
      <c r="X1844" s="33"/>
      <c r="Y1844" s="33"/>
    </row>
    <row r="1845" spans="1:25" x14ac:dyDescent="0.2">
      <c r="A1845" s="93" t="s">
        <v>851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3"/>
        <v>7 2023</v>
      </c>
      <c r="G1845" s="96" t="s">
        <v>5</v>
      </c>
      <c r="H1845" s="161" t="s">
        <v>3183</v>
      </c>
      <c r="I1845" s="97" t="s">
        <v>2165</v>
      </c>
      <c r="J1845" s="97" t="s">
        <v>3184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3221</v>
      </c>
      <c r="T1845" s="95" t="str">
        <f t="shared" si="146"/>
        <v>11 2024</v>
      </c>
      <c r="U1845" s="32">
        <f t="shared" si="144"/>
        <v>675.97352208835343</v>
      </c>
      <c r="V1845" s="22">
        <f t="shared" si="145"/>
        <v>1.2899606233300407</v>
      </c>
      <c r="X1845" s="33"/>
      <c r="Y1845" s="33"/>
    </row>
    <row r="1846" spans="1:25" x14ac:dyDescent="0.2">
      <c r="A1846" s="93" t="s">
        <v>851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3"/>
        <v>7 2023</v>
      </c>
      <c r="G1846" s="96" t="s">
        <v>5</v>
      </c>
      <c r="H1846" s="160" t="str">
        <f>RIGHT(Journal!$J1846,9)</f>
        <v>CRO-88517</v>
      </c>
      <c r="I1846" s="96" t="str">
        <f t="shared" si="147"/>
        <v>Christopher's Original Formulas</v>
      </c>
      <c r="J1846" s="97" t="s">
        <v>853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3221</v>
      </c>
      <c r="T1846" s="95" t="str">
        <f t="shared" si="146"/>
        <v>8 2023</v>
      </c>
      <c r="U1846" s="32">
        <f t="shared" si="144"/>
        <v>500.02388446092073</v>
      </c>
      <c r="V1846" s="22">
        <f t="shared" si="145"/>
        <v>0.33335456430332305</v>
      </c>
      <c r="X1846" s="33"/>
      <c r="Y1846" s="33"/>
    </row>
    <row r="1847" spans="1:25" x14ac:dyDescent="0.2">
      <c r="A1847" s="93" t="s">
        <v>851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3"/>
        <v>7 2023</v>
      </c>
      <c r="G1847" s="96" t="s">
        <v>5</v>
      </c>
      <c r="H1847" s="161" t="s">
        <v>3678</v>
      </c>
      <c r="I1847" s="97" t="s">
        <v>2115</v>
      </c>
      <c r="J1847" s="97" t="s">
        <v>3679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3221</v>
      </c>
      <c r="T1847" s="95" t="str">
        <f t="shared" si="146"/>
        <v>12 2023</v>
      </c>
      <c r="U1847" s="32">
        <f t="shared" si="144"/>
        <v>1284.6442446709916</v>
      </c>
      <c r="V1847" s="22">
        <f t="shared" si="145"/>
        <v>1.7958117134042688</v>
      </c>
      <c r="X1847" s="33"/>
      <c r="Y1847" s="33"/>
    </row>
    <row r="1848" spans="1:25" x14ac:dyDescent="0.2">
      <c r="A1848" s="93" t="s">
        <v>851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3"/>
        <v>7 2023</v>
      </c>
      <c r="G1848" s="96" t="s">
        <v>5</v>
      </c>
      <c r="H1848" s="161" t="s">
        <v>3678</v>
      </c>
      <c r="I1848" s="97" t="s">
        <v>2115</v>
      </c>
      <c r="J1848" s="97" t="s">
        <v>3679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3221</v>
      </c>
      <c r="T1848" s="95" t="str">
        <f t="shared" si="146"/>
        <v>5 2024</v>
      </c>
      <c r="U1848" s="32">
        <f t="shared" si="144"/>
        <v>1284.6442446709916</v>
      </c>
      <c r="V1848" s="22">
        <f t="shared" si="145"/>
        <v>1.7958117134042688</v>
      </c>
      <c r="X1848" s="33"/>
      <c r="Y1848" s="33"/>
    </row>
    <row r="1849" spans="1:25" x14ac:dyDescent="0.2">
      <c r="A1849" s="93" t="s">
        <v>851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3"/>
        <v>7 2023</v>
      </c>
      <c r="G1849" s="96" t="s">
        <v>5</v>
      </c>
      <c r="H1849" s="161" t="s">
        <v>3678</v>
      </c>
      <c r="I1849" s="97" t="s">
        <v>2115</v>
      </c>
      <c r="J1849" s="97" t="s">
        <v>3679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6"/>
        <v/>
      </c>
      <c r="U1849" s="32">
        <f t="shared" si="144"/>
        <v>-715.3557553290085</v>
      </c>
      <c r="V1849" s="22" t="str">
        <f t="shared" si="145"/>
        <v/>
      </c>
      <c r="X1849" s="33"/>
      <c r="Y1849" s="33"/>
    </row>
    <row r="1850" spans="1:25" x14ac:dyDescent="0.2">
      <c r="A1850" s="93" t="s">
        <v>851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3"/>
        <v>7 2023</v>
      </c>
      <c r="G1850" s="96" t="s">
        <v>5</v>
      </c>
      <c r="H1850" s="161" t="s">
        <v>4495</v>
      </c>
      <c r="I1850" s="97" t="s">
        <v>2165</v>
      </c>
      <c r="J1850" s="97" t="s">
        <v>4496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3221</v>
      </c>
      <c r="T1850" s="95" t="str">
        <f t="shared" si="146"/>
        <v>2 2024</v>
      </c>
      <c r="U1850" s="32">
        <f t="shared" si="144"/>
        <v>947.86885078776618</v>
      </c>
      <c r="V1850" s="22">
        <f t="shared" si="145"/>
        <v>0.57372494383374306</v>
      </c>
      <c r="X1850" s="33"/>
      <c r="Y1850" s="33"/>
    </row>
    <row r="1851" spans="1:25" x14ac:dyDescent="0.2">
      <c r="A1851" s="93" t="s">
        <v>851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3"/>
        <v>7 2023</v>
      </c>
      <c r="G1851" s="96" t="s">
        <v>5</v>
      </c>
      <c r="H1851" s="161" t="s">
        <v>3201</v>
      </c>
      <c r="I1851" s="97" t="s">
        <v>2165</v>
      </c>
      <c r="J1851" s="97" t="s">
        <v>3202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3221</v>
      </c>
      <c r="T1851" s="95" t="str">
        <f t="shared" si="146"/>
        <v>1 2024</v>
      </c>
      <c r="U1851" s="32">
        <f t="shared" si="144"/>
        <v>771.17300339820804</v>
      </c>
      <c r="V1851" s="22">
        <f t="shared" si="145"/>
        <v>0.83026549208800227</v>
      </c>
      <c r="X1851" s="33"/>
      <c r="Y1851" s="33"/>
    </row>
    <row r="1852" spans="1:25" x14ac:dyDescent="0.2">
      <c r="A1852" s="93" t="s">
        <v>851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3"/>
        <v>7 2023</v>
      </c>
      <c r="G1852" s="96" t="s">
        <v>5</v>
      </c>
      <c r="H1852" s="160" t="str">
        <f>RIGHT(Journal!$J1852,9)</f>
        <v>WAK-11145</v>
      </c>
      <c r="I1852" s="96" t="str">
        <f t="shared" si="147"/>
        <v>Kyolic</v>
      </c>
      <c r="J1852" s="97" t="s">
        <v>855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6"/>
        <v/>
      </c>
      <c r="U1852" s="32">
        <f t="shared" si="144"/>
        <v>-1930.3250540624038</v>
      </c>
      <c r="V1852" s="22" t="str">
        <f t="shared" si="145"/>
        <v/>
      </c>
      <c r="X1852" s="33"/>
      <c r="Y1852" s="33"/>
    </row>
    <row r="1853" spans="1:25" x14ac:dyDescent="0.2">
      <c r="A1853" s="93" t="s">
        <v>851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3"/>
        <v>7 2023</v>
      </c>
      <c r="G1853" s="96" t="s">
        <v>5</v>
      </c>
      <c r="H1853" s="160" t="str">
        <f>RIGHT(Journal!$J1853,9)</f>
        <v>CGN-01156</v>
      </c>
      <c r="I1853" s="96" t="str">
        <f t="shared" si="147"/>
        <v>California Gold Nutrition</v>
      </c>
      <c r="J1853" s="97" t="s">
        <v>856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3221</v>
      </c>
      <c r="T1853" s="95" t="str">
        <f t="shared" si="146"/>
        <v>8 2023</v>
      </c>
      <c r="U1853" s="32">
        <f t="shared" si="144"/>
        <v>1269.2884893419832</v>
      </c>
      <c r="V1853" s="22">
        <f t="shared" si="145"/>
        <v>0.88717290654788161</v>
      </c>
      <c r="X1853" s="33"/>
      <c r="Y1853" s="33"/>
    </row>
    <row r="1854" spans="1:25" x14ac:dyDescent="0.2">
      <c r="A1854" s="93" t="s">
        <v>851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3"/>
        <v>7 2023</v>
      </c>
      <c r="G1854" s="96" t="s">
        <v>5</v>
      </c>
      <c r="H1854" s="160" t="str">
        <f>RIGHT(Journal!$J1854,9)</f>
        <v>CGN-01156</v>
      </c>
      <c r="I1854" s="96" t="str">
        <f t="shared" si="147"/>
        <v>California Gold Nutrition</v>
      </c>
      <c r="J1854" s="97" t="s">
        <v>856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3221</v>
      </c>
      <c r="T1854" s="95" t="str">
        <f t="shared" si="146"/>
        <v>12 2023</v>
      </c>
      <c r="U1854" s="32">
        <f t="shared" si="144"/>
        <v>1069.2884893419832</v>
      </c>
      <c r="V1854" s="22">
        <f t="shared" si="145"/>
        <v>0.74738232087766809</v>
      </c>
      <c r="X1854" s="33"/>
      <c r="Y1854" s="33"/>
    </row>
    <row r="1855" spans="1:25" x14ac:dyDescent="0.2">
      <c r="A1855" s="93" t="s">
        <v>857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3"/>
        <v>7 2023</v>
      </c>
      <c r="G1855" s="96" t="s">
        <v>5</v>
      </c>
      <c r="H1855" s="161" t="s">
        <v>3132</v>
      </c>
      <c r="I1855" s="97" t="s">
        <v>2069</v>
      </c>
      <c r="J1855" s="97" t="s">
        <v>3133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3221</v>
      </c>
      <c r="T1855" s="95" t="str">
        <f t="shared" si="146"/>
        <v>8 2023</v>
      </c>
      <c r="U1855" s="32">
        <f t="shared" si="144"/>
        <v>1173.8209783071029</v>
      </c>
      <c r="V1855" s="22">
        <f t="shared" si="145"/>
        <v>0.50461334547366199</v>
      </c>
      <c r="X1855" s="33"/>
      <c r="Y1855" s="33"/>
    </row>
    <row r="1856" spans="1:25" x14ac:dyDescent="0.2">
      <c r="A1856" s="93" t="s">
        <v>857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3"/>
        <v>7 2023</v>
      </c>
      <c r="G1856" s="96" t="s">
        <v>5</v>
      </c>
      <c r="H1856" s="161" t="s">
        <v>3132</v>
      </c>
      <c r="I1856" s="97" t="s">
        <v>2069</v>
      </c>
      <c r="J1856" s="97" t="s">
        <v>3133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3221</v>
      </c>
      <c r="T1856" s="95" t="str">
        <f t="shared" si="146"/>
        <v>8 2023</v>
      </c>
      <c r="U1856" s="32">
        <f t="shared" si="144"/>
        <v>1173.8209783071029</v>
      </c>
      <c r="V1856" s="22">
        <f t="shared" si="145"/>
        <v>0.50461334547366199</v>
      </c>
      <c r="X1856" s="33"/>
      <c r="Y1856" s="33"/>
    </row>
    <row r="1857" spans="1:25" x14ac:dyDescent="0.2">
      <c r="A1857" s="93" t="s">
        <v>857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ref="F1857:F1920" si="148">IFERROR(MONTH(E1857)&amp;" "&amp;YEAR(E1857),"")</f>
        <v>7 2023</v>
      </c>
      <c r="G1857" s="96" t="s">
        <v>5</v>
      </c>
      <c r="H1857" s="161" t="s">
        <v>3132</v>
      </c>
      <c r="I1857" s="97" t="s">
        <v>2069</v>
      </c>
      <c r="J1857" s="97" t="s">
        <v>3133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3221</v>
      </c>
      <c r="T1857" s="95" t="str">
        <f t="shared" si="146"/>
        <v>9 2023</v>
      </c>
      <c r="U1857" s="32">
        <f t="shared" ref="U1857:U1920" si="149">Q1857-P1857</f>
        <v>1673.8209783071029</v>
      </c>
      <c r="V1857" s="22">
        <f t="shared" ref="V1857:V1920" si="150">IF(Q1857&lt;&gt;0,IFERROR(U1857/P1857,""),"")</f>
        <v>0.71955810911275653</v>
      </c>
      <c r="X1857" s="33"/>
      <c r="Y1857" s="33"/>
    </row>
    <row r="1858" spans="1:25" x14ac:dyDescent="0.2">
      <c r="A1858" s="93" t="s">
        <v>857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8"/>
        <v>7 2023</v>
      </c>
      <c r="G1858" s="96" t="s">
        <v>5</v>
      </c>
      <c r="H1858" s="175" t="s">
        <v>3730</v>
      </c>
      <c r="I1858" s="176" t="s">
        <v>3773</v>
      </c>
      <c r="J1858" s="97" t="s">
        <v>3774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3221</v>
      </c>
      <c r="T1858" s="95" t="str">
        <f t="shared" si="146"/>
        <v>9 2023</v>
      </c>
      <c r="U1858" s="32">
        <f t="shared" si="149"/>
        <v>848.44258188005097</v>
      </c>
      <c r="V1858" s="22">
        <f t="shared" si="150"/>
        <v>0.4843932451787592</v>
      </c>
      <c r="X1858" s="33"/>
      <c r="Y1858" s="33"/>
    </row>
    <row r="1859" spans="1:25" x14ac:dyDescent="0.2">
      <c r="A1859" s="93" t="s">
        <v>857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8"/>
        <v>7 2023</v>
      </c>
      <c r="G1859" s="96" t="s">
        <v>5</v>
      </c>
      <c r="H1859" s="160" t="str">
        <f>RIGHT(Journal!$J1859,9)</f>
        <v>SWV-01922</v>
      </c>
      <c r="I1859" s="96" t="str">
        <f t="shared" si="147"/>
        <v>Swanson</v>
      </c>
      <c r="J1859" s="97" t="s">
        <v>858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3221</v>
      </c>
      <c r="T1859" s="95" t="str">
        <f t="shared" si="146"/>
        <v>7 2024</v>
      </c>
      <c r="U1859" s="32">
        <f t="shared" si="149"/>
        <v>828.51354529987236</v>
      </c>
      <c r="V1859" s="22">
        <f t="shared" si="150"/>
        <v>3.0517675226744299</v>
      </c>
      <c r="X1859" s="33"/>
      <c r="Y1859" s="33"/>
    </row>
    <row r="1860" spans="1:25" x14ac:dyDescent="0.2">
      <c r="A1860" s="93" t="s">
        <v>857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si="148"/>
        <v>7 2023</v>
      </c>
      <c r="G1860" s="96" t="s">
        <v>5</v>
      </c>
      <c r="H1860" s="160" t="str">
        <f>RIGHT(Journal!$J1860,9)</f>
        <v>SWV-01922</v>
      </c>
      <c r="I1860" s="96" t="str">
        <f t="shared" si="147"/>
        <v>Swanson</v>
      </c>
      <c r="J1860" s="97" t="s">
        <v>858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3221</v>
      </c>
      <c r="T1860" s="95" t="str">
        <f t="shared" si="146"/>
        <v>4 2025</v>
      </c>
      <c r="U1860" s="32">
        <f t="shared" si="149"/>
        <v>728.51354529987236</v>
      </c>
      <c r="V1860" s="22">
        <f t="shared" si="150"/>
        <v>2.6834250206131181</v>
      </c>
      <c r="X1860" s="33"/>
      <c r="Y1860" s="33"/>
    </row>
    <row r="1861" spans="1:25" x14ac:dyDescent="0.2">
      <c r="A1861" s="93" t="s">
        <v>857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8"/>
        <v>7 2023</v>
      </c>
      <c r="G1861" s="96" t="s">
        <v>5</v>
      </c>
      <c r="H1861" s="160" t="str">
        <f>RIGHT(Journal!$J1861,9)</f>
        <v>SWV-11613</v>
      </c>
      <c r="I1861" s="96" t="str">
        <f t="shared" si="147"/>
        <v>Swanson</v>
      </c>
      <c r="J1861" s="97" t="s">
        <v>859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3221</v>
      </c>
      <c r="T1861" s="95" t="str">
        <f t="shared" si="146"/>
        <v>1 2024</v>
      </c>
      <c r="U1861" s="32">
        <f t="shared" si="149"/>
        <v>884.82850701829</v>
      </c>
      <c r="V1861" s="22">
        <f t="shared" si="150"/>
        <v>1.4383444569733945</v>
      </c>
      <c r="X1861" s="33"/>
      <c r="Y1861" s="33"/>
    </row>
    <row r="1862" spans="1:25" x14ac:dyDescent="0.2">
      <c r="A1862" s="93" t="s">
        <v>857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8"/>
        <v>7 2023</v>
      </c>
      <c r="G1862" s="96" t="s">
        <v>5</v>
      </c>
      <c r="H1862" s="161" t="s">
        <v>4149</v>
      </c>
      <c r="I1862" s="97" t="s">
        <v>2305</v>
      </c>
      <c r="J1862" s="97" t="s">
        <v>4150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3221</v>
      </c>
      <c r="T1862" s="95" t="str">
        <f t="shared" si="146"/>
        <v>8 2023</v>
      </c>
      <c r="U1862" s="32">
        <f t="shared" si="149"/>
        <v>1310.9783071033603</v>
      </c>
      <c r="V1862" s="22">
        <f t="shared" si="150"/>
        <v>1.3255303867640924</v>
      </c>
      <c r="X1862" s="33"/>
      <c r="Y1862" s="33"/>
    </row>
    <row r="1863" spans="1:25" x14ac:dyDescent="0.2">
      <c r="A1863" s="93" t="s">
        <v>857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8"/>
        <v>7 2023</v>
      </c>
      <c r="G1863" s="96" t="s">
        <v>6</v>
      </c>
      <c r="H1863" s="160" t="str">
        <f>RIGHT(Journal!$J1863,9)</f>
        <v>OPN-05223</v>
      </c>
      <c r="I1863" s="96" t="str">
        <f t="shared" si="147"/>
        <v>Optimum Nutrition</v>
      </c>
      <c r="J1863" s="97" t="s">
        <v>861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3221</v>
      </c>
      <c r="T1863" s="95" t="str">
        <f t="shared" si="146"/>
        <v>8 2023</v>
      </c>
      <c r="U1863" s="32">
        <f t="shared" si="149"/>
        <v>726.12057847724327</v>
      </c>
      <c r="V1863" s="22">
        <f t="shared" si="150"/>
        <v>0.23622285682160341</v>
      </c>
      <c r="X1863" s="33"/>
      <c r="Y1863" s="33"/>
    </row>
    <row r="1864" spans="1:25" x14ac:dyDescent="0.2">
      <c r="A1864" s="93" t="s">
        <v>862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8"/>
        <v>6 2023</v>
      </c>
      <c r="G1864" s="96" t="s">
        <v>6</v>
      </c>
      <c r="H1864" s="160" t="str">
        <f>RIGHT(Journal!$J1864,9)</f>
        <v>190901500</v>
      </c>
      <c r="I1864" s="96" t="str">
        <f t="shared" si="147"/>
        <v>Maxler</v>
      </c>
      <c r="J1864" s="97" t="s">
        <v>863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3221</v>
      </c>
      <c r="T1864" s="95" t="str">
        <f t="shared" si="146"/>
        <v>7 2023</v>
      </c>
      <c r="U1864" s="32">
        <f t="shared" si="149"/>
        <v>405.79999999999995</v>
      </c>
      <c r="V1864" s="22">
        <f t="shared" si="150"/>
        <v>0.21423292154999468</v>
      </c>
      <c r="X1864" s="33"/>
      <c r="Y1864" s="33"/>
    </row>
    <row r="1865" spans="1:25" x14ac:dyDescent="0.2">
      <c r="A1865" s="93" t="s">
        <v>862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8"/>
        <v>6 2023</v>
      </c>
      <c r="G1865" s="96" t="s">
        <v>6</v>
      </c>
      <c r="H1865" s="160" t="str">
        <f>RIGHT(Journal!$J1865,9)</f>
        <v>190901500</v>
      </c>
      <c r="I1865" s="96" t="str">
        <f t="shared" si="147"/>
        <v>Maxler</v>
      </c>
      <c r="J1865" s="97" t="s">
        <v>863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3221</v>
      </c>
      <c r="T1865" s="95" t="str">
        <f t="shared" si="146"/>
        <v>7 2023</v>
      </c>
      <c r="U1865" s="32">
        <f t="shared" si="149"/>
        <v>405.79999999999995</v>
      </c>
      <c r="V1865" s="22">
        <f t="shared" si="150"/>
        <v>0.21423292154999468</v>
      </c>
      <c r="X1865" s="33"/>
      <c r="Y1865" s="33"/>
    </row>
    <row r="1866" spans="1:25" x14ac:dyDescent="0.2">
      <c r="A1866" s="93" t="s">
        <v>862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8"/>
        <v>6 2023</v>
      </c>
      <c r="G1866" s="96" t="s">
        <v>5</v>
      </c>
      <c r="H1866" s="160" t="str">
        <f>RIGHT(Journal!$J1866,9)</f>
        <v>487034945</v>
      </c>
      <c r="I1866" s="96" t="str">
        <f t="shared" si="147"/>
        <v>Dabur</v>
      </c>
      <c r="J1866" s="97" t="s">
        <v>864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3221</v>
      </c>
      <c r="T1866" s="95" t="str">
        <f t="shared" si="146"/>
        <v>7 2023</v>
      </c>
      <c r="U1866" s="32">
        <f t="shared" si="149"/>
        <v>343.1</v>
      </c>
      <c r="V1866" s="22">
        <f t="shared" si="150"/>
        <v>0.40039677908740812</v>
      </c>
      <c r="X1866" s="33"/>
      <c r="Y1866" s="33"/>
    </row>
    <row r="1867" spans="1:25" x14ac:dyDescent="0.2">
      <c r="A1867" s="93" t="s">
        <v>865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8"/>
        <v>6 2023</v>
      </c>
      <c r="G1867" s="96" t="s">
        <v>5</v>
      </c>
      <c r="H1867" s="160" t="str">
        <f>RIGHT(Journal!$J1867,9)</f>
        <v>096053915</v>
      </c>
      <c r="I1867" s="96" t="str">
        <f t="shared" si="147"/>
        <v>Doctor's Best</v>
      </c>
      <c r="J1867" s="97" t="s">
        <v>866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3221</v>
      </c>
      <c r="T1867" s="95" t="str">
        <f t="shared" si="146"/>
        <v>8 2023</v>
      </c>
      <c r="U1867" s="32">
        <f t="shared" si="149"/>
        <v>-41.699999999999818</v>
      </c>
      <c r="V1867" s="22">
        <f t="shared" si="150"/>
        <v>-1.9470514077601822E-2</v>
      </c>
      <c r="X1867" s="33"/>
      <c r="Y1867" s="33"/>
    </row>
    <row r="1868" spans="1:25" x14ac:dyDescent="0.2">
      <c r="A1868" s="93" t="s">
        <v>867</v>
      </c>
      <c r="B1868" s="94">
        <f>IFERROR(VLOOKUP($A1868,HeadJournal!$A$1:$NTR$890,COLUMN(HeadJournal!B$1),0),"")</f>
        <v>0</v>
      </c>
      <c r="C1868" s="94" t="s">
        <v>868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8"/>
        <v>7 2023</v>
      </c>
      <c r="G1868" s="96" t="s">
        <v>6</v>
      </c>
      <c r="H1868" s="160" t="str">
        <f>RIGHT(Journal!$J1868,9)</f>
        <v>052838724</v>
      </c>
      <c r="I1868" s="96" t="str">
        <f t="shared" si="147"/>
        <v>MAXLER</v>
      </c>
      <c r="J1868" s="97" t="s">
        <v>869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3221</v>
      </c>
      <c r="T1868" s="95" t="str">
        <f t="shared" si="146"/>
        <v>7 2023</v>
      </c>
      <c r="U1868" s="32">
        <f t="shared" si="149"/>
        <v>1067.5999999999999</v>
      </c>
      <c r="V1868" s="22">
        <f t="shared" si="150"/>
        <v>0.65400637098750292</v>
      </c>
      <c r="X1868" s="33"/>
      <c r="Y1868" s="33"/>
    </row>
    <row r="1869" spans="1:25" x14ac:dyDescent="0.2">
      <c r="A1869" s="93" t="s">
        <v>867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8"/>
        <v>7 2023</v>
      </c>
      <c r="G1869" s="96" t="s">
        <v>6</v>
      </c>
      <c r="H1869" s="160" t="str">
        <f>RIGHT(Journal!$J1869,9)</f>
        <v>052838724</v>
      </c>
      <c r="I1869" s="96" t="str">
        <f t="shared" si="147"/>
        <v>MAXLER</v>
      </c>
      <c r="J1869" s="97" t="s">
        <v>869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3221</v>
      </c>
      <c r="T1869" s="95" t="str">
        <f t="shared" ref="T1869:T1932" si="151">IF(R1869="","",MONTH(R1869)&amp;" "&amp;YEAR(R1869))</f>
        <v>9 2023</v>
      </c>
      <c r="U1869" s="32">
        <f t="shared" si="149"/>
        <v>1067.5999999999999</v>
      </c>
      <c r="V1869" s="22">
        <f t="shared" si="150"/>
        <v>0.65400637098750292</v>
      </c>
      <c r="X1869" s="33"/>
      <c r="Y1869" s="33"/>
    </row>
    <row r="1870" spans="1:25" x14ac:dyDescent="0.2">
      <c r="A1870" s="93" t="s">
        <v>867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8"/>
        <v>7 2023</v>
      </c>
      <c r="G1870" s="96" t="s">
        <v>6</v>
      </c>
      <c r="H1870" s="160" t="str">
        <f>RIGHT(Journal!$J1870,9)</f>
        <v>052838724</v>
      </c>
      <c r="I1870" s="96" t="str">
        <f t="shared" ref="I1870:I1932" si="152">IFERROR(LEFT(J1870,FIND(",",J1870)-1),"")</f>
        <v>MAXLER</v>
      </c>
      <c r="J1870" s="97" t="s">
        <v>869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3221</v>
      </c>
      <c r="T1870" s="95" t="str">
        <f t="shared" si="151"/>
        <v>10 2023</v>
      </c>
      <c r="U1870" s="32">
        <f t="shared" si="149"/>
        <v>1067.5999999999999</v>
      </c>
      <c r="V1870" s="22">
        <f t="shared" si="150"/>
        <v>0.65400637098750292</v>
      </c>
      <c r="X1870" s="33"/>
      <c r="Y1870" s="33"/>
    </row>
    <row r="1871" spans="1:25" x14ac:dyDescent="0.2">
      <c r="A1871" s="93" t="s">
        <v>867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8"/>
        <v>7 2023</v>
      </c>
      <c r="G1871" s="96" t="s">
        <v>6</v>
      </c>
      <c r="H1871" s="160" t="str">
        <f>RIGHT(Journal!$J1871,9)</f>
        <v>146853513</v>
      </c>
      <c r="I1871" s="96" t="str">
        <f t="shared" si="152"/>
        <v>MAXLER</v>
      </c>
      <c r="J1871" s="97" t="s">
        <v>870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3221</v>
      </c>
      <c r="T1871" s="95" t="str">
        <f t="shared" si="151"/>
        <v>7 2023</v>
      </c>
      <c r="U1871" s="32">
        <f t="shared" si="149"/>
        <v>733.1</v>
      </c>
      <c r="V1871" s="22">
        <f t="shared" si="150"/>
        <v>0.75819629744544426</v>
      </c>
      <c r="X1871" s="33"/>
      <c r="Y1871" s="33"/>
    </row>
    <row r="1872" spans="1:25" x14ac:dyDescent="0.2">
      <c r="A1872" s="93" t="s">
        <v>871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8"/>
        <v>7 2023</v>
      </c>
      <c r="G1872" s="96" t="s">
        <v>6</v>
      </c>
      <c r="H1872" s="160" t="str">
        <f>RIGHT(Journal!$J1872,9)</f>
        <v>138948952</v>
      </c>
      <c r="I1872" s="96" t="str">
        <f t="shared" si="152"/>
        <v>Workout time</v>
      </c>
      <c r="J1872" s="97" t="s">
        <v>812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3221</v>
      </c>
      <c r="T1872" s="95" t="str">
        <f t="shared" si="151"/>
        <v>7 2023</v>
      </c>
      <c r="U1872" s="32">
        <f t="shared" si="149"/>
        <v>142.5</v>
      </c>
      <c r="V1872" s="22">
        <f t="shared" si="150"/>
        <v>0.39860139860139859</v>
      </c>
      <c r="X1872" s="33"/>
      <c r="Y1872" s="33"/>
    </row>
    <row r="1873" spans="1:25" x14ac:dyDescent="0.2">
      <c r="A1873" s="93" t="s">
        <v>871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8"/>
        <v>7 2023</v>
      </c>
      <c r="G1873" s="96" t="s">
        <v>6</v>
      </c>
      <c r="H1873" s="160" t="str">
        <f>RIGHT(Journal!$J1873,9)</f>
        <v>138948952</v>
      </c>
      <c r="I1873" s="96" t="str">
        <f t="shared" si="152"/>
        <v>Workout time</v>
      </c>
      <c r="J1873" s="97" t="s">
        <v>812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3221</v>
      </c>
      <c r="T1873" s="95" t="str">
        <f t="shared" si="151"/>
        <v>7 2023</v>
      </c>
      <c r="U1873" s="32">
        <f t="shared" si="149"/>
        <v>142.5</v>
      </c>
      <c r="V1873" s="22">
        <f t="shared" si="150"/>
        <v>0.39860139860139859</v>
      </c>
      <c r="X1873" s="33"/>
      <c r="Y1873" s="33"/>
    </row>
    <row r="1874" spans="1:25" x14ac:dyDescent="0.2">
      <c r="A1874" s="93" t="s">
        <v>872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8"/>
        <v>7 2023</v>
      </c>
      <c r="G1874" s="96" t="s">
        <v>6</v>
      </c>
      <c r="H1874" s="160" t="str">
        <f>RIGHT(Journal!$J1874,9)</f>
        <v>088061892</v>
      </c>
      <c r="I1874" s="96" t="str">
        <f t="shared" si="152"/>
        <v>MAXLER</v>
      </c>
      <c r="J1874" s="97" t="s">
        <v>873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3221</v>
      </c>
      <c r="T1874" s="95" t="str">
        <f t="shared" si="151"/>
        <v>7 2023</v>
      </c>
      <c r="U1874" s="32">
        <f t="shared" si="149"/>
        <v>427.79999999999995</v>
      </c>
      <c r="V1874" s="22">
        <f t="shared" si="150"/>
        <v>0.22850122850122848</v>
      </c>
      <c r="X1874" s="33"/>
      <c r="Y1874" s="33"/>
    </row>
    <row r="1875" spans="1:25" x14ac:dyDescent="0.2">
      <c r="A1875" s="93" t="s">
        <v>872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8"/>
        <v>7 2023</v>
      </c>
      <c r="G1875" s="96" t="s">
        <v>6</v>
      </c>
      <c r="H1875" s="160" t="str">
        <f>RIGHT(Journal!$J1875,9)</f>
        <v>088061892</v>
      </c>
      <c r="I1875" s="96" t="str">
        <f t="shared" si="152"/>
        <v>MAXLER</v>
      </c>
      <c r="J1875" s="97" t="s">
        <v>873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3221</v>
      </c>
      <c r="T1875" s="95" t="str">
        <f t="shared" si="151"/>
        <v>9 2023</v>
      </c>
      <c r="U1875" s="32">
        <f t="shared" si="149"/>
        <v>627.79999999999995</v>
      </c>
      <c r="V1875" s="22">
        <f t="shared" si="150"/>
        <v>0.33532742228394397</v>
      </c>
      <c r="X1875" s="33"/>
      <c r="Y1875" s="33"/>
    </row>
    <row r="1876" spans="1:25" x14ac:dyDescent="0.2">
      <c r="A1876" s="93" t="s">
        <v>874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8"/>
        <v>7 2023</v>
      </c>
      <c r="G1876" s="96" t="s">
        <v>6</v>
      </c>
      <c r="H1876" s="160" t="str">
        <f>RIGHT(Journal!$J1876,9)</f>
        <v>146853513</v>
      </c>
      <c r="I1876" s="96" t="str">
        <f t="shared" si="152"/>
        <v>MAXLER</v>
      </c>
      <c r="J1876" s="97" t="s">
        <v>870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3221</v>
      </c>
      <c r="T1876" s="95" t="str">
        <f t="shared" si="151"/>
        <v>7 2023</v>
      </c>
      <c r="U1876" s="32">
        <f t="shared" si="149"/>
        <v>666</v>
      </c>
      <c r="V1876" s="22">
        <f t="shared" si="150"/>
        <v>0.64410058027079309</v>
      </c>
      <c r="X1876" s="33"/>
      <c r="Y1876" s="33"/>
    </row>
    <row r="1877" spans="1:25" x14ac:dyDescent="0.2">
      <c r="A1877" s="93" t="s">
        <v>874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8"/>
        <v>7 2023</v>
      </c>
      <c r="G1877" s="96" t="s">
        <v>6</v>
      </c>
      <c r="H1877" s="160" t="str">
        <f>RIGHT(Journal!$J1877,9)</f>
        <v>146853513</v>
      </c>
      <c r="I1877" s="96" t="str">
        <f t="shared" si="152"/>
        <v>MAXLER</v>
      </c>
      <c r="J1877" s="97" t="s">
        <v>870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3221</v>
      </c>
      <c r="T1877" s="95" t="str">
        <f t="shared" si="151"/>
        <v>8 2023</v>
      </c>
      <c r="U1877" s="32">
        <f t="shared" si="149"/>
        <v>666</v>
      </c>
      <c r="V1877" s="22">
        <f t="shared" si="150"/>
        <v>0.64410058027079309</v>
      </c>
      <c r="X1877" s="33"/>
      <c r="Y1877" s="33"/>
    </row>
    <row r="1878" spans="1:25" x14ac:dyDescent="0.2">
      <c r="A1878" s="93" t="s">
        <v>875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8"/>
        <v>7 2023</v>
      </c>
      <c r="G1878" s="96" t="s">
        <v>5</v>
      </c>
      <c r="H1878" s="160" t="str">
        <f>RIGHT(Journal!$J1878,9)</f>
        <v>062045172</v>
      </c>
      <c r="I1878" s="96" t="str">
        <f t="shared" si="152"/>
        <v>Patanjali</v>
      </c>
      <c r="J1878" s="97" t="s">
        <v>876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3221</v>
      </c>
      <c r="T1878" s="95" t="str">
        <f t="shared" si="151"/>
        <v>8 2023</v>
      </c>
      <c r="U1878" s="32">
        <f t="shared" si="149"/>
        <v>445.7</v>
      </c>
      <c r="V1878" s="22">
        <f t="shared" si="150"/>
        <v>0.98106977767994707</v>
      </c>
      <c r="X1878" s="33"/>
      <c r="Y1878" s="33"/>
    </row>
    <row r="1879" spans="1:25" x14ac:dyDescent="0.2">
      <c r="A1879" s="93" t="s">
        <v>875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8"/>
        <v>7 2023</v>
      </c>
      <c r="G1879" s="96" t="s">
        <v>5</v>
      </c>
      <c r="H1879" s="160" t="str">
        <f>RIGHT(Journal!$J1879,9)</f>
        <v>062045172</v>
      </c>
      <c r="I1879" s="96" t="str">
        <f t="shared" si="152"/>
        <v>Patanjali</v>
      </c>
      <c r="J1879" s="97" t="s">
        <v>876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3221</v>
      </c>
      <c r="T1879" s="95" t="str">
        <f t="shared" si="151"/>
        <v>8 2023</v>
      </c>
      <c r="U1879" s="32">
        <f t="shared" si="149"/>
        <v>445.7</v>
      </c>
      <c r="V1879" s="22">
        <f t="shared" si="150"/>
        <v>0.98106977767994707</v>
      </c>
      <c r="X1879" s="33"/>
      <c r="Y1879" s="33"/>
    </row>
    <row r="1880" spans="1:25" x14ac:dyDescent="0.2">
      <c r="A1880" s="93" t="s">
        <v>875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8"/>
        <v>7 2023</v>
      </c>
      <c r="G1880" s="96" t="s">
        <v>5</v>
      </c>
      <c r="H1880" s="160" t="str">
        <f>RIGHT(Journal!$J1880,9)</f>
        <v>062045172</v>
      </c>
      <c r="I1880" s="96" t="str">
        <f t="shared" si="152"/>
        <v>Patanjali</v>
      </c>
      <c r="J1880" s="97" t="s">
        <v>876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3221</v>
      </c>
      <c r="T1880" s="95" t="str">
        <f t="shared" si="151"/>
        <v>8 2023</v>
      </c>
      <c r="U1880" s="32">
        <f t="shared" si="149"/>
        <v>445.7</v>
      </c>
      <c r="V1880" s="22">
        <f t="shared" si="150"/>
        <v>0.98106977767994707</v>
      </c>
      <c r="X1880" s="33"/>
      <c r="Y1880" s="33"/>
    </row>
    <row r="1881" spans="1:25" x14ac:dyDescent="0.2">
      <c r="A1881" s="93" t="s">
        <v>875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8"/>
        <v>7 2023</v>
      </c>
      <c r="G1881" s="96" t="s">
        <v>5</v>
      </c>
      <c r="H1881" s="160" t="str">
        <f>RIGHT(Journal!$J1881,9)</f>
        <v>062045172</v>
      </c>
      <c r="I1881" s="96" t="str">
        <f t="shared" si="152"/>
        <v>Patanjali</v>
      </c>
      <c r="J1881" s="97" t="s">
        <v>876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3221</v>
      </c>
      <c r="T1881" s="95" t="str">
        <f t="shared" si="151"/>
        <v>8 2023</v>
      </c>
      <c r="U1881" s="32">
        <f t="shared" si="149"/>
        <v>445.7</v>
      </c>
      <c r="V1881" s="22">
        <f t="shared" si="150"/>
        <v>0.98106977767994707</v>
      </c>
      <c r="X1881" s="33"/>
      <c r="Y1881" s="33"/>
    </row>
    <row r="1882" spans="1:25" x14ac:dyDescent="0.2">
      <c r="A1882" s="93" t="s">
        <v>877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8"/>
        <v>7 2023</v>
      </c>
      <c r="G1882" s="96" t="s">
        <v>6</v>
      </c>
      <c r="H1882" s="160" t="str">
        <f>RIGHT(Journal!$J1882,9)</f>
        <v>892721541</v>
      </c>
      <c r="I1882" s="96" t="str">
        <f t="shared" si="152"/>
        <v>FatZorb</v>
      </c>
      <c r="J1882" s="97" t="s">
        <v>760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3221</v>
      </c>
      <c r="T1882" s="95" t="str">
        <f t="shared" si="151"/>
        <v>8 2023</v>
      </c>
      <c r="U1882" s="32">
        <f t="shared" si="149"/>
        <v>1095.8</v>
      </c>
      <c r="V1882" s="22">
        <f t="shared" si="150"/>
        <v>1.2119000221190002</v>
      </c>
      <c r="X1882" s="33"/>
      <c r="Y1882" s="33"/>
    </row>
    <row r="1883" spans="1:25" x14ac:dyDescent="0.2">
      <c r="A1883" s="93" t="s">
        <v>877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8"/>
        <v>7 2023</v>
      </c>
      <c r="G1883" s="96" t="s">
        <v>6</v>
      </c>
      <c r="H1883" s="160" t="str">
        <f>RIGHT(Journal!$J1883,9)</f>
        <v>892721541</v>
      </c>
      <c r="I1883" s="96" t="str">
        <f t="shared" si="152"/>
        <v>FatZorb</v>
      </c>
      <c r="J1883" s="97" t="s">
        <v>760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3221</v>
      </c>
      <c r="T1883" s="95" t="str">
        <f t="shared" si="151"/>
        <v>11 2023</v>
      </c>
      <c r="U1883" s="32">
        <f t="shared" si="149"/>
        <v>1095.8</v>
      </c>
      <c r="V1883" s="22">
        <f t="shared" si="150"/>
        <v>1.2119000221190002</v>
      </c>
      <c r="X1883" s="33"/>
      <c r="Y1883" s="33"/>
    </row>
    <row r="1884" spans="1:25" x14ac:dyDescent="0.2">
      <c r="A1884" s="93" t="s">
        <v>877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8"/>
        <v>7 2023</v>
      </c>
      <c r="G1884" s="96" t="s">
        <v>6</v>
      </c>
      <c r="H1884" s="160" t="str">
        <f>RIGHT(Journal!$J1884,9)</f>
        <v>892721541</v>
      </c>
      <c r="I1884" s="96" t="str">
        <f t="shared" si="152"/>
        <v>FatZorb</v>
      </c>
      <c r="J1884" s="97" t="s">
        <v>760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3221</v>
      </c>
      <c r="T1884" s="95" t="str">
        <f t="shared" si="151"/>
        <v>11 2023</v>
      </c>
      <c r="U1884" s="32">
        <f t="shared" si="149"/>
        <v>995.8</v>
      </c>
      <c r="V1884" s="22">
        <f t="shared" si="150"/>
        <v>1.1013050210130502</v>
      </c>
      <c r="X1884" s="33"/>
      <c r="Y1884" s="33"/>
    </row>
    <row r="1885" spans="1:25" x14ac:dyDescent="0.2">
      <c r="A1885" s="93" t="s">
        <v>878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8"/>
        <v>8 2023</v>
      </c>
      <c r="G1885" s="96" t="s">
        <v>6</v>
      </c>
      <c r="H1885" s="160" t="str">
        <f>RIGHT(Journal!$J1885,9)</f>
        <v>155522407</v>
      </c>
      <c r="I1885" s="96" t="str">
        <f t="shared" si="152"/>
        <v>PRIMEKRAFT</v>
      </c>
      <c r="J1885" s="97" t="s">
        <v>879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3221</v>
      </c>
      <c r="T1885" s="95" t="str">
        <f t="shared" si="151"/>
        <v>9 2023</v>
      </c>
      <c r="U1885" s="32">
        <f t="shared" si="149"/>
        <v>590.70000000000005</v>
      </c>
      <c r="V1885" s="22">
        <f t="shared" si="150"/>
        <v>0.36705399863294602</v>
      </c>
      <c r="X1885" s="33"/>
      <c r="Y1885" s="33"/>
    </row>
    <row r="1886" spans="1:25" x14ac:dyDescent="0.2">
      <c r="A1886" s="93" t="s">
        <v>878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8"/>
        <v>8 2023</v>
      </c>
      <c r="G1886" s="96" t="s">
        <v>6</v>
      </c>
      <c r="H1886" s="160" t="str">
        <f>RIGHT(Journal!$J1886,9)</f>
        <v>152851473</v>
      </c>
      <c r="I1886" s="96" t="str">
        <f t="shared" si="152"/>
        <v>PRIMEKRAFT</v>
      </c>
      <c r="J1886" s="97" t="s">
        <v>832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3221</v>
      </c>
      <c r="T1886" s="95" t="str">
        <f t="shared" si="151"/>
        <v>1 2024</v>
      </c>
      <c r="U1886" s="32">
        <f t="shared" si="149"/>
        <v>595.09999999999991</v>
      </c>
      <c r="V1886" s="22">
        <f t="shared" si="150"/>
        <v>0.37080191912268667</v>
      </c>
      <c r="X1886" s="33"/>
      <c r="Y1886" s="33"/>
    </row>
    <row r="1887" spans="1:25" x14ac:dyDescent="0.2">
      <c r="A1887" s="93" t="s">
        <v>878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8"/>
        <v>8 2023</v>
      </c>
      <c r="G1887" s="96" t="s">
        <v>6</v>
      </c>
      <c r="H1887" s="160" t="str">
        <f>RIGHT(Journal!$J1887,9)</f>
        <v>309538221</v>
      </c>
      <c r="I1887" s="96" t="str">
        <f t="shared" si="152"/>
        <v>R-Line</v>
      </c>
      <c r="J1887" s="97" t="s">
        <v>535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3221</v>
      </c>
      <c r="T1887" s="95" t="str">
        <f t="shared" si="151"/>
        <v>9 2023</v>
      </c>
      <c r="U1887" s="32">
        <f t="shared" si="149"/>
        <v>1296.0999999999999</v>
      </c>
      <c r="V1887" s="22">
        <f t="shared" si="150"/>
        <v>0.76066670579259332</v>
      </c>
      <c r="X1887" s="33"/>
      <c r="Y1887" s="33"/>
    </row>
    <row r="1888" spans="1:25" x14ac:dyDescent="0.2">
      <c r="A1888" s="93" t="s">
        <v>878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8"/>
        <v>8 2023</v>
      </c>
      <c r="G1888" s="96" t="s">
        <v>6</v>
      </c>
      <c r="H1888" s="160" t="str">
        <f>RIGHT(Journal!$J1888,9)</f>
        <v>309534042</v>
      </c>
      <c r="I1888" s="96" t="str">
        <f t="shared" si="152"/>
        <v>R-Line</v>
      </c>
      <c r="J1888" s="97" t="s">
        <v>838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3221</v>
      </c>
      <c r="T1888" s="95" t="str">
        <f t="shared" si="151"/>
        <v>8 2023</v>
      </c>
      <c r="U1888" s="32">
        <f t="shared" si="149"/>
        <v>1076.3</v>
      </c>
      <c r="V1888" s="22">
        <f t="shared" si="150"/>
        <v>0.62441260080060335</v>
      </c>
      <c r="X1888" s="33"/>
      <c r="Y1888" s="33"/>
    </row>
    <row r="1889" spans="1:25" x14ac:dyDescent="0.2">
      <c r="A1889" s="93" t="s">
        <v>880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8"/>
        <v>8 2023</v>
      </c>
      <c r="G1889" s="96" t="s">
        <v>6</v>
      </c>
      <c r="H1889" s="160" t="str">
        <f>RIGHT(Journal!$J1889,9)</f>
        <v>138948952</v>
      </c>
      <c r="I1889" s="96" t="str">
        <f t="shared" si="152"/>
        <v>Workout time</v>
      </c>
      <c r="J1889" s="97" t="s">
        <v>812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3221</v>
      </c>
      <c r="T1889" s="95" t="str">
        <f t="shared" si="151"/>
        <v>9 2023</v>
      </c>
      <c r="U1889" s="32">
        <f t="shared" si="149"/>
        <v>144.10000000000002</v>
      </c>
      <c r="V1889" s="22">
        <f t="shared" si="150"/>
        <v>0.35501355013550145</v>
      </c>
      <c r="X1889" s="33"/>
      <c r="Y1889" s="33"/>
    </row>
    <row r="1890" spans="1:25" x14ac:dyDescent="0.2">
      <c r="A1890" s="93" t="s">
        <v>880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8"/>
        <v>8 2023</v>
      </c>
      <c r="G1890" s="96" t="s">
        <v>6</v>
      </c>
      <c r="H1890" s="160" t="str">
        <f>RIGHT(Journal!$J1890,9)</f>
        <v>138948952</v>
      </c>
      <c r="I1890" s="96" t="str">
        <f t="shared" si="152"/>
        <v>Workout time</v>
      </c>
      <c r="J1890" s="97" t="s">
        <v>812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3221</v>
      </c>
      <c r="T1890" s="95" t="str">
        <f t="shared" si="151"/>
        <v>9 2023</v>
      </c>
      <c r="U1890" s="32">
        <f t="shared" si="149"/>
        <v>144.10000000000002</v>
      </c>
      <c r="V1890" s="22">
        <f t="shared" si="150"/>
        <v>0.35501355013550145</v>
      </c>
      <c r="X1890" s="33"/>
      <c r="Y1890" s="33"/>
    </row>
    <row r="1891" spans="1:25" x14ac:dyDescent="0.2">
      <c r="A1891" s="93" t="s">
        <v>881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8"/>
        <v>8 2023</v>
      </c>
      <c r="G1891" s="96" t="s">
        <v>6</v>
      </c>
      <c r="H1891" s="160" t="str">
        <f>RIGHT(Journal!$J1891,9)</f>
        <v>139631886</v>
      </c>
      <c r="I1891" s="96" t="str">
        <f t="shared" si="152"/>
        <v>MAXLER</v>
      </c>
      <c r="J1891" s="97" t="s">
        <v>817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3221</v>
      </c>
      <c r="T1891" s="95" t="str">
        <f t="shared" si="151"/>
        <v>9 2023</v>
      </c>
      <c r="U1891" s="32">
        <f t="shared" si="149"/>
        <v>697.9</v>
      </c>
      <c r="V1891" s="22">
        <f t="shared" si="150"/>
        <v>0.69643748128929239</v>
      </c>
      <c r="X1891" s="33"/>
      <c r="Y1891" s="33"/>
    </row>
    <row r="1892" spans="1:25" x14ac:dyDescent="0.2">
      <c r="A1892" s="93" t="s">
        <v>881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8"/>
        <v>8 2023</v>
      </c>
      <c r="G1892" s="96" t="s">
        <v>6</v>
      </c>
      <c r="H1892" s="160" t="str">
        <f>RIGHT(Journal!$J1892,9)</f>
        <v>139631886</v>
      </c>
      <c r="I1892" s="96" t="str">
        <f t="shared" si="152"/>
        <v>MAXLER</v>
      </c>
      <c r="J1892" s="97" t="s">
        <v>817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3221</v>
      </c>
      <c r="T1892" s="95" t="str">
        <f t="shared" si="151"/>
        <v>9 2023</v>
      </c>
      <c r="U1892" s="32">
        <f t="shared" si="149"/>
        <v>697.9</v>
      </c>
      <c r="V1892" s="22">
        <f t="shared" si="150"/>
        <v>0.69643748128929239</v>
      </c>
      <c r="X1892" s="33"/>
      <c r="Y1892" s="33"/>
    </row>
    <row r="1893" spans="1:25" x14ac:dyDescent="0.2">
      <c r="A1893" s="93" t="s">
        <v>882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8"/>
        <v>8 2023</v>
      </c>
      <c r="G1893" s="96" t="s">
        <v>6</v>
      </c>
      <c r="H1893" s="160" t="str">
        <f>RIGHT(Journal!$J1893,9)</f>
        <v>030091936</v>
      </c>
      <c r="I1893" s="96" t="str">
        <f t="shared" si="152"/>
        <v>Workout time</v>
      </c>
      <c r="J1893" s="97" t="s">
        <v>883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3221</v>
      </c>
      <c r="T1893" s="95" t="str">
        <f t="shared" si="151"/>
        <v>9 2023</v>
      </c>
      <c r="U1893" s="32">
        <f t="shared" si="149"/>
        <v>144.10000000000002</v>
      </c>
      <c r="V1893" s="22">
        <f t="shared" si="150"/>
        <v>0.35501355013550145</v>
      </c>
      <c r="X1893" s="33"/>
      <c r="Y1893" s="33"/>
    </row>
    <row r="1894" spans="1:25" x14ac:dyDescent="0.2">
      <c r="A1894" s="93" t="s">
        <v>882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8"/>
        <v>8 2023</v>
      </c>
      <c r="G1894" s="96" t="s">
        <v>6</v>
      </c>
      <c r="H1894" s="160" t="str">
        <f>RIGHT(Journal!$J1894,9)</f>
        <v>030091936</v>
      </c>
      <c r="I1894" s="96" t="str">
        <f t="shared" si="152"/>
        <v>Workout time</v>
      </c>
      <c r="J1894" s="97" t="s">
        <v>883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3221</v>
      </c>
      <c r="T1894" s="95" t="str">
        <f t="shared" si="151"/>
        <v>9 2023</v>
      </c>
      <c r="U1894" s="32">
        <f t="shared" si="149"/>
        <v>144.10000000000002</v>
      </c>
      <c r="V1894" s="22">
        <f t="shared" si="150"/>
        <v>0.35501355013550145</v>
      </c>
      <c r="X1894" s="33"/>
      <c r="Y1894" s="33"/>
    </row>
    <row r="1895" spans="1:25" x14ac:dyDescent="0.2">
      <c r="A1895" s="93" t="s">
        <v>884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8"/>
        <v>8 2023</v>
      </c>
      <c r="G1895" s="96" t="s">
        <v>6</v>
      </c>
      <c r="H1895" s="160" t="str">
        <f>RIGHT(Journal!$J1895,9)</f>
        <v>108438397</v>
      </c>
      <c r="I1895" s="96" t="str">
        <f t="shared" si="152"/>
        <v>Red ginseng</v>
      </c>
      <c r="J1895" s="97" t="s">
        <v>885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3221</v>
      </c>
      <c r="T1895" s="95" t="str">
        <f t="shared" si="151"/>
        <v>8 2023</v>
      </c>
      <c r="U1895" s="32">
        <f t="shared" si="149"/>
        <v>650.5</v>
      </c>
      <c r="V1895" s="22">
        <f t="shared" si="150"/>
        <v>0.56589821661591999</v>
      </c>
      <c r="X1895" s="33"/>
      <c r="Y1895" s="33"/>
    </row>
    <row r="1896" spans="1:25" x14ac:dyDescent="0.2">
      <c r="A1896" s="93" t="s">
        <v>884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8"/>
        <v>8 2023</v>
      </c>
      <c r="G1896" s="96" t="s">
        <v>6</v>
      </c>
      <c r="H1896" s="160" t="str">
        <f>RIGHT(Journal!$J1896,9)</f>
        <v>108438397</v>
      </c>
      <c r="I1896" s="96" t="str">
        <f t="shared" si="152"/>
        <v>Red ginseng</v>
      </c>
      <c r="J1896" s="97" t="s">
        <v>885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3221</v>
      </c>
      <c r="T1896" s="95" t="str">
        <f t="shared" si="151"/>
        <v>8 2023</v>
      </c>
      <c r="U1896" s="32">
        <f t="shared" si="149"/>
        <v>550.5</v>
      </c>
      <c r="V1896" s="22">
        <f t="shared" si="150"/>
        <v>0.47890387124836886</v>
      </c>
      <c r="X1896" s="33"/>
      <c r="Y1896" s="33"/>
    </row>
    <row r="1897" spans="1:25" x14ac:dyDescent="0.2">
      <c r="A1897" s="93" t="s">
        <v>886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8"/>
        <v>8 2023</v>
      </c>
      <c r="G1897" s="96" t="s">
        <v>5</v>
      </c>
      <c r="H1897" s="160" t="str">
        <f>RIGHT(Journal!$J1897,9)</f>
        <v>062045172</v>
      </c>
      <c r="I1897" s="96" t="str">
        <f t="shared" si="152"/>
        <v>Patanjali</v>
      </c>
      <c r="J1897" s="97" t="s">
        <v>876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3221</v>
      </c>
      <c r="T1897" s="95" t="str">
        <f t="shared" si="151"/>
        <v>11 2024</v>
      </c>
      <c r="U1897" s="32">
        <f t="shared" si="149"/>
        <v>399.6</v>
      </c>
      <c r="V1897" s="22">
        <f t="shared" si="150"/>
        <v>0.99800199800199807</v>
      </c>
      <c r="X1897" s="33"/>
      <c r="Y1897" s="33"/>
    </row>
    <row r="1898" spans="1:25" x14ac:dyDescent="0.2">
      <c r="A1898" s="93" t="s">
        <v>886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8"/>
        <v>8 2023</v>
      </c>
      <c r="G1898" s="96" t="s">
        <v>5</v>
      </c>
      <c r="H1898" s="160" t="str">
        <f>RIGHT(Journal!$J1898,9)</f>
        <v>062045172</v>
      </c>
      <c r="I1898" s="96" t="str">
        <f t="shared" si="152"/>
        <v>Patanjali</v>
      </c>
      <c r="J1898" s="97" t="s">
        <v>876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3221</v>
      </c>
      <c r="T1898" s="95" t="str">
        <f t="shared" si="151"/>
        <v>3 2025</v>
      </c>
      <c r="U1898" s="32">
        <f t="shared" si="149"/>
        <v>99.600000000000023</v>
      </c>
      <c r="V1898" s="22">
        <f t="shared" si="150"/>
        <v>0.24875124875124882</v>
      </c>
      <c r="X1898" s="33"/>
      <c r="Y1898" s="33"/>
    </row>
    <row r="1899" spans="1:25" x14ac:dyDescent="0.2">
      <c r="A1899" s="93" t="s">
        <v>886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8"/>
        <v>8 2023</v>
      </c>
      <c r="G1899" s="96" t="s">
        <v>5</v>
      </c>
      <c r="H1899" s="160" t="str">
        <f>RIGHT(Journal!$J1899,9)</f>
        <v>062045172</v>
      </c>
      <c r="I1899" s="96" t="str">
        <f t="shared" si="152"/>
        <v>Patanjali</v>
      </c>
      <c r="J1899" s="97" t="s">
        <v>876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1"/>
        <v/>
      </c>
      <c r="U1899" s="32">
        <f t="shared" si="149"/>
        <v>-400.4</v>
      </c>
      <c r="V1899" s="22" t="str">
        <f t="shared" si="150"/>
        <v/>
      </c>
      <c r="X1899" s="33"/>
      <c r="Y1899" s="33"/>
    </row>
    <row r="1900" spans="1:25" x14ac:dyDescent="0.2">
      <c r="A1900" s="93" t="s">
        <v>886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8"/>
        <v>8 2023</v>
      </c>
      <c r="G1900" s="96" t="s">
        <v>5</v>
      </c>
      <c r="H1900" s="160" t="str">
        <f>RIGHT(Journal!$J1900,9)</f>
        <v>062045172</v>
      </c>
      <c r="I1900" s="96" t="str">
        <f t="shared" si="152"/>
        <v>Patanjali</v>
      </c>
      <c r="J1900" s="97" t="s">
        <v>876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1"/>
        <v/>
      </c>
      <c r="U1900" s="32">
        <f t="shared" si="149"/>
        <v>-400.4</v>
      </c>
      <c r="V1900" s="22" t="str">
        <f t="shared" si="150"/>
        <v/>
      </c>
      <c r="X1900" s="33"/>
      <c r="Y1900" s="33"/>
    </row>
    <row r="1901" spans="1:25" x14ac:dyDescent="0.2">
      <c r="A1901" s="93" t="s">
        <v>887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8"/>
        <v>8 2023</v>
      </c>
      <c r="G1901" s="96" t="s">
        <v>5</v>
      </c>
      <c r="H1901" s="160" t="str">
        <f>RIGHT(Journal!$J1901,9)</f>
        <v>026995436</v>
      </c>
      <c r="I1901" s="96" t="str">
        <f t="shared" si="152"/>
        <v>Patanjali</v>
      </c>
      <c r="J1901" s="97" t="s">
        <v>241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3221</v>
      </c>
      <c r="T1901" s="95" t="str">
        <f t="shared" si="151"/>
        <v>10 2023</v>
      </c>
      <c r="U1901" s="32">
        <f t="shared" si="149"/>
        <v>945.5</v>
      </c>
      <c r="V1901" s="22">
        <f t="shared" si="150"/>
        <v>1.4446142093200918</v>
      </c>
      <c r="X1901" s="33"/>
      <c r="Y1901" s="33"/>
    </row>
    <row r="1902" spans="1:25" x14ac:dyDescent="0.2">
      <c r="A1902" s="93" t="s">
        <v>887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8"/>
        <v>8 2023</v>
      </c>
      <c r="G1902" s="96" t="s">
        <v>5</v>
      </c>
      <c r="H1902" s="160" t="str">
        <f>RIGHT(Journal!$J1902,9)</f>
        <v>026995436</v>
      </c>
      <c r="I1902" s="96" t="str">
        <f t="shared" si="152"/>
        <v>Patanjali</v>
      </c>
      <c r="J1902" s="97" t="s">
        <v>241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3221</v>
      </c>
      <c r="T1902" s="95" t="str">
        <f t="shared" si="151"/>
        <v>12 2023</v>
      </c>
      <c r="U1902" s="32">
        <f t="shared" si="149"/>
        <v>945.5</v>
      </c>
      <c r="V1902" s="22">
        <f t="shared" si="150"/>
        <v>1.4446142093200918</v>
      </c>
      <c r="X1902" s="33"/>
      <c r="Y1902" s="33"/>
    </row>
    <row r="1903" spans="1:25" x14ac:dyDescent="0.2">
      <c r="A1903" s="93" t="s">
        <v>888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8"/>
        <v>7 2023</v>
      </c>
      <c r="G1903" s="96" t="s">
        <v>5</v>
      </c>
      <c r="H1903" s="160" t="str">
        <f>RIGHT(Journal!$J1903,9)</f>
        <v>487034945</v>
      </c>
      <c r="I1903" s="96" t="str">
        <f t="shared" si="152"/>
        <v>Dabur</v>
      </c>
      <c r="J1903" s="97" t="s">
        <v>864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3221</v>
      </c>
      <c r="T1903" s="95" t="str">
        <f t="shared" si="151"/>
        <v>8 2023</v>
      </c>
      <c r="U1903" s="32">
        <f t="shared" si="149"/>
        <v>630.20000000000005</v>
      </c>
      <c r="V1903" s="22">
        <f t="shared" si="150"/>
        <v>1.1060021060021061</v>
      </c>
      <c r="X1903" s="33"/>
      <c r="Y1903" s="33"/>
    </row>
    <row r="1904" spans="1:25" x14ac:dyDescent="0.2">
      <c r="A1904" s="93" t="s">
        <v>888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8"/>
        <v>7 2023</v>
      </c>
      <c r="G1904" s="96" t="s">
        <v>5</v>
      </c>
      <c r="H1904" s="160" t="str">
        <f>RIGHT(Journal!$J1904,9)</f>
        <v>487034945</v>
      </c>
      <c r="I1904" s="96" t="str">
        <f t="shared" si="152"/>
        <v>Dabur</v>
      </c>
      <c r="J1904" s="97" t="s">
        <v>864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3221</v>
      </c>
      <c r="T1904" s="95" t="str">
        <f t="shared" si="151"/>
        <v>8 2023</v>
      </c>
      <c r="U1904" s="32">
        <f t="shared" si="149"/>
        <v>730.2</v>
      </c>
      <c r="V1904" s="22">
        <f t="shared" si="150"/>
        <v>1.2815022815022816</v>
      </c>
      <c r="X1904" s="33"/>
      <c r="Y1904" s="33"/>
    </row>
    <row r="1905" spans="1:25" x14ac:dyDescent="0.2">
      <c r="A1905" s="93" t="s">
        <v>889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8"/>
        <v>7 2023</v>
      </c>
      <c r="G1905" s="96" t="s">
        <v>7</v>
      </c>
      <c r="H1905" s="160" t="str">
        <f>RIGHT(Journal!$J1905,9)</f>
        <v>000000028</v>
      </c>
      <c r="I1905" s="96" t="str">
        <f t="shared" si="152"/>
        <v>Forever</v>
      </c>
      <c r="J1905" s="97" t="s">
        <v>316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3221</v>
      </c>
      <c r="T1905" s="95" t="str">
        <f t="shared" si="151"/>
        <v>7 2023</v>
      </c>
      <c r="U1905" s="32">
        <f t="shared" si="149"/>
        <v>-5.2226367188268341E-4</v>
      </c>
      <c r="V1905" s="22">
        <f t="shared" si="150"/>
        <v>-8.080692699439269E-7</v>
      </c>
      <c r="X1905" s="33"/>
      <c r="Y1905" s="33"/>
    </row>
    <row r="1906" spans="1:25" x14ac:dyDescent="0.2">
      <c r="A1906" s="93" t="s">
        <v>889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8"/>
        <v>7 2023</v>
      </c>
      <c r="G1906" s="96" t="s">
        <v>7</v>
      </c>
      <c r="H1906" s="160" t="str">
        <f>RIGHT(Journal!$J1906,9)</f>
        <v>000000040</v>
      </c>
      <c r="I1906" s="96" t="str">
        <f t="shared" si="152"/>
        <v>Forever</v>
      </c>
      <c r="J1906" s="97" t="s">
        <v>319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3221</v>
      </c>
      <c r="T1906" s="95" t="str">
        <f t="shared" si="151"/>
        <v>9 2023</v>
      </c>
      <c r="U1906" s="32">
        <f t="shared" si="149"/>
        <v>432.8260568299072</v>
      </c>
      <c r="V1906" s="22">
        <f t="shared" si="150"/>
        <v>0.25961661565253258</v>
      </c>
      <c r="X1906" s="33"/>
      <c r="Y1906" s="33"/>
    </row>
    <row r="1907" spans="1:25" x14ac:dyDescent="0.2">
      <c r="A1907" s="93" t="s">
        <v>889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8"/>
        <v>7 2023</v>
      </c>
      <c r="G1907" s="96" t="s">
        <v>7</v>
      </c>
      <c r="H1907" s="160" t="str">
        <f>RIGHT(Journal!$J1907,9)</f>
        <v>000000040</v>
      </c>
      <c r="I1907" s="96" t="str">
        <f t="shared" si="152"/>
        <v>Forever</v>
      </c>
      <c r="J1907" s="97" t="s">
        <v>319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3221</v>
      </c>
      <c r="T1907" s="95" t="str">
        <f t="shared" si="151"/>
        <v>5 2024</v>
      </c>
      <c r="U1907" s="32">
        <f t="shared" si="149"/>
        <v>432.8260568299072</v>
      </c>
      <c r="V1907" s="22">
        <f t="shared" si="150"/>
        <v>0.25961661565253258</v>
      </c>
      <c r="X1907" s="33"/>
      <c r="Y1907" s="33"/>
    </row>
    <row r="1908" spans="1:25" x14ac:dyDescent="0.2">
      <c r="A1908" s="93" t="s">
        <v>889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8"/>
        <v>7 2023</v>
      </c>
      <c r="G1908" s="96" t="s">
        <v>5</v>
      </c>
      <c r="H1908" s="160" t="str">
        <f>RIGHT(Journal!$J1908,9)</f>
        <v>000000015</v>
      </c>
      <c r="I1908" s="96" t="str">
        <f t="shared" si="152"/>
        <v>Forever</v>
      </c>
      <c r="J1908" s="97" t="s">
        <v>315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3221</v>
      </c>
      <c r="T1908" s="95" t="str">
        <f t="shared" si="151"/>
        <v>10 2023</v>
      </c>
      <c r="U1908" s="32">
        <f t="shared" si="149"/>
        <v>1245.6273062941502</v>
      </c>
      <c r="V1908" s="22">
        <f t="shared" si="150"/>
        <v>0.71001293554276024</v>
      </c>
      <c r="X1908" s="33"/>
      <c r="Y1908" s="33"/>
    </row>
    <row r="1909" spans="1:25" x14ac:dyDescent="0.2">
      <c r="A1909" s="93" t="s">
        <v>889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8"/>
        <v>7 2023</v>
      </c>
      <c r="G1909" s="96" t="s">
        <v>5</v>
      </c>
      <c r="H1909" s="160" t="str">
        <f>RIGHT(Journal!$J1909,9)</f>
        <v>000000015</v>
      </c>
      <c r="I1909" s="96" t="str">
        <f t="shared" si="152"/>
        <v>Forever</v>
      </c>
      <c r="J1909" s="97" t="s">
        <v>315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3221</v>
      </c>
      <c r="T1909" s="95" t="str">
        <f t="shared" si="151"/>
        <v>10 2023</v>
      </c>
      <c r="U1909" s="32">
        <f t="shared" si="149"/>
        <v>1145.6273062941502</v>
      </c>
      <c r="V1909" s="22">
        <f t="shared" si="150"/>
        <v>0.65301250435800162</v>
      </c>
      <c r="X1909" s="33"/>
      <c r="Y1909" s="33"/>
    </row>
    <row r="1910" spans="1:25" x14ac:dyDescent="0.2">
      <c r="A1910" s="93" t="s">
        <v>889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8"/>
        <v>7 2023</v>
      </c>
      <c r="G1910" s="96" t="s">
        <v>5</v>
      </c>
      <c r="H1910" s="160" t="str">
        <f>RIGHT(Journal!$J1910,9)</f>
        <v>000000015</v>
      </c>
      <c r="I1910" s="96" t="str">
        <f t="shared" si="152"/>
        <v>Forever</v>
      </c>
      <c r="J1910" s="97" t="s">
        <v>315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3221</v>
      </c>
      <c r="T1910" s="95" t="str">
        <f t="shared" si="151"/>
        <v>10 2023</v>
      </c>
      <c r="U1910" s="32">
        <f t="shared" si="149"/>
        <v>1045.6273062941502</v>
      </c>
      <c r="V1910" s="22">
        <f t="shared" si="150"/>
        <v>0.5960120731732429</v>
      </c>
      <c r="X1910" s="33"/>
      <c r="Y1910" s="33"/>
    </row>
    <row r="1911" spans="1:25" x14ac:dyDescent="0.2">
      <c r="A1911" s="93" t="s">
        <v>889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8"/>
        <v>7 2023</v>
      </c>
      <c r="G1911" s="96" t="s">
        <v>5</v>
      </c>
      <c r="H1911" s="160" t="str">
        <f>RIGHT(Journal!$J1911,9)</f>
        <v>000000015</v>
      </c>
      <c r="I1911" s="96" t="str">
        <f t="shared" si="152"/>
        <v>Forever</v>
      </c>
      <c r="J1911" s="97" t="s">
        <v>315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3221</v>
      </c>
      <c r="T1911" s="95" t="str">
        <f t="shared" si="151"/>
        <v>11 2023</v>
      </c>
      <c r="U1911" s="32">
        <f t="shared" si="149"/>
        <v>-2.6937058498788247E-3</v>
      </c>
      <c r="V1911" s="22">
        <f t="shared" si="150"/>
        <v>-1.5354239492799983E-6</v>
      </c>
      <c r="X1911" s="33"/>
      <c r="Y1911" s="33"/>
    </row>
    <row r="1912" spans="1:25" x14ac:dyDescent="0.2">
      <c r="A1912" s="93" t="s">
        <v>889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8"/>
        <v>7 2023</v>
      </c>
      <c r="G1912" s="96" t="s">
        <v>5</v>
      </c>
      <c r="H1912" s="160" t="str">
        <f>RIGHT(Journal!$J1912,9)</f>
        <v>000000015</v>
      </c>
      <c r="I1912" s="96" t="str">
        <f t="shared" si="152"/>
        <v>Forever</v>
      </c>
      <c r="J1912" s="97" t="s">
        <v>315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3221</v>
      </c>
      <c r="T1912" s="95" t="str">
        <f t="shared" si="151"/>
        <v>12 2023</v>
      </c>
      <c r="U1912" s="32">
        <f t="shared" si="149"/>
        <v>1045.6273062941502</v>
      </c>
      <c r="V1912" s="22">
        <f t="shared" si="150"/>
        <v>0.5960120731732429</v>
      </c>
      <c r="X1912" s="33"/>
      <c r="Y1912" s="33"/>
    </row>
    <row r="1913" spans="1:25" x14ac:dyDescent="0.2">
      <c r="A1913" s="93" t="s">
        <v>889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8"/>
        <v>7 2023</v>
      </c>
      <c r="G1913" s="96" t="s">
        <v>7</v>
      </c>
      <c r="H1913" s="160" t="str">
        <f>RIGHT(Journal!$J1913,9)</f>
        <v>000000612</v>
      </c>
      <c r="I1913" s="96" t="str">
        <f t="shared" si="152"/>
        <v>Forever</v>
      </c>
      <c r="J1913" s="97" t="s">
        <v>774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3221</v>
      </c>
      <c r="T1913" s="95" t="str">
        <f t="shared" si="151"/>
        <v>7 2023</v>
      </c>
      <c r="U1913" s="32">
        <f t="shared" si="149"/>
        <v>333.05593856655287</v>
      </c>
      <c r="V1913" s="22">
        <f t="shared" si="150"/>
        <v>0.31215876314929741</v>
      </c>
      <c r="X1913" s="33"/>
      <c r="Y1913" s="33"/>
    </row>
    <row r="1914" spans="1:25" x14ac:dyDescent="0.2">
      <c r="A1914" s="93" t="s">
        <v>889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8"/>
        <v>7 2023</v>
      </c>
      <c r="G1914" s="96" t="s">
        <v>7</v>
      </c>
      <c r="H1914" s="160" t="str">
        <f>RIGHT(Journal!$J1914,9)</f>
        <v>000000612</v>
      </c>
      <c r="I1914" s="96" t="str">
        <f t="shared" si="152"/>
        <v>Forever</v>
      </c>
      <c r="J1914" s="97" t="s">
        <v>774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3221</v>
      </c>
      <c r="T1914" s="95" t="str">
        <f t="shared" si="151"/>
        <v>7 2023</v>
      </c>
      <c r="U1914" s="32">
        <f t="shared" si="149"/>
        <v>-4.0614334470774338E-3</v>
      </c>
      <c r="V1914" s="22">
        <f t="shared" si="150"/>
        <v>-3.8066039203787952E-6</v>
      </c>
      <c r="X1914" s="33"/>
      <c r="Y1914" s="33"/>
    </row>
    <row r="1915" spans="1:25" x14ac:dyDescent="0.2">
      <c r="A1915" s="93" t="s">
        <v>890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8"/>
        <v>8 2023</v>
      </c>
      <c r="G1915" s="96" t="s">
        <v>6</v>
      </c>
      <c r="H1915" s="160" t="str">
        <f>RIGHT(Journal!$J1915,9)</f>
        <v>156083705</v>
      </c>
      <c r="I1915" s="96" t="str">
        <f t="shared" si="152"/>
        <v>MAXLER</v>
      </c>
      <c r="J1915" s="97" t="s">
        <v>891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3221</v>
      </c>
      <c r="T1915" s="95" t="str">
        <f t="shared" si="151"/>
        <v>7 2024</v>
      </c>
      <c r="U1915" s="32">
        <f t="shared" si="149"/>
        <v>707</v>
      </c>
      <c r="V1915" s="22">
        <f t="shared" si="150"/>
        <v>0.39431121026213051</v>
      </c>
      <c r="X1915" s="33"/>
      <c r="Y1915" s="33"/>
    </row>
    <row r="1916" spans="1:25" x14ac:dyDescent="0.2">
      <c r="A1916" s="93" t="s">
        <v>892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8"/>
        <v>8 2023</v>
      </c>
      <c r="G1916" s="96" t="s">
        <v>6</v>
      </c>
      <c r="H1916" s="160" t="str">
        <f>RIGHT(Journal!$J1916,9)</f>
        <v>158521482</v>
      </c>
      <c r="I1916" s="96" t="str">
        <f t="shared" si="152"/>
        <v>Maxler</v>
      </c>
      <c r="J1916" s="97" t="s">
        <v>828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3221</v>
      </c>
      <c r="T1916" s="95" t="str">
        <f t="shared" si="151"/>
        <v>3 2024</v>
      </c>
      <c r="U1916" s="32">
        <f t="shared" si="149"/>
        <v>707</v>
      </c>
      <c r="V1916" s="22">
        <f t="shared" si="150"/>
        <v>0.39431121026213051</v>
      </c>
      <c r="X1916" s="33"/>
      <c r="Y1916" s="33"/>
    </row>
    <row r="1917" spans="1:25" x14ac:dyDescent="0.2">
      <c r="A1917" s="93" t="s">
        <v>892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8"/>
        <v>8 2023</v>
      </c>
      <c r="G1917" s="96" t="s">
        <v>6</v>
      </c>
      <c r="H1917" s="160" t="str">
        <f>RIGHT(Journal!$J1917,9)</f>
        <v>158521482</v>
      </c>
      <c r="I1917" s="96" t="str">
        <f t="shared" si="152"/>
        <v>Maxler</v>
      </c>
      <c r="J1917" s="97" t="s">
        <v>828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3221</v>
      </c>
      <c r="T1917" s="95" t="str">
        <f t="shared" si="151"/>
        <v>10 2024</v>
      </c>
      <c r="U1917" s="32">
        <f t="shared" si="149"/>
        <v>707</v>
      </c>
      <c r="V1917" s="22">
        <f t="shared" si="150"/>
        <v>0.39431121026213051</v>
      </c>
      <c r="X1917" s="33"/>
      <c r="Y1917" s="33"/>
    </row>
    <row r="1918" spans="1:25" x14ac:dyDescent="0.2">
      <c r="A1918" s="93" t="s">
        <v>893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8"/>
        <v>8 2023</v>
      </c>
      <c r="G1918" s="96" t="s">
        <v>7</v>
      </c>
      <c r="H1918" s="160" t="str">
        <f>RIGHT(Journal!$J1918,9)</f>
        <v>168263293</v>
      </c>
      <c r="I1918" s="96" t="str">
        <f t="shared" si="152"/>
        <v>Minoxidil</v>
      </c>
      <c r="J1918" s="97" t="s">
        <v>894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3221</v>
      </c>
      <c r="T1918" s="95" t="str">
        <f t="shared" si="151"/>
        <v>8 2023</v>
      </c>
      <c r="U1918" s="32">
        <f t="shared" si="149"/>
        <v>610.19999999999982</v>
      </c>
      <c r="V1918" s="22">
        <f t="shared" si="150"/>
        <v>0.20409391932570733</v>
      </c>
      <c r="X1918" s="33"/>
      <c r="Y1918" s="33"/>
    </row>
    <row r="1919" spans="1:25" x14ac:dyDescent="0.2">
      <c r="A1919" s="93" t="s">
        <v>895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8"/>
        <v>7 2023</v>
      </c>
      <c r="G1919" s="96" t="s">
        <v>5</v>
      </c>
      <c r="H1919" s="175" t="s">
        <v>3744</v>
      </c>
      <c r="I1919" s="176" t="s">
        <v>2757</v>
      </c>
      <c r="J1919" s="97" t="s">
        <v>3795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3221</v>
      </c>
      <c r="T1919" s="95" t="str">
        <f t="shared" si="151"/>
        <v>8 2023</v>
      </c>
      <c r="U1919" s="32">
        <f t="shared" si="149"/>
        <v>802.76793096363212</v>
      </c>
      <c r="V1919" s="22">
        <f t="shared" si="150"/>
        <v>0.57454158743814032</v>
      </c>
      <c r="X1919" s="33"/>
      <c r="Y1919" s="33"/>
    </row>
    <row r="1920" spans="1:25" x14ac:dyDescent="0.2">
      <c r="A1920" s="93" t="s">
        <v>895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8"/>
        <v>7 2023</v>
      </c>
      <c r="G1920" s="96" t="s">
        <v>5</v>
      </c>
      <c r="H1920" s="175" t="s">
        <v>3744</v>
      </c>
      <c r="I1920" s="176" t="s">
        <v>2757</v>
      </c>
      <c r="J1920" s="97" t="s">
        <v>3795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3221</v>
      </c>
      <c r="T1920" s="95" t="str">
        <f t="shared" si="151"/>
        <v>12 2023</v>
      </c>
      <c r="U1920" s="32">
        <f t="shared" si="149"/>
        <v>802.76793096363212</v>
      </c>
      <c r="V1920" s="22">
        <f t="shared" si="150"/>
        <v>0.57454158743814032</v>
      </c>
      <c r="X1920" s="33"/>
      <c r="Y1920" s="33"/>
    </row>
    <row r="1921" spans="1:25" x14ac:dyDescent="0.2">
      <c r="A1921" s="93" t="s">
        <v>895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ref="F1921:F1984" si="153">IFERROR(MONTH(E1921)&amp;" "&amp;YEAR(E1921),"")</f>
        <v>7 2023</v>
      </c>
      <c r="G1921" s="96" t="s">
        <v>5</v>
      </c>
      <c r="H1921" s="160" t="str">
        <f>RIGHT(Journal!$J1921,9)</f>
        <v>JRW-09002</v>
      </c>
      <c r="I1921" s="96" t="str">
        <f t="shared" si="152"/>
        <v>Jarrow Formulas</v>
      </c>
      <c r="J1921" s="97" t="s">
        <v>896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3221</v>
      </c>
      <c r="T1921" s="95" t="str">
        <f t="shared" si="151"/>
        <v>10 2023</v>
      </c>
      <c r="U1921" s="32">
        <f t="shared" ref="U1921:U1984" si="154">Q1921-P1921</f>
        <v>379.07067515923518</v>
      </c>
      <c r="V1921" s="22">
        <f t="shared" ref="V1921:V1984" si="155">IF(Q1921&lt;&gt;0,IFERROR(U1921/P1921,""),"")</f>
        <v>0.28697271536834973</v>
      </c>
      <c r="X1921" s="33"/>
      <c r="Y1921" s="33"/>
    </row>
    <row r="1922" spans="1:25" x14ac:dyDescent="0.2">
      <c r="A1922" s="93" t="s">
        <v>895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53"/>
        <v>7 2023</v>
      </c>
      <c r="G1922" s="96" t="s">
        <v>5</v>
      </c>
      <c r="H1922" s="160" t="str">
        <f>RIGHT(Journal!$J1922,9)</f>
        <v>CEN-27438</v>
      </c>
      <c r="I1922" s="96" t="str">
        <f t="shared" si="152"/>
        <v>21st Century</v>
      </c>
      <c r="J1922" s="97" t="s">
        <v>897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3221</v>
      </c>
      <c r="T1922" s="95" t="str">
        <f t="shared" si="151"/>
        <v>10 2023</v>
      </c>
      <c r="U1922" s="32">
        <f t="shared" si="154"/>
        <v>1005.1428411752609</v>
      </c>
      <c r="V1922" s="22">
        <f t="shared" si="155"/>
        <v>0.47981450044983881</v>
      </c>
      <c r="X1922" s="33"/>
      <c r="Y1922" s="33"/>
    </row>
    <row r="1923" spans="1:25" x14ac:dyDescent="0.2">
      <c r="A1923" s="93" t="s">
        <v>895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53"/>
        <v>7 2023</v>
      </c>
      <c r="G1923" s="96" t="s">
        <v>6</v>
      </c>
      <c r="H1923" s="160" t="str">
        <f>RIGHT(Journal!$J1923,9)</f>
        <v>NOW-02038</v>
      </c>
      <c r="I1923" s="96" t="str">
        <f t="shared" si="152"/>
        <v>NOW Foods</v>
      </c>
      <c r="J1923" s="97" t="s">
        <v>704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3221</v>
      </c>
      <c r="T1923" s="95" t="str">
        <f t="shared" si="151"/>
        <v>9 2023</v>
      </c>
      <c r="U1923" s="32">
        <f t="shared" si="154"/>
        <v>879.68588124101052</v>
      </c>
      <c r="V1923" s="22">
        <f t="shared" si="155"/>
        <v>0.3012298833164016</v>
      </c>
      <c r="X1923" s="33"/>
      <c r="Y1923" s="33"/>
    </row>
    <row r="1924" spans="1:25" x14ac:dyDescent="0.2">
      <c r="A1924" s="93" t="s">
        <v>895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si="153"/>
        <v>7 2023</v>
      </c>
      <c r="G1924" s="96" t="s">
        <v>5</v>
      </c>
      <c r="H1924" s="160" t="str">
        <f>RIGHT(Journal!$J1924,9)</f>
        <v>NOW-02008</v>
      </c>
      <c r="I1924" s="96" t="str">
        <f t="shared" si="152"/>
        <v>NOW Foods</v>
      </c>
      <c r="J1924" s="97" t="s">
        <v>796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3221</v>
      </c>
      <c r="T1924" s="95" t="str">
        <f t="shared" si="151"/>
        <v>11 2023</v>
      </c>
      <c r="U1924" s="32">
        <f t="shared" si="154"/>
        <v>4.782001231887989E-3</v>
      </c>
      <c r="V1924" s="22">
        <f t="shared" si="155"/>
        <v>2.4977739349734519E-6</v>
      </c>
      <c r="X1924" s="33"/>
      <c r="Y1924" s="33"/>
    </row>
    <row r="1925" spans="1:25" x14ac:dyDescent="0.2">
      <c r="A1925" s="93" t="s">
        <v>895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3"/>
        <v>7 2023</v>
      </c>
      <c r="G1925" s="96" t="s">
        <v>6</v>
      </c>
      <c r="H1925" s="160" t="str">
        <f>RIGHT(Journal!$J1925,9)</f>
        <v>OPN-05223</v>
      </c>
      <c r="I1925" s="96" t="str">
        <f t="shared" si="152"/>
        <v>Optimum Nutrition</v>
      </c>
      <c r="J1925" s="97" t="s">
        <v>861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3221</v>
      </c>
      <c r="T1925" s="95" t="str">
        <f t="shared" si="151"/>
        <v>9 2023</v>
      </c>
      <c r="U1925" s="32">
        <f t="shared" si="154"/>
        <v>820.14377974111221</v>
      </c>
      <c r="V1925" s="22">
        <f t="shared" si="155"/>
        <v>0.26629287898127019</v>
      </c>
      <c r="X1925" s="33"/>
      <c r="Y1925" s="33"/>
    </row>
    <row r="1926" spans="1:25" x14ac:dyDescent="0.2">
      <c r="A1926" s="93" t="s">
        <v>895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3"/>
        <v>7 2023</v>
      </c>
      <c r="G1926" s="96" t="s">
        <v>5</v>
      </c>
      <c r="H1926" s="160" t="str">
        <f>RIGHT(Journal!$J1926,9)</f>
        <v>SNS-01295</v>
      </c>
      <c r="I1926" s="96" t="str">
        <f t="shared" si="152"/>
        <v>Source Naturals</v>
      </c>
      <c r="J1926" s="97" t="s">
        <v>898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3221</v>
      </c>
      <c r="T1926" s="95" t="str">
        <f t="shared" si="151"/>
        <v>1 2024</v>
      </c>
      <c r="U1926" s="32">
        <f t="shared" si="154"/>
        <v>1716.2994863365516</v>
      </c>
      <c r="V1926" s="22">
        <f t="shared" si="155"/>
        <v>0.96221281161798544</v>
      </c>
      <c r="X1926" s="33"/>
      <c r="Y1926" s="33"/>
    </row>
    <row r="1927" spans="1:25" x14ac:dyDescent="0.2">
      <c r="A1927" s="93" t="s">
        <v>895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3"/>
        <v>7 2023</v>
      </c>
      <c r="G1927" s="96" t="s">
        <v>5</v>
      </c>
      <c r="H1927" s="175" t="s">
        <v>3749</v>
      </c>
      <c r="I1927" s="176" t="s">
        <v>2105</v>
      </c>
      <c r="J1927" s="97" t="s">
        <v>3800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3221</v>
      </c>
      <c r="T1927" s="95" t="str">
        <f t="shared" si="151"/>
        <v>12 2023</v>
      </c>
      <c r="U1927" s="32">
        <f t="shared" si="154"/>
        <v>856.19352866241957</v>
      </c>
      <c r="V1927" s="22">
        <f t="shared" si="155"/>
        <v>0.5930112834784701</v>
      </c>
      <c r="X1927" s="33"/>
      <c r="Y1927" s="33"/>
    </row>
    <row r="1928" spans="1:25" x14ac:dyDescent="0.2">
      <c r="A1928" s="93" t="s">
        <v>895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3"/>
        <v>7 2023</v>
      </c>
      <c r="G1928" s="96" t="s">
        <v>5</v>
      </c>
      <c r="H1928" s="175" t="s">
        <v>3749</v>
      </c>
      <c r="I1928" s="176" t="s">
        <v>2105</v>
      </c>
      <c r="J1928" s="97" t="s">
        <v>3800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3221</v>
      </c>
      <c r="T1928" s="95" t="str">
        <f t="shared" si="151"/>
        <v>2 2024</v>
      </c>
      <c r="U1928" s="32">
        <f t="shared" si="154"/>
        <v>1156.1935286624196</v>
      </c>
      <c r="V1928" s="22">
        <f t="shared" si="155"/>
        <v>0.80079536393218365</v>
      </c>
      <c r="X1928" s="33"/>
      <c r="Y1928" s="33"/>
    </row>
    <row r="1929" spans="1:25" x14ac:dyDescent="0.2">
      <c r="A1929" s="93" t="s">
        <v>895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3"/>
        <v>7 2023</v>
      </c>
      <c r="G1929" s="96" t="s">
        <v>5</v>
      </c>
      <c r="H1929" s="175" t="s">
        <v>3749</v>
      </c>
      <c r="I1929" s="176" t="s">
        <v>2105</v>
      </c>
      <c r="J1929" s="97" t="s">
        <v>3800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3221</v>
      </c>
      <c r="T1929" s="95" t="str">
        <f t="shared" si="151"/>
        <v>5 2024</v>
      </c>
      <c r="U1929" s="32">
        <f t="shared" si="154"/>
        <v>1056.1935286624196</v>
      </c>
      <c r="V1929" s="22">
        <f t="shared" si="155"/>
        <v>0.7315340037809458</v>
      </c>
      <c r="X1929" s="33"/>
      <c r="Y1929" s="33"/>
    </row>
    <row r="1930" spans="1:25" x14ac:dyDescent="0.2">
      <c r="A1930" s="93" t="s">
        <v>895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3"/>
        <v>7 2023</v>
      </c>
      <c r="G1930" s="96" t="s">
        <v>5</v>
      </c>
      <c r="H1930" s="161" t="s">
        <v>2152</v>
      </c>
      <c r="I1930" s="97" t="s">
        <v>2067</v>
      </c>
      <c r="J1930" s="97" t="s">
        <v>3886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3221</v>
      </c>
      <c r="T1930" s="95" t="str">
        <f t="shared" si="151"/>
        <v>9 2023</v>
      </c>
      <c r="U1930" s="32">
        <f t="shared" si="154"/>
        <v>862.70305321553224</v>
      </c>
      <c r="V1930" s="22">
        <f t="shared" si="155"/>
        <v>0.44531276149866944</v>
      </c>
      <c r="X1930" s="33"/>
      <c r="Y1930" s="33"/>
    </row>
    <row r="1931" spans="1:25" x14ac:dyDescent="0.2">
      <c r="A1931" s="93" t="s">
        <v>895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3"/>
        <v>7 2023</v>
      </c>
      <c r="G1931" s="96" t="s">
        <v>5</v>
      </c>
      <c r="H1931" s="161" t="s">
        <v>2152</v>
      </c>
      <c r="I1931" s="97" t="s">
        <v>2067</v>
      </c>
      <c r="J1931" s="97" t="s">
        <v>3886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3221</v>
      </c>
      <c r="T1931" s="95" t="str">
        <f t="shared" si="151"/>
        <v>9 2023</v>
      </c>
      <c r="U1931" s="32">
        <f t="shared" si="154"/>
        <v>1062.7030532155322</v>
      </c>
      <c r="V1931" s="22">
        <f t="shared" si="155"/>
        <v>0.54854938732000302</v>
      </c>
      <c r="X1931" s="33"/>
      <c r="Y1931" s="33"/>
    </row>
    <row r="1932" spans="1:25" x14ac:dyDescent="0.2">
      <c r="A1932" s="93" t="s">
        <v>899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3"/>
        <v>8 2023</v>
      </c>
      <c r="G1932" s="96" t="s">
        <v>5</v>
      </c>
      <c r="H1932" s="160" t="str">
        <f>RIGHT(Journal!$J1932,9)</f>
        <v>TEO-00757</v>
      </c>
      <c r="I1932" s="96" t="str">
        <f t="shared" si="152"/>
        <v>Terra Origin</v>
      </c>
      <c r="J1932" s="97" t="s">
        <v>900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3221</v>
      </c>
      <c r="T1932" s="95" t="str">
        <f t="shared" si="151"/>
        <v>8 2023</v>
      </c>
      <c r="U1932" s="32">
        <f t="shared" si="154"/>
        <v>649.17330210772798</v>
      </c>
      <c r="V1932" s="22">
        <f t="shared" si="155"/>
        <v>0.28841549761055768</v>
      </c>
      <c r="X1932" s="33"/>
      <c r="Y1932" s="33"/>
    </row>
    <row r="1933" spans="1:25" x14ac:dyDescent="0.2">
      <c r="A1933" s="93" t="s">
        <v>899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3"/>
        <v>8 2023</v>
      </c>
      <c r="G1933" s="96" t="s">
        <v>5</v>
      </c>
      <c r="H1933" s="161" t="s">
        <v>2237</v>
      </c>
      <c r="I1933" s="97" t="s">
        <v>2067</v>
      </c>
      <c r="J1933" s="97" t="s">
        <v>2238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3221</v>
      </c>
      <c r="T1933" s="95" t="str">
        <f t="shared" ref="T1933:T1996" si="156">IF(R1933="","",MONTH(R1933)&amp;" "&amp;YEAR(R1933))</f>
        <v>11 2023</v>
      </c>
      <c r="U1933" s="32">
        <f t="shared" si="154"/>
        <v>505.74422689395993</v>
      </c>
      <c r="V1933" s="22">
        <f t="shared" si="155"/>
        <v>1.023243944558752</v>
      </c>
      <c r="X1933" s="33"/>
      <c r="Y1933" s="33"/>
    </row>
    <row r="1934" spans="1:25" x14ac:dyDescent="0.2">
      <c r="A1934" s="93" t="s">
        <v>899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3"/>
        <v>8 2023</v>
      </c>
      <c r="G1934" s="96" t="s">
        <v>5</v>
      </c>
      <c r="H1934" s="161" t="s">
        <v>2237</v>
      </c>
      <c r="I1934" s="97" t="s">
        <v>2067</v>
      </c>
      <c r="J1934" s="97" t="s">
        <v>2238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3221</v>
      </c>
      <c r="T1934" s="95" t="str">
        <f t="shared" si="156"/>
        <v>1 2024</v>
      </c>
      <c r="U1934" s="32">
        <f t="shared" si="154"/>
        <v>605.74422689395988</v>
      </c>
      <c r="V1934" s="22">
        <f t="shared" si="155"/>
        <v>1.225568339014627</v>
      </c>
      <c r="X1934" s="33"/>
      <c r="Y1934" s="33"/>
    </row>
    <row r="1935" spans="1:25" x14ac:dyDescent="0.2">
      <c r="A1935" s="93" t="s">
        <v>899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3"/>
        <v>8 2023</v>
      </c>
      <c r="G1935" s="96" t="s">
        <v>5</v>
      </c>
      <c r="H1935" s="161" t="s">
        <v>2925</v>
      </c>
      <c r="I1935" s="97" t="s">
        <v>2067</v>
      </c>
      <c r="J1935" s="97" t="s">
        <v>4019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3221</v>
      </c>
      <c r="T1935" s="95" t="str">
        <f t="shared" si="156"/>
        <v>9 2023</v>
      </c>
      <c r="U1935" s="32">
        <f t="shared" si="154"/>
        <v>511.8319944447469</v>
      </c>
      <c r="V1935" s="22">
        <f t="shared" si="155"/>
        <v>0.470361186720958</v>
      </c>
      <c r="X1935" s="33"/>
      <c r="Y1935" s="33"/>
    </row>
    <row r="1936" spans="1:25" x14ac:dyDescent="0.2">
      <c r="A1936" s="93" t="s">
        <v>899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3"/>
        <v>8 2023</v>
      </c>
      <c r="G1936" s="96" t="s">
        <v>5</v>
      </c>
      <c r="H1936" s="161" t="s">
        <v>3082</v>
      </c>
      <c r="I1936" s="97" t="s">
        <v>2067</v>
      </c>
      <c r="J1936" s="97" t="s">
        <v>3083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3221</v>
      </c>
      <c r="T1936" s="95" t="str">
        <f t="shared" si="156"/>
        <v>9 2023</v>
      </c>
      <c r="U1936" s="32">
        <f t="shared" si="154"/>
        <v>642.35047110723815</v>
      </c>
      <c r="V1936" s="22">
        <f t="shared" si="155"/>
        <v>0.74896615629990737</v>
      </c>
      <c r="X1936" s="33"/>
      <c r="Y1936" s="33"/>
    </row>
    <row r="1937" spans="1:25" x14ac:dyDescent="0.2">
      <c r="A1937" s="93" t="s">
        <v>899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3"/>
        <v>8 2023</v>
      </c>
      <c r="G1937" s="96" t="s">
        <v>5</v>
      </c>
      <c r="H1937" s="161" t="s">
        <v>3082</v>
      </c>
      <c r="I1937" s="97" t="s">
        <v>2067</v>
      </c>
      <c r="J1937" s="97" t="s">
        <v>3083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3221</v>
      </c>
      <c r="T1937" s="95" t="str">
        <f t="shared" si="156"/>
        <v>2 2024</v>
      </c>
      <c r="U1937" s="32">
        <f t="shared" si="154"/>
        <v>742.35047110723815</v>
      </c>
      <c r="V1937" s="22">
        <f t="shared" si="155"/>
        <v>0.86556390005323447</v>
      </c>
      <c r="X1937" s="33"/>
      <c r="Y1937" s="33"/>
    </row>
    <row r="1938" spans="1:25" x14ac:dyDescent="0.2">
      <c r="A1938" s="93" t="s">
        <v>899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3"/>
        <v>8 2023</v>
      </c>
      <c r="G1938" s="96" t="s">
        <v>5</v>
      </c>
      <c r="H1938" s="161" t="s">
        <v>2239</v>
      </c>
      <c r="I1938" s="97" t="s">
        <v>2067</v>
      </c>
      <c r="J1938" s="97" t="s">
        <v>2240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3221</v>
      </c>
      <c r="T1938" s="95" t="str">
        <f t="shared" si="156"/>
        <v>8 2023</v>
      </c>
      <c r="U1938" s="32">
        <f t="shared" si="154"/>
        <v>680.96997712542861</v>
      </c>
      <c r="V1938" s="22">
        <f t="shared" si="155"/>
        <v>0.5586162476291161</v>
      </c>
      <c r="X1938" s="33"/>
      <c r="Y1938" s="33"/>
    </row>
    <row r="1939" spans="1:25" x14ac:dyDescent="0.2">
      <c r="A1939" s="93" t="s">
        <v>899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3"/>
        <v>8 2023</v>
      </c>
      <c r="G1939" s="96" t="s">
        <v>5</v>
      </c>
      <c r="H1939" s="161" t="s">
        <v>2239</v>
      </c>
      <c r="I1939" s="97" t="s">
        <v>2067</v>
      </c>
      <c r="J1939" s="97" t="s">
        <v>2240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3221</v>
      </c>
      <c r="T1939" s="95" t="str">
        <f t="shared" si="156"/>
        <v>8 2023</v>
      </c>
      <c r="U1939" s="32">
        <f t="shared" si="154"/>
        <v>680.96997712542861</v>
      </c>
      <c r="V1939" s="22">
        <f t="shared" si="155"/>
        <v>0.5586162476291161</v>
      </c>
      <c r="X1939" s="33"/>
      <c r="Y1939" s="33"/>
    </row>
    <row r="1940" spans="1:25" x14ac:dyDescent="0.2">
      <c r="A1940" s="93" t="s">
        <v>899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3"/>
        <v>8 2023</v>
      </c>
      <c r="G1940" s="96" t="s">
        <v>5</v>
      </c>
      <c r="H1940" s="160" t="str">
        <f>RIGHT(Journal!$J1940,9)</f>
        <v>NOW-01293</v>
      </c>
      <c r="I1940" s="96" t="str">
        <f t="shared" ref="I1940:I1990" si="157">IFERROR(LEFT(J1940,FIND(",",J1940)-1),"")</f>
        <v>NOW Foods</v>
      </c>
      <c r="J1940" s="97" t="s">
        <v>901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3221</v>
      </c>
      <c r="T1940" s="95" t="str">
        <f t="shared" si="156"/>
        <v>8 2023</v>
      </c>
      <c r="U1940" s="32">
        <f t="shared" si="154"/>
        <v>1004.8575513316264</v>
      </c>
      <c r="V1940" s="22">
        <f t="shared" si="155"/>
        <v>0.50365203346873944</v>
      </c>
      <c r="X1940" s="33"/>
      <c r="Y1940" s="33"/>
    </row>
    <row r="1941" spans="1:25" x14ac:dyDescent="0.2">
      <c r="A1941" s="93" t="s">
        <v>899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3"/>
        <v>8 2023</v>
      </c>
      <c r="G1941" s="96" t="s">
        <v>5</v>
      </c>
      <c r="H1941" s="160" t="str">
        <f>RIGHT(Journal!$J1941,9)</f>
        <v>NOW-04603</v>
      </c>
      <c r="I1941" s="96" t="str">
        <f t="shared" si="157"/>
        <v>NOW Foods</v>
      </c>
      <c r="J1941" s="97" t="s">
        <v>173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3221</v>
      </c>
      <c r="T1941" s="95" t="str">
        <f t="shared" si="156"/>
        <v>2 2024</v>
      </c>
      <c r="U1941" s="32">
        <f t="shared" si="154"/>
        <v>762.82662981319072</v>
      </c>
      <c r="V1941" s="22">
        <f t="shared" si="155"/>
        <v>0.81396532816669176</v>
      </c>
      <c r="X1941" s="33"/>
      <c r="Y1941" s="33"/>
    </row>
    <row r="1942" spans="1:25" x14ac:dyDescent="0.2">
      <c r="A1942" s="93" t="s">
        <v>899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3"/>
        <v>8 2023</v>
      </c>
      <c r="G1942" s="96" t="s">
        <v>5</v>
      </c>
      <c r="H1942" s="160" t="str">
        <f>RIGHT(Journal!$J1942,9)</f>
        <v>NFS-02101</v>
      </c>
      <c r="I1942" s="96" t="str">
        <f t="shared" si="157"/>
        <v>Natural Factors</v>
      </c>
      <c r="J1942" s="97" t="s">
        <v>902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3221</v>
      </c>
      <c r="T1942" s="95" t="str">
        <f t="shared" si="156"/>
        <v>12 2023</v>
      </c>
      <c r="U1942" s="32">
        <f t="shared" si="154"/>
        <v>893.55286340613247</v>
      </c>
      <c r="V1942" s="22">
        <f t="shared" si="155"/>
        <v>0.74064816957407542</v>
      </c>
      <c r="X1942" s="33"/>
      <c r="Y1942" s="33"/>
    </row>
    <row r="1943" spans="1:25" x14ac:dyDescent="0.2">
      <c r="A1943" s="93" t="s">
        <v>899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3"/>
        <v>8 2023</v>
      </c>
      <c r="G1943" s="96" t="s">
        <v>5</v>
      </c>
      <c r="H1943" s="160" t="str">
        <f>RIGHT(Journal!$J1943,9)</f>
        <v>NFS-02101</v>
      </c>
      <c r="I1943" s="96" t="str">
        <f t="shared" si="157"/>
        <v>Natural Factors</v>
      </c>
      <c r="J1943" s="97" t="s">
        <v>902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3221</v>
      </c>
      <c r="T1943" s="95" t="str">
        <f t="shared" si="156"/>
        <v>1 2024</v>
      </c>
      <c r="U1943" s="32">
        <f t="shared" si="154"/>
        <v>893.55286340613247</v>
      </c>
      <c r="V1943" s="22">
        <f t="shared" si="155"/>
        <v>0.74064816957407542</v>
      </c>
      <c r="X1943" s="33"/>
      <c r="Y1943" s="33"/>
    </row>
    <row r="1944" spans="1:25" x14ac:dyDescent="0.2">
      <c r="A1944" s="93" t="s">
        <v>899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3"/>
        <v>8 2023</v>
      </c>
      <c r="G1944" s="96" t="s">
        <v>5</v>
      </c>
      <c r="H1944" s="160" t="str">
        <f>RIGHT(Journal!$J1944,9)</f>
        <v>CAR-01524</v>
      </c>
      <c r="I1944" s="96" t="str">
        <f t="shared" si="157"/>
        <v>Carlson</v>
      </c>
      <c r="J1944" s="97" t="s">
        <v>903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3221</v>
      </c>
      <c r="T1944" s="95" t="str">
        <f t="shared" si="156"/>
        <v>8 2023</v>
      </c>
      <c r="U1944" s="32">
        <f t="shared" si="154"/>
        <v>759.95068351396958</v>
      </c>
      <c r="V1944" s="22">
        <f t="shared" si="155"/>
        <v>0.27734927212498733</v>
      </c>
      <c r="X1944" s="33"/>
      <c r="Y1944" s="33"/>
    </row>
    <row r="1945" spans="1:25" x14ac:dyDescent="0.2">
      <c r="A1945" s="93" t="s">
        <v>899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3"/>
        <v>8 2023</v>
      </c>
      <c r="G1945" s="96" t="s">
        <v>5</v>
      </c>
      <c r="H1945" s="161" t="s">
        <v>2562</v>
      </c>
      <c r="I1945" s="97" t="s">
        <v>2165</v>
      </c>
      <c r="J1945" s="97" t="s">
        <v>2563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3221</v>
      </c>
      <c r="T1945" s="95" t="str">
        <f t="shared" si="156"/>
        <v>9 2023</v>
      </c>
      <c r="U1945" s="32">
        <f t="shared" si="154"/>
        <v>679.89137301889866</v>
      </c>
      <c r="V1945" s="22">
        <f t="shared" si="155"/>
        <v>2.1239395496174436</v>
      </c>
      <c r="X1945" s="33"/>
      <c r="Y1945" s="33"/>
    </row>
    <row r="1946" spans="1:25" x14ac:dyDescent="0.2">
      <c r="A1946" s="93" t="s">
        <v>899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3"/>
        <v>8 2023</v>
      </c>
      <c r="G1946" s="96" t="s">
        <v>6</v>
      </c>
      <c r="H1946" s="160" t="str">
        <f>RIGHT(Journal!$J1946,9)</f>
        <v>EVL-02018</v>
      </c>
      <c r="I1946" s="96" t="str">
        <f t="shared" si="157"/>
        <v>EVLution Nutrition</v>
      </c>
      <c r="J1946" s="97" t="s">
        <v>659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3221</v>
      </c>
      <c r="T1946" s="95" t="str">
        <f t="shared" si="156"/>
        <v>3 2024</v>
      </c>
      <c r="U1946" s="32">
        <f t="shared" si="154"/>
        <v>903.48338870431894</v>
      </c>
      <c r="V1946" s="22">
        <f t="shared" si="155"/>
        <v>0.56590916894443155</v>
      </c>
      <c r="X1946" s="33"/>
      <c r="Y1946" s="33"/>
    </row>
    <row r="1947" spans="1:25" x14ac:dyDescent="0.2">
      <c r="A1947" s="93" t="s">
        <v>904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3"/>
        <v>7 2023</v>
      </c>
      <c r="G1947" s="96" t="s">
        <v>5</v>
      </c>
      <c r="H1947" s="160" t="str">
        <f>RIGHT(Journal!$J1947,9)</f>
        <v>NOW-01448</v>
      </c>
      <c r="I1947" s="96" t="str">
        <f t="shared" si="157"/>
        <v>NOW Foods</v>
      </c>
      <c r="J1947" s="97" t="s">
        <v>905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3221</v>
      </c>
      <c r="T1947" s="95" t="str">
        <f t="shared" si="156"/>
        <v>9 2023</v>
      </c>
      <c r="U1947" s="32">
        <f t="shared" si="154"/>
        <v>564.62554022515087</v>
      </c>
      <c r="V1947" s="22">
        <f t="shared" si="155"/>
        <v>0.60363583196515758</v>
      </c>
      <c r="X1947" s="33"/>
      <c r="Y1947" s="33"/>
    </row>
    <row r="1948" spans="1:25" x14ac:dyDescent="0.2">
      <c r="A1948" s="93" t="s">
        <v>904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3"/>
        <v>7 2023</v>
      </c>
      <c r="G1948" s="96" t="s">
        <v>5</v>
      </c>
      <c r="H1948" s="161" t="s">
        <v>3759</v>
      </c>
      <c r="I1948" s="97" t="s">
        <v>2067</v>
      </c>
      <c r="J1948" s="97" t="s">
        <v>3895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3221</v>
      </c>
      <c r="T1948" s="95" t="str">
        <f t="shared" si="156"/>
        <v>9 2023</v>
      </c>
      <c r="U1948" s="32">
        <f t="shared" si="154"/>
        <v>455.33557042833581</v>
      </c>
      <c r="V1948" s="22">
        <f t="shared" si="155"/>
        <v>0.17893737387800918</v>
      </c>
      <c r="X1948" s="33"/>
      <c r="Y1948" s="33"/>
    </row>
    <row r="1949" spans="1:25" x14ac:dyDescent="0.2">
      <c r="A1949" s="93" t="s">
        <v>904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3"/>
        <v>7 2023</v>
      </c>
      <c r="G1949" s="96" t="s">
        <v>6</v>
      </c>
      <c r="H1949" s="160" t="str">
        <f>RIGHT(Journal!$J1949,9)</f>
        <v>EVL-02018</v>
      </c>
      <c r="I1949" s="96" t="str">
        <f t="shared" si="157"/>
        <v>EVLution Nutrition</v>
      </c>
      <c r="J1949" s="97" t="s">
        <v>659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6"/>
        <v/>
      </c>
      <c r="U1949" s="32">
        <f t="shared" si="154"/>
        <v>-1708.6038344316312</v>
      </c>
      <c r="V1949" s="22" t="str">
        <f t="shared" si="155"/>
        <v/>
      </c>
      <c r="X1949" s="33"/>
      <c r="Y1949" s="33"/>
    </row>
    <row r="1950" spans="1:25" x14ac:dyDescent="0.2">
      <c r="A1950" s="93" t="s">
        <v>904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3"/>
        <v>7 2023</v>
      </c>
      <c r="G1950" s="96" t="s">
        <v>5</v>
      </c>
      <c r="H1950" s="160" t="str">
        <f>RIGHT(Journal!$J1950,9)</f>
        <v>HEE-31006</v>
      </c>
      <c r="I1950" s="96" t="str">
        <f t="shared" si="157"/>
        <v>MediNatura</v>
      </c>
      <c r="J1950" s="97" t="s">
        <v>906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3221</v>
      </c>
      <c r="T1950" s="95" t="str">
        <f t="shared" si="156"/>
        <v>8 2023</v>
      </c>
      <c r="U1950" s="32">
        <f t="shared" si="154"/>
        <v>478.15869233937383</v>
      </c>
      <c r="V1950" s="22">
        <f t="shared" si="155"/>
        <v>0.42622667669144521</v>
      </c>
      <c r="X1950" s="33"/>
      <c r="Y1950" s="33"/>
    </row>
    <row r="1951" spans="1:25" x14ac:dyDescent="0.2">
      <c r="A1951" s="93" t="s">
        <v>904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3"/>
        <v>7 2023</v>
      </c>
      <c r="G1951" s="96" t="s">
        <v>5</v>
      </c>
      <c r="H1951" s="161" t="s">
        <v>2152</v>
      </c>
      <c r="I1951" s="97" t="s">
        <v>2067</v>
      </c>
      <c r="J1951" s="97" t="s">
        <v>3886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3221</v>
      </c>
      <c r="T1951" s="95" t="str">
        <f t="shared" si="156"/>
        <v>10 2023</v>
      </c>
      <c r="U1951" s="32">
        <f t="shared" si="154"/>
        <v>918.78974121361853</v>
      </c>
      <c r="V1951" s="22">
        <f t="shared" si="155"/>
        <v>0.46375175837037924</v>
      </c>
      <c r="X1951" s="33"/>
      <c r="Y1951" s="33"/>
    </row>
    <row r="1952" spans="1:25" x14ac:dyDescent="0.2">
      <c r="A1952" s="93" t="s">
        <v>904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3"/>
        <v>7 2023</v>
      </c>
      <c r="G1952" s="96" t="s">
        <v>5</v>
      </c>
      <c r="H1952" s="161" t="s">
        <v>2152</v>
      </c>
      <c r="I1952" s="97" t="s">
        <v>2067</v>
      </c>
      <c r="J1952" s="97" t="s">
        <v>3886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3221</v>
      </c>
      <c r="T1952" s="95" t="str">
        <f t="shared" si="156"/>
        <v>10 2023</v>
      </c>
      <c r="U1952" s="32">
        <f t="shared" si="154"/>
        <v>918.78974121361853</v>
      </c>
      <c r="V1952" s="22">
        <f t="shared" si="155"/>
        <v>0.46375175837037924</v>
      </c>
      <c r="X1952" s="33"/>
      <c r="Y1952" s="33"/>
    </row>
    <row r="1953" spans="1:25" x14ac:dyDescent="0.2">
      <c r="A1953" s="93" t="s">
        <v>904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3"/>
        <v>7 2023</v>
      </c>
      <c r="G1953" s="96" t="s">
        <v>5</v>
      </c>
      <c r="H1953" s="161" t="s">
        <v>2152</v>
      </c>
      <c r="I1953" s="97" t="s">
        <v>2067</v>
      </c>
      <c r="J1953" s="97" t="s">
        <v>3886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3221</v>
      </c>
      <c r="T1953" s="95" t="str">
        <f t="shared" si="156"/>
        <v>10 2023</v>
      </c>
      <c r="U1953" s="32">
        <f t="shared" si="154"/>
        <v>818.78974121361853</v>
      </c>
      <c r="V1953" s="22">
        <f t="shared" si="155"/>
        <v>0.41327755980588343</v>
      </c>
      <c r="X1953" s="33"/>
      <c r="Y1953" s="33"/>
    </row>
    <row r="1954" spans="1:25" x14ac:dyDescent="0.2">
      <c r="A1954" s="93" t="s">
        <v>904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3"/>
        <v>7 2023</v>
      </c>
      <c r="G1954" s="96" t="s">
        <v>5</v>
      </c>
      <c r="H1954" s="160" t="str">
        <f>RIGHT(Journal!$J1954,9)</f>
        <v>LKN-01542</v>
      </c>
      <c r="I1954" s="96" t="str">
        <f t="shared" si="157"/>
        <v>Lake Avenue Nutrition</v>
      </c>
      <c r="J1954" s="97" t="s">
        <v>358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3221</v>
      </c>
      <c r="T1954" s="95" t="str">
        <f t="shared" si="156"/>
        <v>9 2023</v>
      </c>
      <c r="U1954" s="32">
        <f t="shared" si="154"/>
        <v>945.40240389895644</v>
      </c>
      <c r="V1954" s="22">
        <f t="shared" si="155"/>
        <v>0.75355030715586913</v>
      </c>
      <c r="X1954" s="33"/>
      <c r="Y1954" s="33"/>
    </row>
    <row r="1955" spans="1:25" x14ac:dyDescent="0.2">
      <c r="A1955" s="93" t="s">
        <v>904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3"/>
        <v>7 2023</v>
      </c>
      <c r="G1955" s="96" t="s">
        <v>5</v>
      </c>
      <c r="H1955" s="160" t="str">
        <f>RIGHT(Journal!$J1955,9)</f>
        <v>LKN-01542</v>
      </c>
      <c r="I1955" s="96" t="str">
        <f t="shared" si="157"/>
        <v>Lake Avenue Nutrition</v>
      </c>
      <c r="J1955" s="97" t="s">
        <v>358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3221</v>
      </c>
      <c r="T1955" s="95" t="str">
        <f t="shared" si="156"/>
        <v>6 2024</v>
      </c>
      <c r="U1955" s="32">
        <f t="shared" si="154"/>
        <v>1245.4024038989564</v>
      </c>
      <c r="V1955" s="22">
        <f t="shared" si="155"/>
        <v>0.99267080358621496</v>
      </c>
      <c r="X1955" s="33"/>
      <c r="Y1955" s="33"/>
    </row>
    <row r="1956" spans="1:25" x14ac:dyDescent="0.2">
      <c r="A1956" s="93" t="s">
        <v>907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3"/>
        <v>8 2023</v>
      </c>
      <c r="G1956" s="96" t="s">
        <v>5</v>
      </c>
      <c r="H1956" s="161" t="s">
        <v>2741</v>
      </c>
      <c r="I1956" s="97" t="s">
        <v>2742</v>
      </c>
      <c r="J1956" s="97" t="s">
        <v>4038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3221</v>
      </c>
      <c r="T1956" s="95" t="str">
        <f t="shared" si="156"/>
        <v>9 2023</v>
      </c>
      <c r="U1956" s="32">
        <f t="shared" si="154"/>
        <v>538.51112274641071</v>
      </c>
      <c r="V1956" s="22">
        <f t="shared" si="155"/>
        <v>0.62509352931308215</v>
      </c>
      <c r="X1956" s="33"/>
      <c r="Y1956" s="33"/>
    </row>
    <row r="1957" spans="1:25" x14ac:dyDescent="0.2">
      <c r="A1957" s="93" t="s">
        <v>907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3"/>
        <v>8 2023</v>
      </c>
      <c r="G1957" s="96" t="s">
        <v>5</v>
      </c>
      <c r="H1957" s="160" t="str">
        <f>RIGHT(Journal!$J1957,9)</f>
        <v>NFS-39184</v>
      </c>
      <c r="I1957" s="96" t="str">
        <f t="shared" si="157"/>
        <v>BioSil</v>
      </c>
      <c r="J1957" s="97" t="s">
        <v>908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3221</v>
      </c>
      <c r="T1957" s="95" t="str">
        <f t="shared" si="156"/>
        <v>8 2023</v>
      </c>
      <c r="U1957" s="32">
        <f t="shared" si="154"/>
        <v>3.4918492942779267E-3</v>
      </c>
      <c r="V1957" s="22">
        <f t="shared" si="155"/>
        <v>1.1522062831565651E-6</v>
      </c>
      <c r="X1957" s="33"/>
      <c r="Y1957" s="33"/>
    </row>
    <row r="1958" spans="1:25" x14ac:dyDescent="0.2">
      <c r="A1958" s="93" t="s">
        <v>907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3"/>
        <v>8 2023</v>
      </c>
      <c r="G1958" s="96" t="s">
        <v>5</v>
      </c>
      <c r="H1958" s="160" t="str">
        <f>RIGHT(Journal!$J1958,9)</f>
        <v>NFS-39184</v>
      </c>
      <c r="I1958" s="96" t="str">
        <f t="shared" si="157"/>
        <v>BioSil</v>
      </c>
      <c r="J1958" s="97" t="s">
        <v>908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3221</v>
      </c>
      <c r="T1958" s="95" t="str">
        <f t="shared" si="156"/>
        <v>9 2023</v>
      </c>
      <c r="U1958" s="32">
        <f t="shared" si="154"/>
        <v>969.42349184929435</v>
      </c>
      <c r="V1958" s="22">
        <f t="shared" si="155"/>
        <v>0.31988088379951451</v>
      </c>
      <c r="X1958" s="33"/>
      <c r="Y1958" s="33"/>
    </row>
    <row r="1959" spans="1:25" x14ac:dyDescent="0.2">
      <c r="A1959" s="93" t="s">
        <v>907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3"/>
        <v>8 2023</v>
      </c>
      <c r="G1959" s="96" t="s">
        <v>5</v>
      </c>
      <c r="H1959" s="161" t="s">
        <v>2925</v>
      </c>
      <c r="I1959" s="97" t="s">
        <v>2067</v>
      </c>
      <c r="J1959" s="97" t="s">
        <v>4019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3221</v>
      </c>
      <c r="T1959" s="95" t="str">
        <f t="shared" si="156"/>
        <v>11 2023</v>
      </c>
      <c r="U1959" s="32">
        <f t="shared" si="154"/>
        <v>692.6641185361118</v>
      </c>
      <c r="V1959" s="22">
        <f t="shared" si="155"/>
        <v>0.62552305053134916</v>
      </c>
      <c r="X1959" s="33"/>
      <c r="Y1959" s="33"/>
    </row>
    <row r="1960" spans="1:25" x14ac:dyDescent="0.2">
      <c r="A1960" s="93" t="s">
        <v>907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3"/>
        <v>8 2023</v>
      </c>
      <c r="G1960" s="96" t="s">
        <v>5</v>
      </c>
      <c r="H1960" s="161" t="s">
        <v>2925</v>
      </c>
      <c r="I1960" s="97" t="s">
        <v>2067</v>
      </c>
      <c r="J1960" s="97" t="s">
        <v>4019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3221</v>
      </c>
      <c r="T1960" s="95" t="str">
        <f t="shared" si="156"/>
        <v>12 2023</v>
      </c>
      <c r="U1960" s="32">
        <f t="shared" si="154"/>
        <v>792.6641185361118</v>
      </c>
      <c r="V1960" s="22">
        <f t="shared" si="155"/>
        <v>0.71582988667197966</v>
      </c>
      <c r="X1960" s="33"/>
      <c r="Y1960" s="33"/>
    </row>
    <row r="1961" spans="1:25" x14ac:dyDescent="0.2">
      <c r="A1961" s="93" t="s">
        <v>907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3"/>
        <v>8 2023</v>
      </c>
      <c r="G1961" s="96" t="s">
        <v>5</v>
      </c>
      <c r="H1961" s="160" t="str">
        <f>RIGHT(Journal!$J1961,9)</f>
        <v>SOR-04710</v>
      </c>
      <c r="I1961" s="96" t="str">
        <f t="shared" si="157"/>
        <v>Solaray</v>
      </c>
      <c r="J1961" s="97" t="s">
        <v>909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3221</v>
      </c>
      <c r="T1961" s="95" t="str">
        <f t="shared" si="156"/>
        <v>9 2023</v>
      </c>
      <c r="U1961" s="32">
        <f t="shared" si="154"/>
        <v>682.18474738205771</v>
      </c>
      <c r="V1961" s="22">
        <f t="shared" si="155"/>
        <v>1.3174288395969509</v>
      </c>
      <c r="X1961" s="33"/>
      <c r="Y1961" s="33"/>
    </row>
    <row r="1962" spans="1:25" x14ac:dyDescent="0.2">
      <c r="A1962" s="93" t="s">
        <v>907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3"/>
        <v>8 2023</v>
      </c>
      <c r="G1962" s="96" t="s">
        <v>5</v>
      </c>
      <c r="H1962" s="160" t="str">
        <f>RIGHT(Journal!$J1962,9)</f>
        <v>SOR-04710</v>
      </c>
      <c r="I1962" s="96" t="str">
        <f t="shared" si="157"/>
        <v>Solaray</v>
      </c>
      <c r="J1962" s="97" t="s">
        <v>909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3221</v>
      </c>
      <c r="T1962" s="95" t="str">
        <f t="shared" si="156"/>
        <v>10 2023</v>
      </c>
      <c r="U1962" s="32">
        <f t="shared" si="154"/>
        <v>682.18474738205771</v>
      </c>
      <c r="V1962" s="22">
        <f t="shared" si="155"/>
        <v>1.3174288395969509</v>
      </c>
      <c r="X1962" s="33"/>
      <c r="Y1962" s="33"/>
    </row>
    <row r="1963" spans="1:25" x14ac:dyDescent="0.2">
      <c r="A1963" s="93" t="s">
        <v>907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3"/>
        <v>8 2023</v>
      </c>
      <c r="G1963" s="96" t="s">
        <v>5</v>
      </c>
      <c r="H1963" s="161" t="s">
        <v>2831</v>
      </c>
      <c r="I1963" s="97" t="s">
        <v>2067</v>
      </c>
      <c r="J1963" s="97" t="s">
        <v>2832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3221</v>
      </c>
      <c r="T1963" s="95" t="str">
        <f t="shared" si="156"/>
        <v>9 2023</v>
      </c>
      <c r="U1963" s="32">
        <f t="shared" si="154"/>
        <v>972.03865054517996</v>
      </c>
      <c r="V1963" s="22">
        <f t="shared" si="155"/>
        <v>0.68071775956421621</v>
      </c>
      <c r="X1963" s="33"/>
      <c r="Y1963" s="33"/>
    </row>
    <row r="1964" spans="1:25" x14ac:dyDescent="0.2">
      <c r="A1964" s="93" t="s">
        <v>907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3"/>
        <v>8 2023</v>
      </c>
      <c r="G1964" s="96" t="s">
        <v>5</v>
      </c>
      <c r="H1964" s="160" t="str">
        <f>RIGHT(Journal!$J1964,9)</f>
        <v>NOW-01298</v>
      </c>
      <c r="I1964" s="96" t="str">
        <f t="shared" si="157"/>
        <v>NOW Foods</v>
      </c>
      <c r="J1964" s="97" t="s">
        <v>474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3221</v>
      </c>
      <c r="T1964" s="95" t="str">
        <f t="shared" si="156"/>
        <v>10 2023</v>
      </c>
      <c r="U1964" s="32">
        <f t="shared" si="154"/>
        <v>1113.761078484293</v>
      </c>
      <c r="V1964" s="22">
        <f t="shared" si="155"/>
        <v>0.56073872403747749</v>
      </c>
      <c r="X1964" s="33"/>
      <c r="Y1964" s="33"/>
    </row>
    <row r="1965" spans="1:25" x14ac:dyDescent="0.2">
      <c r="A1965" s="93" t="s">
        <v>907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3"/>
        <v>8 2023</v>
      </c>
      <c r="G1965" s="96" t="s">
        <v>5</v>
      </c>
      <c r="H1965" s="160" t="str">
        <f>RIGHT(Journal!$J1965,9)</f>
        <v>CAL-62827</v>
      </c>
      <c r="I1965" s="96" t="str">
        <f t="shared" si="157"/>
        <v>KAL</v>
      </c>
      <c r="J1965" s="97" t="s">
        <v>910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3221</v>
      </c>
      <c r="T1965" s="95" t="str">
        <f t="shared" si="156"/>
        <v>9 2023</v>
      </c>
      <c r="U1965" s="32">
        <f t="shared" si="154"/>
        <v>788.70488610601342</v>
      </c>
      <c r="V1965" s="22">
        <f t="shared" si="155"/>
        <v>0.97215535086912275</v>
      </c>
      <c r="X1965" s="33"/>
      <c r="Y1965" s="33"/>
    </row>
    <row r="1966" spans="1:25" x14ac:dyDescent="0.2">
      <c r="A1966" s="93" t="s">
        <v>907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3"/>
        <v>8 2023</v>
      </c>
      <c r="G1966" s="96" t="s">
        <v>5</v>
      </c>
      <c r="H1966" s="160" t="str">
        <f>RIGHT(Journal!$J1966,9)</f>
        <v>CAL-62827</v>
      </c>
      <c r="I1966" s="96" t="str">
        <f t="shared" si="157"/>
        <v>KAL</v>
      </c>
      <c r="J1966" s="97" t="s">
        <v>910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3221</v>
      </c>
      <c r="T1966" s="95" t="str">
        <f t="shared" si="156"/>
        <v>9 2023</v>
      </c>
      <c r="U1966" s="32">
        <f t="shared" si="154"/>
        <v>788.70488610601342</v>
      </c>
      <c r="V1966" s="22">
        <f t="shared" si="155"/>
        <v>0.97215535086912275</v>
      </c>
      <c r="X1966" s="33"/>
      <c r="Y1966" s="33"/>
    </row>
    <row r="1967" spans="1:25" x14ac:dyDescent="0.2">
      <c r="A1967" s="93" t="s">
        <v>907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3"/>
        <v>8 2023</v>
      </c>
      <c r="G1967" s="96" t="s">
        <v>5</v>
      </c>
      <c r="H1967" s="160" t="str">
        <f>RIGHT(Journal!$J1967,9)</f>
        <v>JRW-13007</v>
      </c>
      <c r="I1967" s="96" t="str">
        <f t="shared" si="157"/>
        <v>Jarrow Formulas</v>
      </c>
      <c r="J1967" s="97" t="s">
        <v>542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3221</v>
      </c>
      <c r="T1967" s="95" t="str">
        <f t="shared" si="156"/>
        <v>9 2023</v>
      </c>
      <c r="U1967" s="32">
        <f t="shared" si="154"/>
        <v>782.03296664147706</v>
      </c>
      <c r="V1967" s="22">
        <f t="shared" si="155"/>
        <v>0.64208056968917682</v>
      </c>
      <c r="X1967" s="33"/>
      <c r="Y1967" s="33"/>
    </row>
    <row r="1968" spans="1:25" x14ac:dyDescent="0.2">
      <c r="A1968" s="93" t="s">
        <v>907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3"/>
        <v>8 2023</v>
      </c>
      <c r="G1968" s="96" t="s">
        <v>5</v>
      </c>
      <c r="H1968" s="160" t="str">
        <f>RIGHT(Journal!$J1968,9)</f>
        <v>JRW-13007</v>
      </c>
      <c r="I1968" s="96" t="str">
        <f t="shared" si="157"/>
        <v>Jarrow Formulas</v>
      </c>
      <c r="J1968" s="97" t="s">
        <v>542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3221</v>
      </c>
      <c r="T1968" s="95" t="str">
        <f t="shared" si="156"/>
        <v>10 2023</v>
      </c>
      <c r="U1968" s="32">
        <f t="shared" si="154"/>
        <v>782.03296664147706</v>
      </c>
      <c r="V1968" s="22">
        <f t="shared" si="155"/>
        <v>0.64208056968917682</v>
      </c>
      <c r="X1968" s="33"/>
      <c r="Y1968" s="33"/>
    </row>
    <row r="1969" spans="1:25" x14ac:dyDescent="0.2">
      <c r="A1969" s="93" t="s">
        <v>907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3"/>
        <v>8 2023</v>
      </c>
      <c r="G1969" s="96" t="s">
        <v>5</v>
      </c>
      <c r="H1969" s="160" t="str">
        <f>RIGHT(Journal!$J1969,9)</f>
        <v>RHS-20001</v>
      </c>
      <c r="I1969" s="96" t="str">
        <f t="shared" si="157"/>
        <v>Real Health</v>
      </c>
      <c r="J1969" s="97" t="s">
        <v>707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3221</v>
      </c>
      <c r="T1969" s="95" t="str">
        <f t="shared" si="156"/>
        <v>9 2023</v>
      </c>
      <c r="U1969" s="32">
        <f t="shared" si="154"/>
        <v>868.32872719421357</v>
      </c>
      <c r="V1969" s="22">
        <f t="shared" si="155"/>
        <v>0.65205936699728773</v>
      </c>
      <c r="X1969" s="33"/>
      <c r="Y1969" s="33"/>
    </row>
    <row r="1970" spans="1:25" x14ac:dyDescent="0.2">
      <c r="A1970" s="93" t="s">
        <v>911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3"/>
        <v>7 2023</v>
      </c>
      <c r="G1970" s="96" t="s">
        <v>5</v>
      </c>
      <c r="H1970" s="160" t="str">
        <f>RIGHT(Journal!$J1970,9)</f>
        <v>SNS-01177</v>
      </c>
      <c r="I1970" s="96" t="str">
        <f t="shared" si="157"/>
        <v>Source Naturals</v>
      </c>
      <c r="J1970" s="97" t="s">
        <v>795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3221</v>
      </c>
      <c r="T1970" s="95" t="str">
        <f t="shared" si="156"/>
        <v>8 2023</v>
      </c>
      <c r="U1970" s="32">
        <f t="shared" si="154"/>
        <v>521.24274512130023</v>
      </c>
      <c r="V1970" s="22">
        <f t="shared" si="155"/>
        <v>0.21028390097311392</v>
      </c>
      <c r="X1970" s="33"/>
      <c r="Y1970" s="33"/>
    </row>
    <row r="1971" spans="1:25" x14ac:dyDescent="0.2">
      <c r="A1971" s="93" t="s">
        <v>911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3"/>
        <v>7 2023</v>
      </c>
      <c r="G1971" s="96" t="s">
        <v>5</v>
      </c>
      <c r="H1971" s="161" t="s">
        <v>2726</v>
      </c>
      <c r="I1971" s="97" t="s">
        <v>2067</v>
      </c>
      <c r="J1971" s="97" t="s">
        <v>2727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3221</v>
      </c>
      <c r="T1971" s="95" t="str">
        <f t="shared" si="156"/>
        <v>12 2023</v>
      </c>
      <c r="U1971" s="32">
        <f t="shared" si="154"/>
        <v>816.29514265377532</v>
      </c>
      <c r="V1971" s="22">
        <f t="shared" si="155"/>
        <v>0.92371919863054563</v>
      </c>
      <c r="X1971" s="33"/>
      <c r="Y1971" s="33"/>
    </row>
    <row r="1972" spans="1:25" x14ac:dyDescent="0.2">
      <c r="A1972" s="93" t="s">
        <v>911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3"/>
        <v>7 2023</v>
      </c>
      <c r="G1972" s="96" t="s">
        <v>5</v>
      </c>
      <c r="H1972" s="161" t="s">
        <v>2726</v>
      </c>
      <c r="I1972" s="97" t="s">
        <v>2067</v>
      </c>
      <c r="J1972" s="97" t="s">
        <v>2727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3221</v>
      </c>
      <c r="T1972" s="95" t="str">
        <f t="shared" si="156"/>
        <v>2 2024</v>
      </c>
      <c r="U1972" s="32">
        <f t="shared" si="154"/>
        <v>916.29514265377532</v>
      </c>
      <c r="V1972" s="22">
        <f t="shared" si="155"/>
        <v>1.0368791514911659</v>
      </c>
      <c r="X1972" s="33"/>
      <c r="Y1972" s="33"/>
    </row>
    <row r="1973" spans="1:25" x14ac:dyDescent="0.2">
      <c r="A1973" s="93" t="s">
        <v>911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3"/>
        <v>7 2023</v>
      </c>
      <c r="G1973" s="96" t="s">
        <v>5</v>
      </c>
      <c r="H1973" s="161" t="s">
        <v>2726</v>
      </c>
      <c r="I1973" s="97" t="s">
        <v>2067</v>
      </c>
      <c r="J1973" s="97" t="s">
        <v>2727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3221</v>
      </c>
      <c r="T1973" s="95" t="str">
        <f t="shared" si="156"/>
        <v>6 2024</v>
      </c>
      <c r="U1973" s="32">
        <f t="shared" si="154"/>
        <v>916.29514265377532</v>
      </c>
      <c r="V1973" s="22">
        <f t="shared" si="155"/>
        <v>1.0368791514911659</v>
      </c>
      <c r="X1973" s="33"/>
      <c r="Y1973" s="33"/>
    </row>
    <row r="1974" spans="1:25" x14ac:dyDescent="0.2">
      <c r="A1974" s="93" t="s">
        <v>911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3"/>
        <v>7 2023</v>
      </c>
      <c r="G1974" s="96" t="s">
        <v>5</v>
      </c>
      <c r="H1974" s="161" t="s">
        <v>2735</v>
      </c>
      <c r="I1974" s="97" t="s">
        <v>2283</v>
      </c>
      <c r="J1974" s="97" t="s">
        <v>2736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3221</v>
      </c>
      <c r="T1974" s="95" t="str">
        <f t="shared" si="156"/>
        <v>8 2023</v>
      </c>
      <c r="U1974" s="32">
        <f t="shared" si="154"/>
        <v>632.60719674951054</v>
      </c>
      <c r="V1974" s="22">
        <f t="shared" si="155"/>
        <v>0.65393002162505021</v>
      </c>
      <c r="X1974" s="33"/>
      <c r="Y1974" s="33"/>
    </row>
    <row r="1975" spans="1:25" x14ac:dyDescent="0.2">
      <c r="A1975" s="93" t="s">
        <v>911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3"/>
        <v>7 2023</v>
      </c>
      <c r="G1975" s="96" t="s">
        <v>5</v>
      </c>
      <c r="H1975" s="161" t="s">
        <v>2735</v>
      </c>
      <c r="I1975" s="97" t="s">
        <v>2283</v>
      </c>
      <c r="J1975" s="97" t="s">
        <v>2736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3221</v>
      </c>
      <c r="T1975" s="95" t="str">
        <f t="shared" si="156"/>
        <v>8 2023</v>
      </c>
      <c r="U1975" s="32">
        <f t="shared" si="154"/>
        <v>632.60719674951054</v>
      </c>
      <c r="V1975" s="22">
        <f t="shared" si="155"/>
        <v>0.65393002162505021</v>
      </c>
      <c r="X1975" s="33"/>
      <c r="Y1975" s="33"/>
    </row>
    <row r="1976" spans="1:25" x14ac:dyDescent="0.2">
      <c r="A1976" s="93" t="s">
        <v>911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3"/>
        <v>7 2023</v>
      </c>
      <c r="G1976" s="96" t="s">
        <v>5</v>
      </c>
      <c r="H1976" s="161" t="s">
        <v>2735</v>
      </c>
      <c r="I1976" s="97" t="s">
        <v>2283</v>
      </c>
      <c r="J1976" s="97" t="s">
        <v>2736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3221</v>
      </c>
      <c r="T1976" s="95" t="str">
        <f t="shared" si="156"/>
        <v>9 2023</v>
      </c>
      <c r="U1976" s="32">
        <f t="shared" si="154"/>
        <v>732.60719674951054</v>
      </c>
      <c r="V1976" s="22">
        <f t="shared" si="155"/>
        <v>0.75730064797661589</v>
      </c>
      <c r="X1976" s="33"/>
      <c r="Y1976" s="33"/>
    </row>
    <row r="1977" spans="1:25" x14ac:dyDescent="0.2">
      <c r="A1977" s="93" t="s">
        <v>911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3"/>
        <v>7 2023</v>
      </c>
      <c r="G1977" s="96" t="s">
        <v>5</v>
      </c>
      <c r="H1977" s="161" t="s">
        <v>2282</v>
      </c>
      <c r="I1977" s="97" t="s">
        <v>2283</v>
      </c>
      <c r="J1977" s="97" t="s">
        <v>2284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3221</v>
      </c>
      <c r="T1977" s="95" t="str">
        <f t="shared" si="156"/>
        <v>10 2023</v>
      </c>
      <c r="U1977" s="32">
        <f t="shared" si="154"/>
        <v>988.24714395871615</v>
      </c>
      <c r="V1977" s="22">
        <f t="shared" si="155"/>
        <v>0.44681626216029169</v>
      </c>
      <c r="X1977" s="33"/>
      <c r="Y1977" s="33"/>
    </row>
    <row r="1978" spans="1:25" x14ac:dyDescent="0.2">
      <c r="A1978" s="93" t="s">
        <v>911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3"/>
        <v>7 2023</v>
      </c>
      <c r="G1978" s="96" t="s">
        <v>5</v>
      </c>
      <c r="H1978" s="161" t="s">
        <v>2282</v>
      </c>
      <c r="I1978" s="97" t="s">
        <v>2283</v>
      </c>
      <c r="J1978" s="97" t="s">
        <v>2284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3221</v>
      </c>
      <c r="T1978" s="95" t="str">
        <f t="shared" si="156"/>
        <v>12 2023</v>
      </c>
      <c r="U1978" s="32">
        <f t="shared" si="154"/>
        <v>1088.2471439587162</v>
      </c>
      <c r="V1978" s="22">
        <f t="shared" si="155"/>
        <v>0.49202927035280081</v>
      </c>
      <c r="X1978" s="33"/>
      <c r="Y1978" s="33"/>
    </row>
    <row r="1979" spans="1:25" x14ac:dyDescent="0.2">
      <c r="A1979" s="93" t="s">
        <v>911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3"/>
        <v>7 2023</v>
      </c>
      <c r="G1979" s="96" t="s">
        <v>5</v>
      </c>
      <c r="H1979" s="160" t="str">
        <f>RIGHT(Journal!$J1979,9)</f>
        <v>CGN-01352</v>
      </c>
      <c r="I1979" s="96" t="str">
        <f t="shared" si="157"/>
        <v>California Gold Nutrition</v>
      </c>
      <c r="J1979" s="97" t="s">
        <v>339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3221</v>
      </c>
      <c r="T1979" s="95" t="str">
        <f t="shared" si="156"/>
        <v>9 2023</v>
      </c>
      <c r="U1979" s="32">
        <f t="shared" si="154"/>
        <v>1130.4964327658815</v>
      </c>
      <c r="V1979" s="22">
        <f t="shared" si="155"/>
        <v>1.6885592371617022</v>
      </c>
      <c r="X1979" s="33"/>
      <c r="Y1979" s="33"/>
    </row>
    <row r="1980" spans="1:25" x14ac:dyDescent="0.2">
      <c r="A1980" s="93" t="s">
        <v>911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3"/>
        <v>7 2023</v>
      </c>
      <c r="G1980" s="96" t="s">
        <v>5</v>
      </c>
      <c r="H1980" s="175" t="s">
        <v>3732</v>
      </c>
      <c r="I1980" s="176" t="s">
        <v>2115</v>
      </c>
      <c r="J1980" s="97" t="s">
        <v>3776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3221</v>
      </c>
      <c r="T1980" s="95" t="str">
        <f t="shared" si="156"/>
        <v>4 2024</v>
      </c>
      <c r="U1980" s="32">
        <f t="shared" si="154"/>
        <v>1271.9520013049407</v>
      </c>
      <c r="V1980" s="22">
        <f t="shared" si="155"/>
        <v>0.95776056479491822</v>
      </c>
      <c r="X1980" s="33"/>
      <c r="Y1980" s="33"/>
    </row>
    <row r="1981" spans="1:25" x14ac:dyDescent="0.2">
      <c r="A1981" s="93" t="s">
        <v>911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3"/>
        <v>7 2023</v>
      </c>
      <c r="G1981" s="96" t="s">
        <v>5</v>
      </c>
      <c r="H1981" s="161" t="s">
        <v>3132</v>
      </c>
      <c r="I1981" s="97" t="s">
        <v>2069</v>
      </c>
      <c r="J1981" s="97" t="s">
        <v>3133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3221</v>
      </c>
      <c r="T1981" s="95" t="str">
        <f t="shared" si="156"/>
        <v>9 2023</v>
      </c>
      <c r="U1981" s="32">
        <f t="shared" si="154"/>
        <v>1856.7375146805853</v>
      </c>
      <c r="V1981" s="22">
        <f t="shared" si="155"/>
        <v>0.79237282477446813</v>
      </c>
      <c r="X1981" s="33"/>
      <c r="Y1981" s="33"/>
    </row>
    <row r="1982" spans="1:25" x14ac:dyDescent="0.2">
      <c r="A1982" s="93" t="s">
        <v>912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3"/>
        <v>8 2023</v>
      </c>
      <c r="G1982" s="96" t="s">
        <v>5</v>
      </c>
      <c r="H1982" s="160" t="str">
        <f>RIGHT(Journal!$J1982,9)</f>
        <v>000001130</v>
      </c>
      <c r="I1982" s="96" t="str">
        <f t="shared" si="157"/>
        <v>CoralClub</v>
      </c>
      <c r="J1982" s="97" t="s">
        <v>407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3221</v>
      </c>
      <c r="T1982" s="95" t="str">
        <f t="shared" si="156"/>
        <v>8 2023</v>
      </c>
      <c r="U1982" s="32">
        <f t="shared" si="154"/>
        <v>170</v>
      </c>
      <c r="V1982" s="22">
        <f t="shared" si="155"/>
        <v>0.19318181818181818</v>
      </c>
      <c r="X1982" s="33"/>
      <c r="Y1982" s="33"/>
    </row>
    <row r="1983" spans="1:25" x14ac:dyDescent="0.2">
      <c r="A1983" s="93" t="s">
        <v>912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3"/>
        <v>8 2023</v>
      </c>
      <c r="G1983" s="96" t="s">
        <v>5</v>
      </c>
      <c r="H1983" s="160" t="str">
        <f>RIGHT(Journal!$J1983,9)</f>
        <v>000001130</v>
      </c>
      <c r="I1983" s="96" t="str">
        <f t="shared" si="157"/>
        <v>CoralClub</v>
      </c>
      <c r="J1983" s="97" t="s">
        <v>407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3221</v>
      </c>
      <c r="T1983" s="95" t="str">
        <f t="shared" si="156"/>
        <v>8 2023</v>
      </c>
      <c r="U1983" s="32">
        <f t="shared" si="154"/>
        <v>170</v>
      </c>
      <c r="V1983" s="22">
        <f t="shared" si="155"/>
        <v>0.19318181818181818</v>
      </c>
      <c r="X1983" s="33"/>
      <c r="Y1983" s="33"/>
    </row>
    <row r="1984" spans="1:25" x14ac:dyDescent="0.2">
      <c r="A1984" s="93" t="s">
        <v>913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3"/>
        <v>8 2023</v>
      </c>
      <c r="G1984" s="96" t="s">
        <v>5</v>
      </c>
      <c r="H1984" s="161" t="s">
        <v>2535</v>
      </c>
      <c r="I1984" s="97" t="s">
        <v>2067</v>
      </c>
      <c r="J1984" s="97" t="s">
        <v>4397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3221</v>
      </c>
      <c r="T1984" s="95" t="str">
        <f t="shared" si="156"/>
        <v>9 2023</v>
      </c>
      <c r="U1984" s="32">
        <f t="shared" si="154"/>
        <v>299.91814405986997</v>
      </c>
      <c r="V1984" s="22">
        <f t="shared" si="155"/>
        <v>0.11534950077616939</v>
      </c>
      <c r="X1984" s="33"/>
      <c r="Y1984" s="33"/>
    </row>
    <row r="1985" spans="1:25" x14ac:dyDescent="0.2">
      <c r="A1985" s="93" t="s">
        <v>913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ref="F1985:F2048" si="158">IFERROR(MONTH(E1985)&amp;" "&amp;YEAR(E1985),"")</f>
        <v>8 2023</v>
      </c>
      <c r="G1985" s="96" t="s">
        <v>5</v>
      </c>
      <c r="H1985" s="175" t="s">
        <v>3733</v>
      </c>
      <c r="I1985" s="176" t="s">
        <v>2272</v>
      </c>
      <c r="J1985" s="97" t="s">
        <v>3777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3221</v>
      </c>
      <c r="T1985" s="95" t="str">
        <f t="shared" si="156"/>
        <v>9 2023</v>
      </c>
      <c r="U1985" s="32">
        <f t="shared" ref="U1985:U2048" si="159">Q1985-P1985</f>
        <v>590.05855940131005</v>
      </c>
      <c r="V1985" s="22">
        <f t="shared" ref="V1985:V2048" si="160">IF(Q1985&lt;&gt;0,IFERROR(U1985/P1985,""),"")</f>
        <v>0.25544308138321414</v>
      </c>
      <c r="X1985" s="33"/>
      <c r="Y1985" s="33"/>
    </row>
    <row r="1986" spans="1:25" x14ac:dyDescent="0.2">
      <c r="A1986" s="93" t="s">
        <v>913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8"/>
        <v>8 2023</v>
      </c>
      <c r="G1986" s="96" t="s">
        <v>5</v>
      </c>
      <c r="H1986" s="175" t="s">
        <v>3733</v>
      </c>
      <c r="I1986" s="176" t="s">
        <v>2272</v>
      </c>
      <c r="J1986" s="97" t="s">
        <v>3777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3221</v>
      </c>
      <c r="T1986" s="95" t="str">
        <f t="shared" si="156"/>
        <v>9 2023</v>
      </c>
      <c r="U1986" s="32">
        <f t="shared" si="159"/>
        <v>590.05855940131005</v>
      </c>
      <c r="V1986" s="22">
        <f t="shared" si="160"/>
        <v>0.25544308138321414</v>
      </c>
      <c r="X1986" s="33"/>
      <c r="Y1986" s="33"/>
    </row>
    <row r="1987" spans="1:25" x14ac:dyDescent="0.2">
      <c r="A1987" s="93" t="s">
        <v>913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8"/>
        <v>8 2023</v>
      </c>
      <c r="G1987" s="96" t="s">
        <v>5</v>
      </c>
      <c r="H1987" s="160" t="str">
        <f>RIGHT(Journal!$J1987,9)</f>
        <v>RHS-20001</v>
      </c>
      <c r="I1987" s="96" t="str">
        <f t="shared" si="157"/>
        <v>Real Health</v>
      </c>
      <c r="J1987" s="97" t="s">
        <v>707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3221</v>
      </c>
      <c r="T1987" s="95" t="str">
        <f t="shared" si="156"/>
        <v>9 2023</v>
      </c>
      <c r="U1987" s="32">
        <f t="shared" si="159"/>
        <v>83.584838166511418</v>
      </c>
      <c r="V1987" s="22">
        <f t="shared" si="160"/>
        <v>3.6083703622606392E-2</v>
      </c>
      <c r="X1987" s="33"/>
      <c r="Y1987" s="33"/>
    </row>
    <row r="1988" spans="1:25" x14ac:dyDescent="0.2">
      <c r="A1988" s="93" t="s">
        <v>913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si="158"/>
        <v>8 2023</v>
      </c>
      <c r="G1988" s="96" t="s">
        <v>5</v>
      </c>
      <c r="H1988" s="160" t="str">
        <f>RIGHT(Journal!$J1988,9)</f>
        <v>SWV-02305</v>
      </c>
      <c r="I1988" s="96" t="str">
        <f t="shared" si="157"/>
        <v>Swanson</v>
      </c>
      <c r="J1988" s="97" t="s">
        <v>914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3221</v>
      </c>
      <c r="T1988" s="95" t="str">
        <f t="shared" si="156"/>
        <v>12 2023</v>
      </c>
      <c r="U1988" s="32">
        <f t="shared" si="159"/>
        <v>609.22264546304973</v>
      </c>
      <c r="V1988" s="22">
        <f t="shared" si="160"/>
        <v>1.5590019185859556</v>
      </c>
      <c r="X1988" s="33"/>
      <c r="Y1988" s="33"/>
    </row>
    <row r="1989" spans="1:25" x14ac:dyDescent="0.2">
      <c r="A1989" s="93" t="s">
        <v>913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8"/>
        <v>8 2023</v>
      </c>
      <c r="G1989" s="96" t="s">
        <v>5</v>
      </c>
      <c r="H1989" s="160" t="str">
        <f>RIGHT(Journal!$J1989,9)</f>
        <v>SWV-02305</v>
      </c>
      <c r="I1989" s="96" t="str">
        <f t="shared" si="157"/>
        <v>Swanson</v>
      </c>
      <c r="J1989" s="97" t="s">
        <v>914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3221</v>
      </c>
      <c r="T1989" s="95" t="str">
        <f t="shared" si="156"/>
        <v>3 2024</v>
      </c>
      <c r="U1989" s="32">
        <f t="shared" si="159"/>
        <v>609.22264546304973</v>
      </c>
      <c r="V1989" s="22">
        <f t="shared" si="160"/>
        <v>1.5590019185859556</v>
      </c>
      <c r="X1989" s="33"/>
      <c r="Y1989" s="33"/>
    </row>
    <row r="1990" spans="1:25" x14ac:dyDescent="0.2">
      <c r="A1990" s="93" t="s">
        <v>913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8"/>
        <v>8 2023</v>
      </c>
      <c r="G1990" s="96" t="s">
        <v>5</v>
      </c>
      <c r="H1990" s="160" t="str">
        <f>RIGHT(Journal!$J1990,9)</f>
        <v>SWV-02990</v>
      </c>
      <c r="I1990" s="96" t="str">
        <f t="shared" si="157"/>
        <v>Swanson</v>
      </c>
      <c r="J1990" s="97" t="s">
        <v>357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56"/>
        <v/>
      </c>
      <c r="U1990" s="32">
        <f t="shared" si="159"/>
        <v>-1466.5921197380726</v>
      </c>
      <c r="V1990" s="22" t="str">
        <f t="shared" si="160"/>
        <v/>
      </c>
      <c r="X1990" s="33"/>
      <c r="Y1990" s="33"/>
    </row>
    <row r="1991" spans="1:25" x14ac:dyDescent="0.2">
      <c r="A1991" s="93" t="s">
        <v>913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8"/>
        <v>8 2023</v>
      </c>
      <c r="G1991" s="96" t="s">
        <v>5</v>
      </c>
      <c r="H1991" s="161" t="s">
        <v>2862</v>
      </c>
      <c r="I1991" s="97" t="s">
        <v>2115</v>
      </c>
      <c r="J1991" s="97" t="s">
        <v>3966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3221</v>
      </c>
      <c r="T1991" s="95" t="str">
        <f t="shared" si="156"/>
        <v>10 2024</v>
      </c>
      <c r="U1991" s="32">
        <f t="shared" si="159"/>
        <v>600.98336389148744</v>
      </c>
      <c r="V1991" s="22">
        <f t="shared" si="160"/>
        <v>1.5061611710045346</v>
      </c>
      <c r="X1991" s="33"/>
      <c r="Y1991" s="33"/>
    </row>
    <row r="1992" spans="1:25" x14ac:dyDescent="0.2">
      <c r="A1992" s="93" t="s">
        <v>913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8"/>
        <v>8 2023</v>
      </c>
      <c r="G1992" s="96" t="s">
        <v>5</v>
      </c>
      <c r="H1992" s="161" t="s">
        <v>2862</v>
      </c>
      <c r="I1992" s="97" t="s">
        <v>2115</v>
      </c>
      <c r="J1992" s="97" t="s">
        <v>3966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3221</v>
      </c>
      <c r="T1992" s="95" t="str">
        <f t="shared" si="156"/>
        <v>10 2024</v>
      </c>
      <c r="U1992" s="32">
        <f t="shared" si="159"/>
        <v>800.98336389148744</v>
      </c>
      <c r="V1992" s="22">
        <f t="shared" si="160"/>
        <v>2.0073934052054416</v>
      </c>
      <c r="X1992" s="33"/>
      <c r="Y1992" s="33"/>
    </row>
    <row r="1993" spans="1:25" x14ac:dyDescent="0.2">
      <c r="A1993" s="93" t="s">
        <v>915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8"/>
        <v>8 2023</v>
      </c>
      <c r="G1993" s="96" t="s">
        <v>5</v>
      </c>
      <c r="H1993" s="161" t="s">
        <v>3014</v>
      </c>
      <c r="I1993" s="97" t="s">
        <v>2115</v>
      </c>
      <c r="J1993" s="97" t="s">
        <v>3015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3221</v>
      </c>
      <c r="T1993" s="95" t="str">
        <f t="shared" si="156"/>
        <v>9 2023</v>
      </c>
      <c r="U1993" s="32">
        <f t="shared" si="159"/>
        <v>516.26907363420435</v>
      </c>
      <c r="V1993" s="22">
        <f t="shared" si="160"/>
        <v>0.75507638125761867</v>
      </c>
      <c r="X1993" s="33"/>
      <c r="Y1993" s="33"/>
    </row>
    <row r="1994" spans="1:25" x14ac:dyDescent="0.2">
      <c r="A1994" s="93" t="s">
        <v>915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8"/>
        <v>8 2023</v>
      </c>
      <c r="G1994" s="96" t="s">
        <v>5</v>
      </c>
      <c r="H1994" s="161" t="s">
        <v>3014</v>
      </c>
      <c r="I1994" s="97" t="s">
        <v>2115</v>
      </c>
      <c r="J1994" s="97" t="s">
        <v>3015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3221</v>
      </c>
      <c r="T1994" s="95" t="str">
        <f t="shared" si="156"/>
        <v>9 2023</v>
      </c>
      <c r="U1994" s="32">
        <f t="shared" si="159"/>
        <v>516.26907363420435</v>
      </c>
      <c r="V1994" s="22">
        <f t="shared" si="160"/>
        <v>0.75507638125761867</v>
      </c>
      <c r="X1994" s="33"/>
      <c r="Y1994" s="33"/>
    </row>
    <row r="1995" spans="1:25" x14ac:dyDescent="0.2">
      <c r="A1995" s="93" t="s">
        <v>915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8"/>
        <v>8 2023</v>
      </c>
      <c r="G1995" s="96" t="s">
        <v>5</v>
      </c>
      <c r="H1995" s="161" t="s">
        <v>2266</v>
      </c>
      <c r="I1995" s="97" t="s">
        <v>2067</v>
      </c>
      <c r="J1995" s="97" t="s">
        <v>3796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3221</v>
      </c>
      <c r="T1995" s="95" t="str">
        <f t="shared" si="156"/>
        <v>9 2023</v>
      </c>
      <c r="U1995" s="32">
        <f t="shared" si="159"/>
        <v>392.36684085510683</v>
      </c>
      <c r="V1995" s="22">
        <f t="shared" si="160"/>
        <v>0.24406490910140743</v>
      </c>
      <c r="X1995" s="33"/>
      <c r="Y1995" s="33"/>
    </row>
    <row r="1996" spans="1:25" x14ac:dyDescent="0.2">
      <c r="A1996" s="93" t="s">
        <v>915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8"/>
        <v>8 2023</v>
      </c>
      <c r="G1996" s="96" t="s">
        <v>5</v>
      </c>
      <c r="H1996" s="175" t="s">
        <v>3739</v>
      </c>
      <c r="I1996" s="176" t="s">
        <v>2111</v>
      </c>
      <c r="J1996" s="97" t="s">
        <v>3786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3221</v>
      </c>
      <c r="T1996" s="95" t="str">
        <f t="shared" si="156"/>
        <v>9 2023</v>
      </c>
      <c r="U1996" s="32">
        <f t="shared" si="159"/>
        <v>1133.6199999999999</v>
      </c>
      <c r="V1996" s="22">
        <f t="shared" si="160"/>
        <v>0.82965207336172941</v>
      </c>
      <c r="X1996" s="33"/>
      <c r="Y1996" s="33"/>
    </row>
    <row r="1997" spans="1:25" x14ac:dyDescent="0.2">
      <c r="A1997" s="93" t="s">
        <v>915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8"/>
        <v>8 2023</v>
      </c>
      <c r="G1997" s="96" t="s">
        <v>5</v>
      </c>
      <c r="H1997" s="161" t="s">
        <v>2648</v>
      </c>
      <c r="I1997" s="97" t="s">
        <v>2649</v>
      </c>
      <c r="J1997" s="97" t="s">
        <v>2650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3221</v>
      </c>
      <c r="T1997" s="95" t="str">
        <f t="shared" ref="T1997:T2060" si="161">IF(R1997="","",MONTH(R1997)&amp;" "&amp;YEAR(R1997))</f>
        <v>10 2023</v>
      </c>
      <c r="U1997" s="32">
        <f t="shared" si="159"/>
        <v>2065.1364845605699</v>
      </c>
      <c r="V1997" s="22">
        <f t="shared" si="160"/>
        <v>1.8197223335362307</v>
      </c>
      <c r="X1997" s="33"/>
      <c r="Y1997" s="33"/>
    </row>
    <row r="1998" spans="1:25" x14ac:dyDescent="0.2">
      <c r="A1998" s="93" t="s">
        <v>915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8"/>
        <v>8 2023</v>
      </c>
      <c r="G1998" s="96" t="s">
        <v>5</v>
      </c>
      <c r="H1998" s="160" t="str">
        <f>RIGHT(Journal!$J1998,9)</f>
        <v>SOR-01440</v>
      </c>
      <c r="I1998" s="96" t="str">
        <f t="shared" ref="I1998:I2061" si="162">IFERROR(LEFT(J1998,FIND(",",J1998)-1),"")</f>
        <v>Solaray</v>
      </c>
      <c r="J1998" s="97" t="s">
        <v>916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3221</v>
      </c>
      <c r="T1998" s="95" t="str">
        <f t="shared" si="161"/>
        <v>12 2023</v>
      </c>
      <c r="U1998" s="32">
        <f t="shared" si="159"/>
        <v>691.38646080760088</v>
      </c>
      <c r="V1998" s="22">
        <f t="shared" si="160"/>
        <v>0.97568903579738009</v>
      </c>
      <c r="X1998" s="33"/>
      <c r="Y1998" s="33"/>
    </row>
    <row r="1999" spans="1:25" x14ac:dyDescent="0.2">
      <c r="A1999" s="93" t="s">
        <v>915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8"/>
        <v>8 2023</v>
      </c>
      <c r="G1999" s="96" t="s">
        <v>5</v>
      </c>
      <c r="H1999" s="160" t="str">
        <f>RIGHT(Journal!$J1999,9)</f>
        <v>SOR-01440</v>
      </c>
      <c r="I1999" s="96" t="str">
        <f t="shared" si="162"/>
        <v>Solaray</v>
      </c>
      <c r="J1999" s="97" t="s">
        <v>916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3221</v>
      </c>
      <c r="T1999" s="95" t="str">
        <f t="shared" si="161"/>
        <v>1 2024</v>
      </c>
      <c r="U1999" s="32">
        <f t="shared" si="159"/>
        <v>791.38646080760088</v>
      </c>
      <c r="V1999" s="22">
        <f t="shared" si="160"/>
        <v>1.1168096812114787</v>
      </c>
      <c r="X1999" s="33"/>
      <c r="Y1999" s="33"/>
    </row>
    <row r="2000" spans="1:25" x14ac:dyDescent="0.2">
      <c r="A2000" s="93" t="s">
        <v>915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8"/>
        <v>8 2023</v>
      </c>
      <c r="G2000" s="96" t="s">
        <v>5</v>
      </c>
      <c r="H2000" s="161" t="s">
        <v>2157</v>
      </c>
      <c r="I2000" s="97" t="s">
        <v>2105</v>
      </c>
      <c r="J2000" s="97" t="s">
        <v>2158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3221</v>
      </c>
      <c r="T2000" s="95" t="str">
        <f t="shared" si="161"/>
        <v>9 2023</v>
      </c>
      <c r="U2000" s="32">
        <f t="shared" si="159"/>
        <v>617.7190023752969</v>
      </c>
      <c r="V2000" s="22">
        <f t="shared" si="160"/>
        <v>0.3671913332240484</v>
      </c>
      <c r="X2000" s="33"/>
      <c r="Y2000" s="33"/>
    </row>
    <row r="2001" spans="1:25" x14ac:dyDescent="0.2">
      <c r="A2001" s="93" t="s">
        <v>915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8"/>
        <v>8 2023</v>
      </c>
      <c r="G2001" s="96" t="s">
        <v>5</v>
      </c>
      <c r="H2001" s="160" t="str">
        <f>RIGHT(Journal!$J2001,9)</f>
        <v>NOW-01613</v>
      </c>
      <c r="I2001" s="96" t="str">
        <f t="shared" si="162"/>
        <v>NOW Foods</v>
      </c>
      <c r="J2001" s="97" t="s">
        <v>917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3221</v>
      </c>
      <c r="T2001" s="95" t="str">
        <f t="shared" si="161"/>
        <v>9 2023</v>
      </c>
      <c r="U2001" s="32">
        <f t="shared" si="159"/>
        <v>661.40247030878891</v>
      </c>
      <c r="V2001" s="22">
        <f t="shared" si="160"/>
        <v>0.19810787746253511</v>
      </c>
      <c r="X2001" s="33"/>
      <c r="Y2001" s="33"/>
    </row>
    <row r="2002" spans="1:25" x14ac:dyDescent="0.2">
      <c r="A2002" s="93" t="s">
        <v>915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8"/>
        <v>8 2023</v>
      </c>
      <c r="G2002" s="96" t="s">
        <v>5</v>
      </c>
      <c r="H2002" s="161" t="s">
        <v>2192</v>
      </c>
      <c r="I2002" s="97" t="s">
        <v>2188</v>
      </c>
      <c r="J2002" s="97" t="s">
        <v>2193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3221</v>
      </c>
      <c r="T2002" s="95" t="str">
        <f t="shared" si="161"/>
        <v>9 2023</v>
      </c>
      <c r="U2002" s="32">
        <f t="shared" si="159"/>
        <v>659.25767220902617</v>
      </c>
      <c r="V2002" s="22">
        <f t="shared" si="160"/>
        <v>0.6334494664095508</v>
      </c>
      <c r="X2002" s="33"/>
      <c r="Y2002" s="33"/>
    </row>
    <row r="2003" spans="1:25" x14ac:dyDescent="0.2">
      <c r="A2003" s="93" t="s">
        <v>915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8"/>
        <v>8 2023</v>
      </c>
      <c r="G2003" s="96" t="s">
        <v>5</v>
      </c>
      <c r="H2003" s="160" t="str">
        <f>RIGHT(Journal!$J2003,9)</f>
        <v>NWY-15450</v>
      </c>
      <c r="I2003" s="96" t="str">
        <f t="shared" si="162"/>
        <v>Nature's Way</v>
      </c>
      <c r="J2003" s="97" t="s">
        <v>217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3221</v>
      </c>
      <c r="T2003" s="95" t="str">
        <f t="shared" si="161"/>
        <v>11 2023</v>
      </c>
      <c r="U2003" s="32">
        <f t="shared" si="159"/>
        <v>537.15106888361049</v>
      </c>
      <c r="V2003" s="22">
        <f t="shared" si="160"/>
        <v>0.55787678785788619</v>
      </c>
      <c r="X2003" s="33"/>
      <c r="Y2003" s="33"/>
    </row>
    <row r="2004" spans="1:25" x14ac:dyDescent="0.2">
      <c r="A2004" s="93" t="s">
        <v>915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8"/>
        <v>8 2023</v>
      </c>
      <c r="G2004" s="96" t="s">
        <v>5</v>
      </c>
      <c r="H2004" s="160" t="str">
        <f>RIGHT(Journal!$J2004,9)</f>
        <v>SWV-02305</v>
      </c>
      <c r="I2004" s="96" t="str">
        <f t="shared" si="162"/>
        <v>Swanson</v>
      </c>
      <c r="J2004" s="97" t="s">
        <v>914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1"/>
        <v/>
      </c>
      <c r="U2004" s="32">
        <f t="shared" si="159"/>
        <v>-359.17510688836109</v>
      </c>
      <c r="V2004" s="22" t="str">
        <f t="shared" si="160"/>
        <v/>
      </c>
      <c r="X2004" s="33"/>
      <c r="Y2004" s="33"/>
    </row>
    <row r="2005" spans="1:25" x14ac:dyDescent="0.2">
      <c r="A2005" s="93" t="s">
        <v>915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8"/>
        <v>8 2023</v>
      </c>
      <c r="G2005" s="96" t="s">
        <v>5</v>
      </c>
      <c r="H2005" s="161" t="s">
        <v>2747</v>
      </c>
      <c r="I2005" s="97" t="s">
        <v>2637</v>
      </c>
      <c r="J2005" s="97" t="s">
        <v>2748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3221</v>
      </c>
      <c r="T2005" s="95" t="str">
        <f t="shared" si="161"/>
        <v>11 2023</v>
      </c>
      <c r="U2005" s="32">
        <f t="shared" si="159"/>
        <v>691.24370546318289</v>
      </c>
      <c r="V2005" s="22">
        <f t="shared" si="160"/>
        <v>0.76064805230923005</v>
      </c>
      <c r="X2005" s="33"/>
      <c r="Y2005" s="33"/>
    </row>
    <row r="2006" spans="1:25" x14ac:dyDescent="0.2">
      <c r="A2006" s="93" t="s">
        <v>915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8"/>
        <v>8 2023</v>
      </c>
      <c r="G2006" s="96" t="s">
        <v>5</v>
      </c>
      <c r="H2006" s="160" t="str">
        <f>RIGHT(Journal!$J2006,9)</f>
        <v>SWV-01872</v>
      </c>
      <c r="I2006" s="96" t="str">
        <f t="shared" si="162"/>
        <v>Swanson</v>
      </c>
      <c r="J2006" s="97" t="s">
        <v>918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3221</v>
      </c>
      <c r="T2006" s="95" t="str">
        <f t="shared" si="161"/>
        <v>11 2023</v>
      </c>
      <c r="U2006" s="32">
        <f t="shared" si="159"/>
        <v>708.55334916864592</v>
      </c>
      <c r="V2006" s="22">
        <f t="shared" si="160"/>
        <v>0.79483539313076812</v>
      </c>
      <c r="X2006" s="33"/>
      <c r="Y2006" s="33"/>
    </row>
    <row r="2007" spans="1:25" x14ac:dyDescent="0.2">
      <c r="A2007" s="93" t="s">
        <v>915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8"/>
        <v>8 2023</v>
      </c>
      <c r="G2007" s="96" t="s">
        <v>5</v>
      </c>
      <c r="H2007" s="160" t="str">
        <f>RIGHT(Journal!$J2007,9)</f>
        <v>SWV-01978</v>
      </c>
      <c r="I2007" s="96" t="str">
        <f t="shared" si="162"/>
        <v>Swanson</v>
      </c>
      <c r="J2007" s="97" t="s">
        <v>919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3221</v>
      </c>
      <c r="T2007" s="95" t="str">
        <f t="shared" si="161"/>
        <v>11 2023</v>
      </c>
      <c r="U2007" s="32">
        <f t="shared" si="159"/>
        <v>837.43657957244648</v>
      </c>
      <c r="V2007" s="22">
        <f t="shared" si="160"/>
        <v>1.4886083047063152</v>
      </c>
      <c r="X2007" s="33"/>
      <c r="Y2007" s="33"/>
    </row>
    <row r="2008" spans="1:25" x14ac:dyDescent="0.2">
      <c r="A2008" s="93" t="s">
        <v>915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8"/>
        <v>8 2023</v>
      </c>
      <c r="G2008" s="96" t="s">
        <v>5</v>
      </c>
      <c r="H2008" s="160" t="str">
        <f>RIGHT(Journal!$J2008,9)</f>
        <v>EVL-02898</v>
      </c>
      <c r="I2008" s="96" t="str">
        <f t="shared" si="162"/>
        <v>EVLution Nutrition</v>
      </c>
      <c r="J2008" s="97" t="s">
        <v>920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1"/>
        <v/>
      </c>
      <c r="U2008" s="32">
        <f t="shared" si="159"/>
        <v>-1192.2017102137766</v>
      </c>
      <c r="V2008" s="22" t="str">
        <f t="shared" si="160"/>
        <v/>
      </c>
      <c r="X2008" s="33"/>
      <c r="Y2008" s="33"/>
    </row>
    <row r="2009" spans="1:25" x14ac:dyDescent="0.2">
      <c r="A2009" s="93" t="s">
        <v>915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8"/>
        <v>8 2023</v>
      </c>
      <c r="G2009" s="96" t="s">
        <v>5</v>
      </c>
      <c r="H2009" s="161" t="s">
        <v>3674</v>
      </c>
      <c r="I2009" s="97" t="s">
        <v>2115</v>
      </c>
      <c r="J2009" s="97" t="s">
        <v>3675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3221</v>
      </c>
      <c r="T2009" s="95" t="str">
        <f t="shared" si="161"/>
        <v>11 2023</v>
      </c>
      <c r="U2009" s="32">
        <f t="shared" si="159"/>
        <v>954.78750593824248</v>
      </c>
      <c r="V2009" s="22">
        <f t="shared" si="160"/>
        <v>0.76676672494974896</v>
      </c>
      <c r="X2009" s="33"/>
      <c r="Y2009" s="33"/>
    </row>
    <row r="2010" spans="1:25" x14ac:dyDescent="0.2">
      <c r="A2010" s="93" t="s">
        <v>915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8"/>
        <v>8 2023</v>
      </c>
      <c r="G2010" s="96" t="s">
        <v>5</v>
      </c>
      <c r="H2010" s="160" t="str">
        <f>RIGHT(Journal!$J2010,9)</f>
        <v>CGN-00856</v>
      </c>
      <c r="I2010" s="96" t="str">
        <f t="shared" si="162"/>
        <v>California Gold Nutrition</v>
      </c>
      <c r="J2010" s="97" t="s">
        <v>921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3221</v>
      </c>
      <c r="T2010" s="95" t="str">
        <f t="shared" si="161"/>
        <v>10 2023</v>
      </c>
      <c r="U2010" s="32">
        <f t="shared" si="159"/>
        <v>1122.8014726840854</v>
      </c>
      <c r="V2010" s="22">
        <f t="shared" si="160"/>
        <v>0.81527931551913924</v>
      </c>
      <c r="X2010" s="33"/>
      <c r="Y2010" s="33"/>
    </row>
    <row r="2011" spans="1:25" x14ac:dyDescent="0.2">
      <c r="A2011" s="93" t="s">
        <v>915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8"/>
        <v>8 2023</v>
      </c>
      <c r="G2011" s="96" t="s">
        <v>5</v>
      </c>
      <c r="H2011" s="160" t="str">
        <f>RIGHT(Journal!$J2011,9)</f>
        <v>NAP-47627</v>
      </c>
      <c r="I2011" s="96" t="str">
        <f t="shared" si="162"/>
        <v>NaturesPlus</v>
      </c>
      <c r="J2011" s="97" t="s">
        <v>922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3221</v>
      </c>
      <c r="T2011" s="95" t="str">
        <f t="shared" si="161"/>
        <v>12 2023</v>
      </c>
      <c r="U2011" s="32">
        <f t="shared" si="159"/>
        <v>747.96959619952509</v>
      </c>
      <c r="V2011" s="22">
        <f t="shared" si="160"/>
        <v>0.78565725759771365</v>
      </c>
      <c r="X2011" s="33"/>
      <c r="Y2011" s="33"/>
    </row>
    <row r="2012" spans="1:25" x14ac:dyDescent="0.2">
      <c r="A2012" s="93" t="s">
        <v>923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8"/>
        <v>8 2023</v>
      </c>
      <c r="G2012" s="96" t="s">
        <v>5</v>
      </c>
      <c r="H2012" s="161" t="s">
        <v>2741</v>
      </c>
      <c r="I2012" s="97" t="s">
        <v>2742</v>
      </c>
      <c r="J2012" s="97" t="s">
        <v>4038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1"/>
        <v/>
      </c>
      <c r="U2012" s="32">
        <f t="shared" si="159"/>
        <v>-884.29543296405143</v>
      </c>
      <c r="V2012" s="22" t="str">
        <f t="shared" si="160"/>
        <v/>
      </c>
      <c r="X2012" s="33"/>
      <c r="Y2012" s="33"/>
    </row>
    <row r="2013" spans="1:25" x14ac:dyDescent="0.2">
      <c r="A2013" s="93" t="s">
        <v>923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8"/>
        <v>8 2023</v>
      </c>
      <c r="G2013" s="96" t="s">
        <v>5</v>
      </c>
      <c r="H2013" s="161" t="s">
        <v>2945</v>
      </c>
      <c r="I2013" s="97" t="s">
        <v>2165</v>
      </c>
      <c r="J2013" s="97" t="s">
        <v>4453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3221</v>
      </c>
      <c r="T2013" s="95" t="str">
        <f t="shared" si="161"/>
        <v>10 2023</v>
      </c>
      <c r="U2013" s="32">
        <f t="shared" si="159"/>
        <v>407.9069409902782</v>
      </c>
      <c r="V2013" s="22">
        <f t="shared" si="160"/>
        <v>0.82892236239044292</v>
      </c>
      <c r="X2013" s="33"/>
      <c r="Y2013" s="33"/>
    </row>
    <row r="2014" spans="1:25" x14ac:dyDescent="0.2">
      <c r="A2014" s="93" t="s">
        <v>923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8"/>
        <v>8 2023</v>
      </c>
      <c r="G2014" s="96" t="s">
        <v>5</v>
      </c>
      <c r="H2014" s="161" t="s">
        <v>2945</v>
      </c>
      <c r="I2014" s="97" t="s">
        <v>2165</v>
      </c>
      <c r="J2014" s="97" t="s">
        <v>4453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3221</v>
      </c>
      <c r="T2014" s="95" t="str">
        <f t="shared" si="161"/>
        <v>2 2024</v>
      </c>
      <c r="U2014" s="32">
        <f t="shared" si="159"/>
        <v>257.9069409902782</v>
      </c>
      <c r="V2014" s="22">
        <f t="shared" si="160"/>
        <v>0.5241019686587024</v>
      </c>
      <c r="X2014" s="33"/>
      <c r="Y2014" s="33"/>
    </row>
    <row r="2015" spans="1:25" x14ac:dyDescent="0.2">
      <c r="A2015" s="93" t="s">
        <v>923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8"/>
        <v>8 2023</v>
      </c>
      <c r="G2015" s="96" t="s">
        <v>5</v>
      </c>
      <c r="H2015" s="160" t="str">
        <f>RIGHT(Journal!$J2015,9)</f>
        <v>DRB-00149</v>
      </c>
      <c r="I2015" s="96" t="str">
        <f t="shared" si="162"/>
        <v>Doctor's Best</v>
      </c>
      <c r="J2015" s="97" t="s">
        <v>846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3221</v>
      </c>
      <c r="T2015" s="95" t="str">
        <f t="shared" si="161"/>
        <v>10 2023</v>
      </c>
      <c r="U2015" s="32">
        <f t="shared" si="159"/>
        <v>759.68980330092768</v>
      </c>
      <c r="V2015" s="22">
        <f t="shared" si="160"/>
        <v>0.46313788991235461</v>
      </c>
      <c r="X2015" s="33"/>
      <c r="Y2015" s="33"/>
    </row>
    <row r="2016" spans="1:25" x14ac:dyDescent="0.2">
      <c r="A2016" s="93" t="s">
        <v>923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8"/>
        <v>8 2023</v>
      </c>
      <c r="G2016" s="96" t="s">
        <v>5</v>
      </c>
      <c r="H2016" s="160" t="str">
        <f>RIGHT(Journal!$J2016,9)</f>
        <v>NOW-01448</v>
      </c>
      <c r="I2016" s="96" t="str">
        <f t="shared" si="162"/>
        <v>NOW Foods</v>
      </c>
      <c r="J2016" s="97" t="s">
        <v>905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3221</v>
      </c>
      <c r="T2016" s="95" t="str">
        <f t="shared" si="161"/>
        <v>8 2024</v>
      </c>
      <c r="U2016" s="32">
        <f t="shared" si="159"/>
        <v>1127.9943929459644</v>
      </c>
      <c r="V2016" s="22">
        <f t="shared" si="160"/>
        <v>1.9719988388844694</v>
      </c>
      <c r="X2016" s="33"/>
      <c r="Y2016" s="33"/>
    </row>
    <row r="2017" spans="1:25" x14ac:dyDescent="0.2">
      <c r="A2017" s="93" t="s">
        <v>923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8"/>
        <v>8 2023</v>
      </c>
      <c r="G2017" s="96" t="s">
        <v>5</v>
      </c>
      <c r="H2017" s="175" t="s">
        <v>3743</v>
      </c>
      <c r="I2017" s="176" t="s">
        <v>2757</v>
      </c>
      <c r="J2017" s="97" t="s">
        <v>3791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3221</v>
      </c>
      <c r="T2017" s="95" t="str">
        <f t="shared" si="161"/>
        <v>10 2023</v>
      </c>
      <c r="U2017" s="32">
        <f t="shared" si="159"/>
        <v>611.71727334388424</v>
      </c>
      <c r="V2017" s="22">
        <f t="shared" si="160"/>
        <v>0.56209407570352765</v>
      </c>
      <c r="X2017" s="33"/>
      <c r="Y2017" s="33"/>
    </row>
    <row r="2018" spans="1:25" x14ac:dyDescent="0.2">
      <c r="A2018" s="93" t="s">
        <v>923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8"/>
        <v>8 2023</v>
      </c>
      <c r="G2018" s="96" t="s">
        <v>5</v>
      </c>
      <c r="H2018" s="175" t="s">
        <v>3743</v>
      </c>
      <c r="I2018" s="176" t="s">
        <v>2757</v>
      </c>
      <c r="J2018" s="97" t="s">
        <v>3791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3221</v>
      </c>
      <c r="T2018" s="95" t="str">
        <f t="shared" si="161"/>
        <v>10 2023</v>
      </c>
      <c r="U2018" s="32">
        <f t="shared" si="159"/>
        <v>511.71727334388424</v>
      </c>
      <c r="V2018" s="22">
        <f t="shared" si="160"/>
        <v>0.47020618889743782</v>
      </c>
      <c r="X2018" s="33"/>
      <c r="Y2018" s="33"/>
    </row>
    <row r="2019" spans="1:25" x14ac:dyDescent="0.2">
      <c r="A2019" s="93" t="s">
        <v>923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8"/>
        <v>8 2023</v>
      </c>
      <c r="G2019" s="96" t="s">
        <v>5</v>
      </c>
      <c r="H2019" s="175" t="s">
        <v>3743</v>
      </c>
      <c r="I2019" s="176" t="s">
        <v>2757</v>
      </c>
      <c r="J2019" s="97" t="s">
        <v>3791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3221</v>
      </c>
      <c r="T2019" s="95" t="str">
        <f t="shared" si="161"/>
        <v>10 2023</v>
      </c>
      <c r="U2019" s="32">
        <f t="shared" si="159"/>
        <v>511.71727334388424</v>
      </c>
      <c r="V2019" s="22">
        <f t="shared" si="160"/>
        <v>0.47020618889743782</v>
      </c>
      <c r="X2019" s="33"/>
      <c r="Y2019" s="33"/>
    </row>
    <row r="2020" spans="1:25" x14ac:dyDescent="0.2">
      <c r="A2020" s="93" t="s">
        <v>923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8"/>
        <v>8 2023</v>
      </c>
      <c r="G2020" s="96" t="s">
        <v>5</v>
      </c>
      <c r="H2020" s="161" t="s">
        <v>2190</v>
      </c>
      <c r="I2020" s="97" t="s">
        <v>2188</v>
      </c>
      <c r="J2020" s="97" t="s">
        <v>2191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3221</v>
      </c>
      <c r="T2020" s="95" t="str">
        <f t="shared" si="161"/>
        <v>9 2023</v>
      </c>
      <c r="U2020" s="32">
        <f t="shared" si="159"/>
        <v>621.90413746326033</v>
      </c>
      <c r="V2020" s="22">
        <f t="shared" si="160"/>
        <v>0.79926416191924632</v>
      </c>
      <c r="X2020" s="33"/>
      <c r="Y2020" s="33"/>
    </row>
    <row r="2021" spans="1:25" x14ac:dyDescent="0.2">
      <c r="A2021" s="93" t="s">
        <v>923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8"/>
        <v>8 2023</v>
      </c>
      <c r="G2021" s="96" t="s">
        <v>5</v>
      </c>
      <c r="H2021" s="161" t="s">
        <v>2190</v>
      </c>
      <c r="I2021" s="97" t="s">
        <v>2188</v>
      </c>
      <c r="J2021" s="97" t="s">
        <v>2191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3221</v>
      </c>
      <c r="T2021" s="95" t="str">
        <f t="shared" si="161"/>
        <v>10 2023</v>
      </c>
      <c r="U2021" s="32">
        <f t="shared" si="159"/>
        <v>621.90413746326033</v>
      </c>
      <c r="V2021" s="22">
        <f t="shared" si="160"/>
        <v>0.79926416191924632</v>
      </c>
      <c r="X2021" s="33"/>
      <c r="Y2021" s="33"/>
    </row>
    <row r="2022" spans="1:25" x14ac:dyDescent="0.2">
      <c r="A2022" s="93" t="s">
        <v>923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8"/>
        <v>8 2023</v>
      </c>
      <c r="G2022" s="96" t="s">
        <v>5</v>
      </c>
      <c r="H2022" s="160" t="str">
        <f>RIGHT(Journal!$J2022,9)</f>
        <v>EVL-02739</v>
      </c>
      <c r="I2022" s="96" t="str">
        <f t="shared" si="162"/>
        <v>EVLution Nutrition</v>
      </c>
      <c r="J2022" s="97" t="s">
        <v>805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3221</v>
      </c>
      <c r="T2022" s="95" t="str">
        <f t="shared" si="161"/>
        <v>9 2023</v>
      </c>
      <c r="U2022" s="32">
        <f t="shared" si="159"/>
        <v>703.30542618132517</v>
      </c>
      <c r="V2022" s="22">
        <f t="shared" si="160"/>
        <v>0.64129561955652403</v>
      </c>
      <c r="X2022" s="33"/>
      <c r="Y2022" s="33"/>
    </row>
    <row r="2023" spans="1:25" x14ac:dyDescent="0.2">
      <c r="A2023" s="93" t="s">
        <v>923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8"/>
        <v>8 2023</v>
      </c>
      <c r="G2023" s="96" t="s">
        <v>5</v>
      </c>
      <c r="H2023" s="161" t="s">
        <v>2862</v>
      </c>
      <c r="I2023" s="97" t="s">
        <v>2115</v>
      </c>
      <c r="J2023" s="97" t="s">
        <v>3966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3221</v>
      </c>
      <c r="T2023" s="95" t="str">
        <f t="shared" si="161"/>
        <v>11 2024</v>
      </c>
      <c r="U2023" s="32">
        <f t="shared" si="159"/>
        <v>543.89847011832103</v>
      </c>
      <c r="V2023" s="22">
        <f t="shared" si="160"/>
        <v>1.527369091334825</v>
      </c>
      <c r="X2023" s="33"/>
      <c r="Y2023" s="33"/>
    </row>
    <row r="2024" spans="1:25" x14ac:dyDescent="0.2">
      <c r="A2024" s="93" t="s">
        <v>923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8"/>
        <v>8 2023</v>
      </c>
      <c r="G2024" s="96" t="s">
        <v>5</v>
      </c>
      <c r="H2024" s="161" t="s">
        <v>2862</v>
      </c>
      <c r="I2024" s="97" t="s">
        <v>2115</v>
      </c>
      <c r="J2024" s="97" t="s">
        <v>3966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3221</v>
      </c>
      <c r="T2024" s="95" t="str">
        <f t="shared" si="161"/>
        <v>11 2024</v>
      </c>
      <c r="U2024" s="32">
        <f t="shared" si="159"/>
        <v>543.89847011832103</v>
      </c>
      <c r="V2024" s="22">
        <f t="shared" si="160"/>
        <v>1.527369091334825</v>
      </c>
      <c r="X2024" s="33"/>
      <c r="Y2024" s="33"/>
    </row>
    <row r="2025" spans="1:25" x14ac:dyDescent="0.2">
      <c r="A2025" s="93" t="s">
        <v>923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8"/>
        <v>8 2023</v>
      </c>
      <c r="G2025" s="96" t="s">
        <v>5</v>
      </c>
      <c r="H2025" s="161" t="s">
        <v>2862</v>
      </c>
      <c r="I2025" s="97" t="s">
        <v>2115</v>
      </c>
      <c r="J2025" s="97" t="s">
        <v>3966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3221</v>
      </c>
      <c r="T2025" s="95" t="str">
        <f t="shared" si="161"/>
        <v>11 2024</v>
      </c>
      <c r="U2025" s="32">
        <f t="shared" si="159"/>
        <v>543.89847011832103</v>
      </c>
      <c r="V2025" s="22">
        <f t="shared" si="160"/>
        <v>1.527369091334825</v>
      </c>
      <c r="X2025" s="33"/>
      <c r="Y2025" s="33"/>
    </row>
    <row r="2026" spans="1:25" x14ac:dyDescent="0.2">
      <c r="A2026" s="93" t="s">
        <v>923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8"/>
        <v>8 2023</v>
      </c>
      <c r="G2026" s="96" t="s">
        <v>5</v>
      </c>
      <c r="H2026" s="161" t="s">
        <v>3686</v>
      </c>
      <c r="I2026" s="97" t="s">
        <v>2115</v>
      </c>
      <c r="J2026" s="97" t="s">
        <v>3687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3221</v>
      </c>
      <c r="T2026" s="95" t="str">
        <f t="shared" si="161"/>
        <v>9 2023</v>
      </c>
      <c r="U2026" s="32">
        <f t="shared" si="159"/>
        <v>1414.7364232421432</v>
      </c>
      <c r="V2026" s="22">
        <f t="shared" si="160"/>
        <v>0.49033177926568122</v>
      </c>
      <c r="X2026" s="33"/>
      <c r="Y2026" s="33"/>
    </row>
    <row r="2027" spans="1:25" x14ac:dyDescent="0.2">
      <c r="A2027" s="93" t="s">
        <v>924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8"/>
        <v>8 2023</v>
      </c>
      <c r="G2027" s="96" t="s">
        <v>6</v>
      </c>
      <c r="H2027" s="160" t="str">
        <f>RIGHT(Journal!$J2027,9)</f>
        <v>769390102</v>
      </c>
      <c r="I2027" s="96" t="str">
        <f t="shared" si="162"/>
        <v>Cloma Pharma</v>
      </c>
      <c r="J2027" s="97" t="s">
        <v>764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3221</v>
      </c>
      <c r="T2027" s="95" t="str">
        <f t="shared" si="161"/>
        <v>10 2023</v>
      </c>
      <c r="U2027" s="32">
        <f t="shared" si="159"/>
        <v>1402</v>
      </c>
      <c r="V2027" s="22">
        <f t="shared" si="160"/>
        <v>0.58465387823185988</v>
      </c>
      <c r="X2027" s="33"/>
      <c r="Y2027" s="33"/>
    </row>
    <row r="2028" spans="1:25" x14ac:dyDescent="0.2">
      <c r="A2028" s="93" t="s">
        <v>924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8"/>
        <v>8 2023</v>
      </c>
      <c r="G2028" s="96" t="s">
        <v>6</v>
      </c>
      <c r="H2028" s="160" t="str">
        <f>RIGHT(Journal!$J2028,9)</f>
        <v>769390102</v>
      </c>
      <c r="I2028" s="96" t="str">
        <f t="shared" si="162"/>
        <v>Cloma Pharma</v>
      </c>
      <c r="J2028" s="97" t="s">
        <v>764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3221</v>
      </c>
      <c r="T2028" s="95" t="str">
        <f t="shared" si="161"/>
        <v>1 2024</v>
      </c>
      <c r="U2028" s="32">
        <f t="shared" si="159"/>
        <v>1602</v>
      </c>
      <c r="V2028" s="22">
        <f t="shared" si="160"/>
        <v>0.66805671392827359</v>
      </c>
      <c r="X2028" s="33"/>
      <c r="Y2028" s="33"/>
    </row>
    <row r="2029" spans="1:25" x14ac:dyDescent="0.2">
      <c r="A2029" s="93" t="s">
        <v>924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8"/>
        <v>8 2023</v>
      </c>
      <c r="G2029" s="96" t="s">
        <v>6</v>
      </c>
      <c r="H2029" s="160" t="str">
        <f>RIGHT(Journal!$J2029,9)</f>
        <v>769390102</v>
      </c>
      <c r="I2029" s="96" t="str">
        <f t="shared" si="162"/>
        <v>Cloma Pharma</v>
      </c>
      <c r="J2029" s="97" t="s">
        <v>764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3221</v>
      </c>
      <c r="T2029" s="95" t="str">
        <f t="shared" si="161"/>
        <v>4 2024</v>
      </c>
      <c r="U2029" s="32">
        <f t="shared" si="159"/>
        <v>1402</v>
      </c>
      <c r="V2029" s="22">
        <f t="shared" si="160"/>
        <v>0.58465387823185988</v>
      </c>
      <c r="X2029" s="33"/>
      <c r="Y2029" s="33"/>
    </row>
    <row r="2030" spans="1:25" x14ac:dyDescent="0.2">
      <c r="A2030" s="93" t="s">
        <v>925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8"/>
        <v>8 2023</v>
      </c>
      <c r="G2030" s="96" t="s">
        <v>5</v>
      </c>
      <c r="H2030" s="160" t="str">
        <f>RIGHT(Journal!$J2030,9)</f>
        <v>835689754</v>
      </c>
      <c r="I2030" s="96" t="str">
        <f t="shared" si="162"/>
        <v>Smart Bee</v>
      </c>
      <c r="J2030" s="97" t="s">
        <v>926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3221</v>
      </c>
      <c r="T2030" s="95" t="str">
        <f t="shared" si="161"/>
        <v>8 2023</v>
      </c>
      <c r="U2030" s="32">
        <f t="shared" si="159"/>
        <v>421.7</v>
      </c>
      <c r="V2030" s="22">
        <f t="shared" si="160"/>
        <v>1.5152712899748473</v>
      </c>
      <c r="X2030" s="33"/>
      <c r="Y2030" s="33"/>
    </row>
    <row r="2031" spans="1:25" x14ac:dyDescent="0.2">
      <c r="A2031" s="93" t="s">
        <v>925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8"/>
        <v>8 2023</v>
      </c>
      <c r="G2031" s="96" t="s">
        <v>5</v>
      </c>
      <c r="H2031" s="160" t="str">
        <f>RIGHT(Journal!$J2031,9)</f>
        <v>835689754</v>
      </c>
      <c r="I2031" s="96" t="str">
        <f t="shared" si="162"/>
        <v>Smart Bee</v>
      </c>
      <c r="J2031" s="97" t="s">
        <v>926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3221</v>
      </c>
      <c r="T2031" s="95" t="str">
        <f t="shared" si="161"/>
        <v>8 2023</v>
      </c>
      <c r="U2031" s="32">
        <f t="shared" si="159"/>
        <v>421.7</v>
      </c>
      <c r="V2031" s="22">
        <f t="shared" si="160"/>
        <v>1.5152712899748473</v>
      </c>
      <c r="X2031" s="33"/>
      <c r="Y2031" s="33"/>
    </row>
    <row r="2032" spans="1:25" x14ac:dyDescent="0.2">
      <c r="A2032" s="93" t="s">
        <v>925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8"/>
        <v>8 2023</v>
      </c>
      <c r="G2032" s="96" t="s">
        <v>5</v>
      </c>
      <c r="H2032" s="160" t="str">
        <f>RIGHT(Journal!$J2032,9)</f>
        <v>835689754</v>
      </c>
      <c r="I2032" s="96" t="str">
        <f t="shared" si="162"/>
        <v>Smart Bee</v>
      </c>
      <c r="J2032" s="97" t="s">
        <v>926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3221</v>
      </c>
      <c r="T2032" s="95" t="str">
        <f t="shared" si="161"/>
        <v>8 2023</v>
      </c>
      <c r="U2032" s="32">
        <f t="shared" si="159"/>
        <v>421.7</v>
      </c>
      <c r="V2032" s="22">
        <f t="shared" si="160"/>
        <v>1.5152712899748473</v>
      </c>
      <c r="X2032" s="33"/>
      <c r="Y2032" s="33"/>
    </row>
    <row r="2033" spans="1:25" x14ac:dyDescent="0.2">
      <c r="A2033" s="93" t="s">
        <v>927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8"/>
        <v>8 2023</v>
      </c>
      <c r="G2033" s="96" t="s">
        <v>5</v>
      </c>
      <c r="H2033" s="160" t="str">
        <f>RIGHT(Journal!$J2033,9)</f>
        <v>113319452</v>
      </c>
      <c r="I2033" s="96" t="str">
        <f t="shared" si="162"/>
        <v>AumRa</v>
      </c>
      <c r="J2033" s="97" t="s">
        <v>928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3221</v>
      </c>
      <c r="T2033" s="95" t="str">
        <f t="shared" si="161"/>
        <v>8 2023</v>
      </c>
      <c r="U2033" s="32">
        <f t="shared" si="159"/>
        <v>210.2</v>
      </c>
      <c r="V2033" s="22">
        <f t="shared" si="160"/>
        <v>0.87656380316930771</v>
      </c>
      <c r="X2033" s="33"/>
      <c r="Y2033" s="33"/>
    </row>
    <row r="2034" spans="1:25" x14ac:dyDescent="0.2">
      <c r="A2034" s="93" t="s">
        <v>927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8"/>
        <v>8 2023</v>
      </c>
      <c r="G2034" s="96" t="s">
        <v>5</v>
      </c>
      <c r="H2034" s="160" t="str">
        <f>RIGHT(Journal!$J2034,9)</f>
        <v>113319452</v>
      </c>
      <c r="I2034" s="96" t="str">
        <f t="shared" si="162"/>
        <v>AumRa</v>
      </c>
      <c r="J2034" s="97" t="s">
        <v>928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3221</v>
      </c>
      <c r="T2034" s="95" t="str">
        <f t="shared" si="161"/>
        <v>8 2023</v>
      </c>
      <c r="U2034" s="32">
        <f t="shared" si="159"/>
        <v>210.2</v>
      </c>
      <c r="V2034" s="22">
        <f t="shared" si="160"/>
        <v>0.87656380316930771</v>
      </c>
      <c r="X2034" s="33"/>
      <c r="Y2034" s="33"/>
    </row>
    <row r="2035" spans="1:25" x14ac:dyDescent="0.2">
      <c r="A2035" s="93" t="s">
        <v>927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8"/>
        <v>8 2023</v>
      </c>
      <c r="G2035" s="96" t="s">
        <v>5</v>
      </c>
      <c r="H2035" s="160" t="str">
        <f>RIGHT(Journal!$J2035,9)</f>
        <v>113319452</v>
      </c>
      <c r="I2035" s="96" t="str">
        <f t="shared" si="162"/>
        <v>AumRa</v>
      </c>
      <c r="J2035" s="97" t="s">
        <v>928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3221</v>
      </c>
      <c r="T2035" s="95" t="str">
        <f t="shared" si="161"/>
        <v>11 2023</v>
      </c>
      <c r="U2035" s="32">
        <f t="shared" si="159"/>
        <v>260.2</v>
      </c>
      <c r="V2035" s="22">
        <f t="shared" si="160"/>
        <v>1.0850708924103418</v>
      </c>
      <c r="X2035" s="33"/>
      <c r="Y2035" s="33"/>
    </row>
    <row r="2036" spans="1:25" x14ac:dyDescent="0.2">
      <c r="A2036" s="93" t="s">
        <v>929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8"/>
        <v>8 2023</v>
      </c>
      <c r="G2036" s="96" t="s">
        <v>5</v>
      </c>
      <c r="H2036" s="160" t="str">
        <f>RIGHT(Journal!$J2036,9)</f>
        <v>000002153</v>
      </c>
      <c r="I2036" s="96" t="str">
        <f t="shared" si="162"/>
        <v>CoralClub</v>
      </c>
      <c r="J2036" s="97" t="s">
        <v>282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3221</v>
      </c>
      <c r="T2036" s="95" t="str">
        <f t="shared" si="161"/>
        <v>8 2023</v>
      </c>
      <c r="U2036" s="32">
        <f t="shared" si="159"/>
        <v>325</v>
      </c>
      <c r="V2036" s="22">
        <f t="shared" si="160"/>
        <v>0.25490196078431371</v>
      </c>
      <c r="X2036" s="33"/>
      <c r="Y2036" s="33"/>
    </row>
    <row r="2037" spans="1:25" x14ac:dyDescent="0.2">
      <c r="A2037" s="93" t="s">
        <v>929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8"/>
        <v>8 2023</v>
      </c>
      <c r="G2037" s="96" t="s">
        <v>5</v>
      </c>
      <c r="H2037" s="160" t="str">
        <f>RIGHT(Journal!$J2037,9)</f>
        <v>000002153</v>
      </c>
      <c r="I2037" s="96" t="str">
        <f t="shared" si="162"/>
        <v>CoralClub</v>
      </c>
      <c r="J2037" s="97" t="s">
        <v>282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3221</v>
      </c>
      <c r="T2037" s="95" t="str">
        <f t="shared" si="161"/>
        <v>1 2024</v>
      </c>
      <c r="U2037" s="32">
        <f t="shared" si="159"/>
        <v>325</v>
      </c>
      <c r="V2037" s="22">
        <f t="shared" si="160"/>
        <v>0.25490196078431371</v>
      </c>
      <c r="X2037" s="33"/>
      <c r="Y2037" s="33"/>
    </row>
    <row r="2038" spans="1:25" x14ac:dyDescent="0.2">
      <c r="A2038" s="93" t="s">
        <v>930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8"/>
        <v>8 2023</v>
      </c>
      <c r="G2038" s="96" t="s">
        <v>5</v>
      </c>
      <c r="H2038" s="160" t="str">
        <f>RIGHT(Journal!$J2038,9)</f>
        <v>000001750</v>
      </c>
      <c r="I2038" s="96" t="str">
        <f t="shared" si="162"/>
        <v>NSP</v>
      </c>
      <c r="J2038" s="97" t="s">
        <v>931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3221</v>
      </c>
      <c r="T2038" s="95" t="str">
        <f t="shared" si="161"/>
        <v>9 2023</v>
      </c>
      <c r="U2038" s="32">
        <f t="shared" si="159"/>
        <v>1940.3558960485052</v>
      </c>
      <c r="V2038" s="22">
        <f t="shared" si="160"/>
        <v>0.57754804854666808</v>
      </c>
      <c r="X2038" s="33"/>
      <c r="Y2038" s="33"/>
    </row>
    <row r="2039" spans="1:25" x14ac:dyDescent="0.2">
      <c r="A2039" s="93" t="s">
        <v>930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8"/>
        <v>8 2023</v>
      </c>
      <c r="G2039" s="96" t="s">
        <v>5</v>
      </c>
      <c r="H2039" s="160" t="str">
        <f>RIGHT(Journal!$J2039,9)</f>
        <v>000000832</v>
      </c>
      <c r="I2039" s="96" t="str">
        <f t="shared" si="162"/>
        <v>NSP</v>
      </c>
      <c r="J2039" s="97" t="s">
        <v>932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3221</v>
      </c>
      <c r="T2039" s="95" t="str">
        <f t="shared" si="161"/>
        <v>9 2023</v>
      </c>
      <c r="U2039" s="32">
        <f t="shared" si="159"/>
        <v>815.65410395149456</v>
      </c>
      <c r="V2039" s="22">
        <f t="shared" si="160"/>
        <v>0.51482072569241721</v>
      </c>
      <c r="X2039" s="33"/>
      <c r="Y2039" s="33"/>
    </row>
    <row r="2040" spans="1:25" x14ac:dyDescent="0.2">
      <c r="A2040" s="93" t="s">
        <v>933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8"/>
        <v>8 2023</v>
      </c>
      <c r="G2040" s="96" t="s">
        <v>5</v>
      </c>
      <c r="H2040" s="160" t="str">
        <f>RIGHT(Journal!$J2040,9)</f>
        <v>000002851</v>
      </c>
      <c r="I2040" s="96" t="str">
        <f t="shared" si="162"/>
        <v>NSP</v>
      </c>
      <c r="J2040" s="97" t="s">
        <v>934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1"/>
        <v/>
      </c>
      <c r="U2040" s="32">
        <f t="shared" si="159"/>
        <v>-927.70742318829195</v>
      </c>
      <c r="V2040" s="22" t="str">
        <f t="shared" si="160"/>
        <v/>
      </c>
      <c r="X2040" s="33"/>
      <c r="Y2040" s="33"/>
    </row>
    <row r="2041" spans="1:25" x14ac:dyDescent="0.2">
      <c r="A2041" s="93" t="s">
        <v>933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8"/>
        <v>8 2023</v>
      </c>
      <c r="G2041" s="96" t="s">
        <v>5</v>
      </c>
      <c r="H2041" s="160" t="str">
        <f>RIGHT(Journal!$J2041,9)</f>
        <v>000000550</v>
      </c>
      <c r="I2041" s="96" t="str">
        <f t="shared" si="162"/>
        <v>NSP</v>
      </c>
      <c r="J2041" s="97" t="s">
        <v>935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3221</v>
      </c>
      <c r="T2041" s="95" t="str">
        <f t="shared" si="161"/>
        <v>9 2023</v>
      </c>
      <c r="U2041" s="32">
        <f t="shared" si="159"/>
        <v>383.75167470580845</v>
      </c>
      <c r="V2041" s="22">
        <f t="shared" si="160"/>
        <v>0.29154960149334819</v>
      </c>
      <c r="X2041" s="33"/>
      <c r="Y2041" s="33"/>
    </row>
    <row r="2042" spans="1:25" x14ac:dyDescent="0.2">
      <c r="A2042" s="93" t="s">
        <v>933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8"/>
        <v>8 2023</v>
      </c>
      <c r="G2042" s="96" t="s">
        <v>5</v>
      </c>
      <c r="H2042" s="160" t="str">
        <f>RIGHT(Journal!$J2042,9)</f>
        <v>000000775</v>
      </c>
      <c r="I2042" s="96" t="str">
        <f t="shared" si="162"/>
        <v>NSP</v>
      </c>
      <c r="J2042" s="97" t="s">
        <v>936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3221</v>
      </c>
      <c r="T2042" s="95" t="str">
        <f t="shared" si="161"/>
        <v>12 2023</v>
      </c>
      <c r="U2042" s="32">
        <f t="shared" si="159"/>
        <v>666.69818616743487</v>
      </c>
      <c r="V2042" s="22">
        <f t="shared" si="160"/>
        <v>0.32788943659612307</v>
      </c>
      <c r="X2042" s="33"/>
      <c r="Y2042" s="33"/>
    </row>
    <row r="2043" spans="1:25" x14ac:dyDescent="0.2">
      <c r="A2043" s="93" t="s">
        <v>933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8"/>
        <v>8 2023</v>
      </c>
      <c r="G2043" s="96" t="s">
        <v>5</v>
      </c>
      <c r="H2043" s="160" t="str">
        <f>RIGHT(Journal!$J2043,9)</f>
        <v>000650510</v>
      </c>
      <c r="I2043" s="96" t="str">
        <f t="shared" si="162"/>
        <v>NSP</v>
      </c>
      <c r="J2043" s="97" t="s">
        <v>937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1"/>
        <v/>
      </c>
      <c r="U2043" s="32">
        <f t="shared" si="159"/>
        <v>-1423.2024376849517</v>
      </c>
      <c r="V2043" s="22" t="str">
        <f t="shared" si="160"/>
        <v/>
      </c>
      <c r="X2043" s="33"/>
      <c r="Y2043" s="33"/>
    </row>
    <row r="2044" spans="1:25" x14ac:dyDescent="0.2">
      <c r="A2044" s="93" t="s">
        <v>938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737</v>
      </c>
      <c r="E2044" s="95">
        <f>IFERROR(VLOOKUP($A2044,HeadJournal!$A$1:$NTR$890,COLUMN(HeadJournal!G$1),0),"")</f>
        <v>45156</v>
      </c>
      <c r="F2044" s="95" t="str">
        <f t="shared" si="158"/>
        <v>8 2023</v>
      </c>
      <c r="G2044" s="96" t="s">
        <v>5</v>
      </c>
      <c r="H2044" s="160" t="str">
        <f>RIGHT(Journal!$J2044,9)</f>
        <v>000000999</v>
      </c>
      <c r="I2044" s="96" t="str">
        <f t="shared" si="162"/>
        <v>NSP</v>
      </c>
      <c r="J2044" s="97" t="s">
        <v>733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3221</v>
      </c>
      <c r="T2044" s="95" t="str">
        <f t="shared" si="161"/>
        <v>10 2023</v>
      </c>
      <c r="U2044" s="32">
        <f t="shared" si="159"/>
        <v>742.27649886058407</v>
      </c>
      <c r="V2044" s="22">
        <f t="shared" si="160"/>
        <v>0.30201790336319773</v>
      </c>
      <c r="X2044" s="33"/>
      <c r="Y2044" s="33"/>
    </row>
    <row r="2045" spans="1:25" x14ac:dyDescent="0.2">
      <c r="A2045" s="93" t="s">
        <v>938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737</v>
      </c>
      <c r="E2045" s="95">
        <f>IFERROR(VLOOKUP($A2045,HeadJournal!$A$1:$NTR$890,COLUMN(HeadJournal!G$1),0),"")</f>
        <v>45156</v>
      </c>
      <c r="F2045" s="95" t="str">
        <f t="shared" si="158"/>
        <v>8 2023</v>
      </c>
      <c r="G2045" s="96" t="s">
        <v>5</v>
      </c>
      <c r="H2045" s="160" t="str">
        <f>RIGHT(Journal!$J2045,9)</f>
        <v>000001894</v>
      </c>
      <c r="I2045" s="96" t="str">
        <f t="shared" si="162"/>
        <v>NSP</v>
      </c>
      <c r="J2045" s="97" t="s">
        <v>551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3221</v>
      </c>
      <c r="T2045" s="95" t="str">
        <f t="shared" si="161"/>
        <v>9 2023</v>
      </c>
      <c r="U2045" s="32">
        <f t="shared" si="159"/>
        <v>701.90810879982791</v>
      </c>
      <c r="V2045" s="22">
        <f t="shared" si="160"/>
        <v>0.54072297466619812</v>
      </c>
      <c r="X2045" s="33"/>
      <c r="Y2045" s="33"/>
    </row>
    <row r="2046" spans="1:25" x14ac:dyDescent="0.2">
      <c r="A2046" s="93" t="s">
        <v>938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737</v>
      </c>
      <c r="E2046" s="95">
        <f>IFERROR(VLOOKUP($A2046,HeadJournal!$A$1:$NTR$890,COLUMN(HeadJournal!G$1),0),"")</f>
        <v>45156</v>
      </c>
      <c r="F2046" s="95" t="str">
        <f t="shared" si="158"/>
        <v>8 2023</v>
      </c>
      <c r="G2046" s="96" t="s">
        <v>5</v>
      </c>
      <c r="H2046" s="160" t="str">
        <f>RIGHT(Journal!$J2046,9)</f>
        <v>000002851</v>
      </c>
      <c r="I2046" s="96" t="str">
        <f t="shared" si="162"/>
        <v>NSP</v>
      </c>
      <c r="J2046" s="97" t="s">
        <v>934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3221</v>
      </c>
      <c r="T2046" s="95" t="str">
        <f t="shared" si="161"/>
        <v>9 2023</v>
      </c>
      <c r="U2046" s="32">
        <f t="shared" si="159"/>
        <v>425.69769616979409</v>
      </c>
      <c r="V2046" s="22">
        <f t="shared" si="160"/>
        <v>0.5497822931224855</v>
      </c>
      <c r="X2046" s="33"/>
      <c r="Y2046" s="33"/>
    </row>
    <row r="2047" spans="1:25" x14ac:dyDescent="0.2">
      <c r="A2047" s="93" t="s">
        <v>938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737</v>
      </c>
      <c r="E2047" s="95">
        <f>IFERROR(VLOOKUP($A2047,HeadJournal!$A$1:$NTR$890,COLUMN(HeadJournal!G$1),0),"")</f>
        <v>45156</v>
      </c>
      <c r="F2047" s="95" t="str">
        <f t="shared" si="158"/>
        <v>8 2023</v>
      </c>
      <c r="G2047" s="96" t="s">
        <v>5</v>
      </c>
      <c r="H2047" s="160" t="str">
        <f>RIGHT(Journal!$J2047,9)</f>
        <v>000002851</v>
      </c>
      <c r="I2047" s="96" t="str">
        <f t="shared" si="162"/>
        <v>NSP</v>
      </c>
      <c r="J2047" s="97" t="s">
        <v>934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3221</v>
      </c>
      <c r="T2047" s="95" t="str">
        <f t="shared" si="161"/>
        <v>9 2023</v>
      </c>
      <c r="U2047" s="32">
        <f t="shared" si="159"/>
        <v>425.69769616979409</v>
      </c>
      <c r="V2047" s="22">
        <f t="shared" si="160"/>
        <v>0.5497822931224855</v>
      </c>
      <c r="X2047" s="33"/>
      <c r="Y2047" s="33"/>
    </row>
    <row r="2048" spans="1:25" x14ac:dyDescent="0.2">
      <c r="A2048" s="93" t="s">
        <v>939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8"/>
        <v>8 2023</v>
      </c>
      <c r="G2048" s="96" t="s">
        <v>5</v>
      </c>
      <c r="H2048" s="161" t="s">
        <v>2267</v>
      </c>
      <c r="I2048" s="97" t="s">
        <v>2229</v>
      </c>
      <c r="J2048" s="97" t="s">
        <v>4387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3221</v>
      </c>
      <c r="T2048" s="95" t="str">
        <f t="shared" si="161"/>
        <v>10 2023</v>
      </c>
      <c r="U2048" s="32">
        <f t="shared" si="159"/>
        <v>590.58698444481229</v>
      </c>
      <c r="V2048" s="22">
        <f t="shared" si="160"/>
        <v>0.64941558383598097</v>
      </c>
      <c r="X2048" s="33"/>
      <c r="Y2048" s="33"/>
    </row>
    <row r="2049" spans="1:25" x14ac:dyDescent="0.2">
      <c r="A2049" s="93" t="s">
        <v>939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ref="F2049:F2112" si="163">IFERROR(MONTH(E2049)&amp;" "&amp;YEAR(E2049),"")</f>
        <v>8 2023</v>
      </c>
      <c r="G2049" s="96" t="s">
        <v>5</v>
      </c>
      <c r="H2049" s="161" t="s">
        <v>2267</v>
      </c>
      <c r="I2049" s="97" t="s">
        <v>2229</v>
      </c>
      <c r="J2049" s="97" t="s">
        <v>4387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3221</v>
      </c>
      <c r="T2049" s="95" t="str">
        <f t="shared" si="161"/>
        <v>10 2023</v>
      </c>
      <c r="U2049" s="32">
        <f t="shared" ref="U2049:U2112" si="164">Q2049-P2049</f>
        <v>490.58698444481229</v>
      </c>
      <c r="V2049" s="22">
        <f t="shared" ref="V2049:V2112" si="165">IF(Q2049&lt;&gt;0,IFERROR(U2049/P2049,""),"")</f>
        <v>0.53945454491358225</v>
      </c>
      <c r="X2049" s="33"/>
      <c r="Y2049" s="33"/>
    </row>
    <row r="2050" spans="1:25" x14ac:dyDescent="0.2">
      <c r="A2050" s="93" t="s">
        <v>939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63"/>
        <v>8 2023</v>
      </c>
      <c r="G2050" s="96" t="s">
        <v>5</v>
      </c>
      <c r="H2050" s="161" t="s">
        <v>2700</v>
      </c>
      <c r="I2050" s="97" t="s">
        <v>2067</v>
      </c>
      <c r="J2050" s="97" t="s">
        <v>2701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3221</v>
      </c>
      <c r="T2050" s="95" t="str">
        <f t="shared" si="161"/>
        <v>10 2023</v>
      </c>
      <c r="U2050" s="32">
        <f t="shared" si="164"/>
        <v>893.54220303657144</v>
      </c>
      <c r="V2050" s="22">
        <f t="shared" si="165"/>
        <v>0.44533316593494138</v>
      </c>
      <c r="X2050" s="33"/>
      <c r="Y2050" s="33"/>
    </row>
    <row r="2051" spans="1:25" x14ac:dyDescent="0.2">
      <c r="A2051" s="93" t="s">
        <v>939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63"/>
        <v>8 2023</v>
      </c>
      <c r="G2051" s="96" t="s">
        <v>5</v>
      </c>
      <c r="H2051" s="161" t="s">
        <v>2700</v>
      </c>
      <c r="I2051" s="97" t="s">
        <v>2067</v>
      </c>
      <c r="J2051" s="97" t="s">
        <v>2701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3221</v>
      </c>
      <c r="T2051" s="95" t="str">
        <f t="shared" si="161"/>
        <v>10 2023</v>
      </c>
      <c r="U2051" s="32">
        <f t="shared" si="164"/>
        <v>893.54220303657144</v>
      </c>
      <c r="V2051" s="22">
        <f t="shared" si="165"/>
        <v>0.44533316593494138</v>
      </c>
      <c r="X2051" s="33"/>
      <c r="Y2051" s="33"/>
    </row>
    <row r="2052" spans="1:25" x14ac:dyDescent="0.2">
      <c r="A2052" s="93" t="s">
        <v>939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si="163"/>
        <v>8 2023</v>
      </c>
      <c r="G2052" s="96" t="s">
        <v>5</v>
      </c>
      <c r="H2052" s="161" t="s">
        <v>2166</v>
      </c>
      <c r="I2052" s="97" t="s">
        <v>2102</v>
      </c>
      <c r="J2052" s="97" t="s">
        <v>2167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3221</v>
      </c>
      <c r="T2052" s="95" t="str">
        <f t="shared" si="161"/>
        <v>10 2023</v>
      </c>
      <c r="U2052" s="32">
        <f t="shared" si="164"/>
        <v>624.72940868773821</v>
      </c>
      <c r="V2052" s="22">
        <f t="shared" si="165"/>
        <v>0.39658545784652416</v>
      </c>
      <c r="X2052" s="33"/>
      <c r="Y2052" s="33"/>
    </row>
    <row r="2053" spans="1:25" x14ac:dyDescent="0.2">
      <c r="A2053" s="93" t="s">
        <v>939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3"/>
        <v>8 2023</v>
      </c>
      <c r="G2053" s="96" t="s">
        <v>5</v>
      </c>
      <c r="H2053" s="161" t="s">
        <v>2168</v>
      </c>
      <c r="I2053" s="97" t="s">
        <v>2102</v>
      </c>
      <c r="J2053" s="97" t="s">
        <v>2169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3221</v>
      </c>
      <c r="T2053" s="95" t="str">
        <f t="shared" si="161"/>
        <v>10 2023</v>
      </c>
      <c r="U2053" s="32">
        <f t="shared" si="164"/>
        <v>581.35289234651657</v>
      </c>
      <c r="V2053" s="22">
        <f t="shared" si="165"/>
        <v>0.57071078686484356</v>
      </c>
      <c r="X2053" s="33"/>
      <c r="Y2053" s="33"/>
    </row>
    <row r="2054" spans="1:25" x14ac:dyDescent="0.2">
      <c r="A2054" s="93" t="s">
        <v>939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3"/>
        <v>8 2023</v>
      </c>
      <c r="G2054" s="96" t="s">
        <v>5</v>
      </c>
      <c r="H2054" s="161" t="s">
        <v>2168</v>
      </c>
      <c r="I2054" s="97" t="s">
        <v>2102</v>
      </c>
      <c r="J2054" s="97" t="s">
        <v>2169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3221</v>
      </c>
      <c r="T2054" s="95" t="str">
        <f t="shared" si="161"/>
        <v>10 2023</v>
      </c>
      <c r="U2054" s="32">
        <f t="shared" si="164"/>
        <v>681.35289234651657</v>
      </c>
      <c r="V2054" s="22">
        <f t="shared" si="165"/>
        <v>0.66888021104389628</v>
      </c>
      <c r="X2054" s="33"/>
      <c r="Y2054" s="33"/>
    </row>
    <row r="2055" spans="1:25" x14ac:dyDescent="0.2">
      <c r="A2055" s="93" t="s">
        <v>939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3"/>
        <v>8 2023</v>
      </c>
      <c r="G2055" s="96" t="s">
        <v>5</v>
      </c>
      <c r="H2055" s="160" t="str">
        <f>RIGHT(Journal!$J2055,9)</f>
        <v>CGN-01352</v>
      </c>
      <c r="I2055" s="96" t="str">
        <f t="shared" si="162"/>
        <v>California Gold Nutrition</v>
      </c>
      <c r="J2055" s="97" t="s">
        <v>339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3221</v>
      </c>
      <c r="T2055" s="95" t="str">
        <f t="shared" si="161"/>
        <v>10 2023</v>
      </c>
      <c r="U2055" s="32">
        <f t="shared" si="164"/>
        <v>905.39484563130884</v>
      </c>
      <c r="V2055" s="22">
        <f t="shared" si="165"/>
        <v>0.91030580492616986</v>
      </c>
      <c r="X2055" s="33"/>
      <c r="Y2055" s="33"/>
    </row>
    <row r="2056" spans="1:25" x14ac:dyDescent="0.2">
      <c r="A2056" s="93" t="s">
        <v>939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3"/>
        <v>8 2023</v>
      </c>
      <c r="G2056" s="96" t="s">
        <v>5</v>
      </c>
      <c r="H2056" s="160" t="str">
        <f>RIGHT(Journal!$J2056,9)</f>
        <v>CGN-01352</v>
      </c>
      <c r="I2056" s="96" t="str">
        <f t="shared" si="162"/>
        <v>California Gold Nutrition</v>
      </c>
      <c r="J2056" s="97" t="s">
        <v>339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3221</v>
      </c>
      <c r="T2056" s="95" t="str">
        <f t="shared" si="161"/>
        <v>10 2023</v>
      </c>
      <c r="U2056" s="32">
        <f t="shared" si="164"/>
        <v>905.39484563130884</v>
      </c>
      <c r="V2056" s="22">
        <f t="shared" si="165"/>
        <v>0.91030580492616986</v>
      </c>
      <c r="X2056" s="33"/>
      <c r="Y2056" s="33"/>
    </row>
    <row r="2057" spans="1:25" x14ac:dyDescent="0.2">
      <c r="A2057" s="93" t="s">
        <v>939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3"/>
        <v>8 2023</v>
      </c>
      <c r="G2057" s="96" t="s">
        <v>5</v>
      </c>
      <c r="H2057" s="160" t="str">
        <f>RIGHT(Journal!$J2057,9)</f>
        <v>LKN-01789</v>
      </c>
      <c r="I2057" s="96" t="str">
        <f t="shared" si="162"/>
        <v>Lake Avenue Nutrition</v>
      </c>
      <c r="J2057" s="97" t="s">
        <v>940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1"/>
        <v/>
      </c>
      <c r="U2057" s="32">
        <f t="shared" si="164"/>
        <v>-522.65115836505049</v>
      </c>
      <c r="V2057" s="22" t="str">
        <f t="shared" si="165"/>
        <v/>
      </c>
      <c r="X2057" s="33"/>
      <c r="Y2057" s="33"/>
    </row>
    <row r="2058" spans="1:25" x14ac:dyDescent="0.2">
      <c r="A2058" s="93" t="s">
        <v>939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3"/>
        <v>8 2023</v>
      </c>
      <c r="G2058" s="96" t="s">
        <v>5</v>
      </c>
      <c r="H2058" s="160" t="str">
        <f>RIGHT(Journal!$J2058,9)</f>
        <v>CGN-01242</v>
      </c>
      <c r="I2058" s="96" t="str">
        <f t="shared" si="162"/>
        <v>California Gold Nutrition</v>
      </c>
      <c r="J2058" s="97" t="s">
        <v>941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1"/>
        <v>7 2025</v>
      </c>
      <c r="U2058" s="32">
        <f t="shared" si="164"/>
        <v>1022.6440987588945</v>
      </c>
      <c r="V2058" s="22">
        <f t="shared" si="165"/>
        <v>1.5097588976269705</v>
      </c>
      <c r="X2058" s="33"/>
      <c r="Y2058" s="33"/>
    </row>
    <row r="2059" spans="1:25" x14ac:dyDescent="0.2">
      <c r="A2059" s="93" t="s">
        <v>942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3"/>
        <v>9 2023</v>
      </c>
      <c r="G2059" s="96" t="s">
        <v>5</v>
      </c>
      <c r="H2059" s="161" t="s">
        <v>3199</v>
      </c>
      <c r="I2059" s="97" t="s">
        <v>2067</v>
      </c>
      <c r="J2059" s="97" t="s">
        <v>3200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3221</v>
      </c>
      <c r="T2059" s="95" t="str">
        <f t="shared" si="161"/>
        <v>10 2023</v>
      </c>
      <c r="U2059" s="32">
        <f t="shared" si="164"/>
        <v>1095.8987249264253</v>
      </c>
      <c r="V2059" s="22">
        <f t="shared" si="165"/>
        <v>0.6074485618229678</v>
      </c>
      <c r="X2059" s="33"/>
      <c r="Y2059" s="33"/>
    </row>
    <row r="2060" spans="1:25" x14ac:dyDescent="0.2">
      <c r="A2060" s="93" t="s">
        <v>942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3"/>
        <v>9 2023</v>
      </c>
      <c r="G2060" s="96" t="s">
        <v>6</v>
      </c>
      <c r="H2060" s="160" t="str">
        <f>RIGHT(Journal!$J2060,9)</f>
        <v>UNN-00042</v>
      </c>
      <c r="I2060" s="96" t="str">
        <f t="shared" si="162"/>
        <v>Animal</v>
      </c>
      <c r="J2060" s="97" t="s">
        <v>943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3221</v>
      </c>
      <c r="T2060" s="95" t="str">
        <f t="shared" si="161"/>
        <v>4 2024</v>
      </c>
      <c r="U2060" s="32">
        <f t="shared" si="164"/>
        <v>1522.703288171856</v>
      </c>
      <c r="V2060" s="22">
        <f t="shared" si="165"/>
        <v>0.3400943440154795</v>
      </c>
      <c r="X2060" s="33"/>
      <c r="Y2060" s="33"/>
    </row>
    <row r="2061" spans="1:25" x14ac:dyDescent="0.2">
      <c r="A2061" s="93" t="s">
        <v>942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3"/>
        <v>9 2023</v>
      </c>
      <c r="G2061" s="96" t="s">
        <v>6</v>
      </c>
      <c r="H2061" s="160" t="str">
        <f>RIGHT(Journal!$J2061,9)</f>
        <v>UNN-00042</v>
      </c>
      <c r="I2061" s="96" t="str">
        <f t="shared" si="162"/>
        <v>Animal</v>
      </c>
      <c r="J2061" s="97" t="s">
        <v>943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3221</v>
      </c>
      <c r="T2061" s="95" t="str">
        <f t="shared" ref="T2061:T2124" si="166">IF(R2061="","",MONTH(R2061)&amp;" "&amp;YEAR(R2061))</f>
        <v>1 2025</v>
      </c>
      <c r="U2061" s="32">
        <f t="shared" si="164"/>
        <v>522.703288171856</v>
      </c>
      <c r="V2061" s="22">
        <f t="shared" si="165"/>
        <v>0.11674528667956625</v>
      </c>
      <c r="X2061" s="33"/>
      <c r="Y2061" s="33"/>
    </row>
    <row r="2062" spans="1:25" x14ac:dyDescent="0.2">
      <c r="A2062" s="93" t="s">
        <v>942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3"/>
        <v>9 2023</v>
      </c>
      <c r="G2062" s="96" t="s">
        <v>5</v>
      </c>
      <c r="H2062" s="161" t="s">
        <v>2187</v>
      </c>
      <c r="I2062" s="97" t="s">
        <v>2188</v>
      </c>
      <c r="J2062" s="97" t="s">
        <v>2189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3221</v>
      </c>
      <c r="T2062" s="95" t="str">
        <f t="shared" si="166"/>
        <v>11 2023</v>
      </c>
      <c r="U2062" s="32">
        <f t="shared" si="164"/>
        <v>961.69382518845509</v>
      </c>
      <c r="V2062" s="22">
        <f t="shared" si="165"/>
        <v>0.92621410574102081</v>
      </c>
      <c r="X2062" s="33"/>
      <c r="Y2062" s="33"/>
    </row>
    <row r="2063" spans="1:25" x14ac:dyDescent="0.2">
      <c r="A2063" s="93" t="s">
        <v>942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3"/>
        <v>9 2023</v>
      </c>
      <c r="G2063" s="96" t="s">
        <v>5</v>
      </c>
      <c r="H2063" s="161" t="s">
        <v>2187</v>
      </c>
      <c r="I2063" s="97" t="s">
        <v>2188</v>
      </c>
      <c r="J2063" s="97" t="s">
        <v>2189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3221</v>
      </c>
      <c r="T2063" s="95" t="str">
        <f t="shared" si="166"/>
        <v>1 2024</v>
      </c>
      <c r="U2063" s="32">
        <f t="shared" si="164"/>
        <v>961.69382518845509</v>
      </c>
      <c r="V2063" s="22">
        <f t="shared" si="165"/>
        <v>0.92621410574102081</v>
      </c>
      <c r="X2063" s="33"/>
      <c r="Y2063" s="33"/>
    </row>
    <row r="2064" spans="1:25" x14ac:dyDescent="0.2">
      <c r="A2064" s="93" t="s">
        <v>942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3"/>
        <v>9 2023</v>
      </c>
      <c r="G2064" s="96" t="s">
        <v>5</v>
      </c>
      <c r="H2064" s="161" t="s">
        <v>2187</v>
      </c>
      <c r="I2064" s="97" t="s">
        <v>2188</v>
      </c>
      <c r="J2064" s="97" t="s">
        <v>2189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3221</v>
      </c>
      <c r="T2064" s="95" t="str">
        <f t="shared" si="166"/>
        <v>2 2024</v>
      </c>
      <c r="U2064" s="32">
        <f t="shared" si="164"/>
        <v>961.69382518845509</v>
      </c>
      <c r="V2064" s="22">
        <f t="shared" si="165"/>
        <v>0.92621410574102081</v>
      </c>
      <c r="X2064" s="33"/>
      <c r="Y2064" s="33"/>
    </row>
    <row r="2065" spans="1:25" x14ac:dyDescent="0.2">
      <c r="A2065" s="93" t="s">
        <v>942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3"/>
        <v>9 2023</v>
      </c>
      <c r="G2065" s="96" t="s">
        <v>5</v>
      </c>
      <c r="H2065" s="160" t="str">
        <f>RIGHT(Journal!$J2065,9)</f>
        <v>SOR-08378</v>
      </c>
      <c r="I2065" s="96" t="str">
        <f t="shared" ref="I2065:I2121" si="167">IFERROR(LEFT(J2065,FIND(",",J2065)-1),"")</f>
        <v>Solaray</v>
      </c>
      <c r="J2065" s="97" t="s">
        <v>944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3221</v>
      </c>
      <c r="T2065" s="95" t="str">
        <f t="shared" si="166"/>
        <v>10 2023</v>
      </c>
      <c r="U2065" s="32">
        <f t="shared" si="164"/>
        <v>478.41670877865567</v>
      </c>
      <c r="V2065" s="22">
        <f t="shared" si="165"/>
        <v>0.42655477531025399</v>
      </c>
      <c r="X2065" s="33"/>
      <c r="Y2065" s="33"/>
    </row>
    <row r="2066" spans="1:25" x14ac:dyDescent="0.2">
      <c r="A2066" s="93" t="s">
        <v>942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3"/>
        <v>9 2023</v>
      </c>
      <c r="G2066" s="96" t="s">
        <v>5</v>
      </c>
      <c r="H2066" s="160" t="str">
        <f>RIGHT(Journal!$J2066,9)</f>
        <v>SOR-08378</v>
      </c>
      <c r="I2066" s="96" t="str">
        <f t="shared" si="167"/>
        <v>Solaray</v>
      </c>
      <c r="J2066" s="97" t="s">
        <v>944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3221</v>
      </c>
      <c r="T2066" s="95" t="str">
        <f t="shared" si="166"/>
        <v>10 2023</v>
      </c>
      <c r="U2066" s="32">
        <f t="shared" si="164"/>
        <v>478.41670877865567</v>
      </c>
      <c r="V2066" s="22">
        <f t="shared" si="165"/>
        <v>0.42655477531025399</v>
      </c>
      <c r="X2066" s="33"/>
      <c r="Y2066" s="33"/>
    </row>
    <row r="2067" spans="1:25" x14ac:dyDescent="0.2">
      <c r="A2067" s="93" t="s">
        <v>942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3"/>
        <v>9 2023</v>
      </c>
      <c r="G2067" s="96" t="s">
        <v>5</v>
      </c>
      <c r="H2067" s="175" t="s">
        <v>3762</v>
      </c>
      <c r="I2067" s="176" t="s">
        <v>3793</v>
      </c>
      <c r="J2067" s="97" t="s">
        <v>3816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3221</v>
      </c>
      <c r="T2067" s="95" t="str">
        <f t="shared" si="166"/>
        <v>10 2023</v>
      </c>
      <c r="U2067" s="32">
        <f t="shared" si="164"/>
        <v>655.7703054329304</v>
      </c>
      <c r="V2067" s="22">
        <f t="shared" si="165"/>
        <v>0.29220284671415236</v>
      </c>
      <c r="X2067" s="33"/>
      <c r="Y2067" s="33"/>
    </row>
    <row r="2068" spans="1:25" x14ac:dyDescent="0.2">
      <c r="A2068" s="93" t="s">
        <v>942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3"/>
        <v>9 2023</v>
      </c>
      <c r="G2068" s="96" t="s">
        <v>5</v>
      </c>
      <c r="H2068" s="175" t="s">
        <v>3762</v>
      </c>
      <c r="I2068" s="176" t="s">
        <v>3793</v>
      </c>
      <c r="J2068" s="97" t="s">
        <v>3816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3221</v>
      </c>
      <c r="T2068" s="95" t="str">
        <f t="shared" si="166"/>
        <v>10 2023</v>
      </c>
      <c r="U2068" s="32">
        <f t="shared" si="164"/>
        <v>1255.7703054329304</v>
      </c>
      <c r="V2068" s="22">
        <f t="shared" si="165"/>
        <v>0.55955515982742521</v>
      </c>
      <c r="X2068" s="33"/>
      <c r="Y2068" s="33"/>
    </row>
    <row r="2069" spans="1:25" x14ac:dyDescent="0.2">
      <c r="A2069" s="93" t="s">
        <v>942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3"/>
        <v>9 2023</v>
      </c>
      <c r="G2069" s="96" t="s">
        <v>5</v>
      </c>
      <c r="H2069" s="161" t="s">
        <v>3735</v>
      </c>
      <c r="I2069" s="97" t="s">
        <v>2070</v>
      </c>
      <c r="J2069" s="97" t="s">
        <v>3890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3221</v>
      </c>
      <c r="T2069" s="95" t="str">
        <f t="shared" si="166"/>
        <v>10 2023</v>
      </c>
      <c r="U2069" s="32">
        <f t="shared" si="164"/>
        <v>908.85032493997824</v>
      </c>
      <c r="V2069" s="22">
        <f t="shared" si="165"/>
        <v>0.70390779821690963</v>
      </c>
      <c r="X2069" s="33"/>
      <c r="Y2069" s="33"/>
    </row>
    <row r="2070" spans="1:25" x14ac:dyDescent="0.2">
      <c r="A2070" s="93" t="s">
        <v>942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3"/>
        <v>9 2023</v>
      </c>
      <c r="G2070" s="96" t="s">
        <v>5</v>
      </c>
      <c r="H2070" s="161" t="s">
        <v>3735</v>
      </c>
      <c r="I2070" s="97" t="s">
        <v>2070</v>
      </c>
      <c r="J2070" s="97" t="s">
        <v>3890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3221</v>
      </c>
      <c r="T2070" s="95" t="str">
        <f t="shared" si="166"/>
        <v>7 2024</v>
      </c>
      <c r="U2070" s="32">
        <f t="shared" si="164"/>
        <v>908.85032493997824</v>
      </c>
      <c r="V2070" s="22">
        <f t="shared" si="165"/>
        <v>0.70390779821690963</v>
      </c>
      <c r="X2070" s="33"/>
      <c r="Y2070" s="33"/>
    </row>
    <row r="2071" spans="1:25" x14ac:dyDescent="0.2">
      <c r="A2071" s="93" t="s">
        <v>942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3"/>
        <v>9 2023</v>
      </c>
      <c r="G2071" s="96" t="s">
        <v>5</v>
      </c>
      <c r="H2071" s="161" t="s">
        <v>2562</v>
      </c>
      <c r="I2071" s="97" t="s">
        <v>2165</v>
      </c>
      <c r="J2071" s="97" t="s">
        <v>2563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3221</v>
      </c>
      <c r="T2071" s="95" t="str">
        <f t="shared" si="166"/>
        <v>11 2023</v>
      </c>
      <c r="U2071" s="32">
        <f t="shared" si="164"/>
        <v>606.71597428748441</v>
      </c>
      <c r="V2071" s="22">
        <f t="shared" si="165"/>
        <v>1.2299526087655568</v>
      </c>
      <c r="X2071" s="33"/>
      <c r="Y2071" s="33"/>
    </row>
    <row r="2072" spans="1:25" x14ac:dyDescent="0.2">
      <c r="A2072" s="93" t="s">
        <v>942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3"/>
        <v>9 2023</v>
      </c>
      <c r="G2072" s="96" t="s">
        <v>5</v>
      </c>
      <c r="H2072" s="160" t="str">
        <f>RIGHT(Journal!$J2072,9)</f>
        <v>SWV-02846</v>
      </c>
      <c r="I2072" s="96" t="str">
        <f t="shared" si="167"/>
        <v>Swanson</v>
      </c>
      <c r="J2072" s="97" t="s">
        <v>945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3221</v>
      </c>
      <c r="T2072" s="95" t="str">
        <f t="shared" si="166"/>
        <v>10 2023</v>
      </c>
      <c r="U2072" s="32">
        <f t="shared" si="164"/>
        <v>588.05217820631992</v>
      </c>
      <c r="V2072" s="22">
        <f t="shared" si="165"/>
        <v>0.48521245521610329</v>
      </c>
      <c r="X2072" s="33"/>
      <c r="Y2072" s="33"/>
    </row>
    <row r="2073" spans="1:25" x14ac:dyDescent="0.2">
      <c r="A2073" s="93" t="s">
        <v>942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3"/>
        <v>9 2023</v>
      </c>
      <c r="G2073" s="96" t="s">
        <v>5</v>
      </c>
      <c r="H2073" s="160" t="str">
        <f>RIGHT(Journal!$J2073,9)</f>
        <v>HIM-41601</v>
      </c>
      <c r="I2073" s="96" t="str">
        <f t="shared" si="167"/>
        <v>Himalaya</v>
      </c>
      <c r="J2073" s="97" t="s">
        <v>946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3221</v>
      </c>
      <c r="T2073" s="95" t="str">
        <f t="shared" si="166"/>
        <v>10 2023</v>
      </c>
      <c r="U2073" s="32">
        <f t="shared" si="164"/>
        <v>919.48144618378251</v>
      </c>
      <c r="V2073" s="22">
        <f t="shared" si="165"/>
        <v>0.71805398168072798</v>
      </c>
      <c r="X2073" s="33"/>
      <c r="Y2073" s="33"/>
    </row>
    <row r="2074" spans="1:25" x14ac:dyDescent="0.2">
      <c r="A2074" s="93" t="s">
        <v>942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3"/>
        <v>9 2023</v>
      </c>
      <c r="G2074" s="96" t="s">
        <v>5</v>
      </c>
      <c r="H2074" s="160" t="str">
        <f>RIGHT(Journal!$J2074,9)</f>
        <v>HIM-41601</v>
      </c>
      <c r="I2074" s="96" t="str">
        <f t="shared" si="167"/>
        <v>Himalaya</v>
      </c>
      <c r="J2074" s="97" t="s">
        <v>946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3221</v>
      </c>
      <c r="T2074" s="95" t="str">
        <f t="shared" si="166"/>
        <v>10 2023</v>
      </c>
      <c r="U2074" s="32">
        <f t="shared" si="164"/>
        <v>919.48144618378251</v>
      </c>
      <c r="V2074" s="22">
        <f t="shared" si="165"/>
        <v>0.71805398168072798</v>
      </c>
      <c r="X2074" s="33"/>
      <c r="Y2074" s="33"/>
    </row>
    <row r="2075" spans="1:25" x14ac:dyDescent="0.2">
      <c r="A2075" s="93" t="s">
        <v>947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3"/>
        <v>9 2023</v>
      </c>
      <c r="G2075" s="96" t="s">
        <v>6</v>
      </c>
      <c r="H2075" s="160" t="str">
        <f>RIGHT(Journal!$J2075,9)</f>
        <v>425941426</v>
      </c>
      <c r="I2075" s="96" t="str">
        <f t="shared" si="167"/>
        <v>VitaMeal</v>
      </c>
      <c r="J2075" s="97" t="s">
        <v>948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3221</v>
      </c>
      <c r="T2075" s="95" t="str">
        <f t="shared" si="166"/>
        <v>9 2023</v>
      </c>
      <c r="U2075" s="32">
        <f t="shared" si="164"/>
        <v>390.5</v>
      </c>
      <c r="V2075" s="22">
        <f t="shared" si="165"/>
        <v>0.55038759689922478</v>
      </c>
      <c r="X2075" s="33"/>
      <c r="Y2075" s="33"/>
    </row>
    <row r="2076" spans="1:25" x14ac:dyDescent="0.2">
      <c r="A2076" s="93" t="s">
        <v>947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3"/>
        <v>9 2023</v>
      </c>
      <c r="G2076" s="96" t="s">
        <v>6</v>
      </c>
      <c r="H2076" s="160" t="str">
        <f>RIGHT(Journal!$J2076,9)</f>
        <v>425941426</v>
      </c>
      <c r="I2076" s="96" t="str">
        <f t="shared" si="167"/>
        <v>VitaMeal</v>
      </c>
      <c r="J2076" s="97" t="s">
        <v>948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3221</v>
      </c>
      <c r="T2076" s="95" t="str">
        <f t="shared" si="166"/>
        <v>9 2023</v>
      </c>
      <c r="U2076" s="32">
        <f t="shared" si="164"/>
        <v>390.5</v>
      </c>
      <c r="V2076" s="22">
        <f t="shared" si="165"/>
        <v>0.55038759689922478</v>
      </c>
      <c r="X2076" s="33"/>
      <c r="Y2076" s="33"/>
    </row>
    <row r="2077" spans="1:25" x14ac:dyDescent="0.2">
      <c r="A2077" s="93" t="s">
        <v>947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3"/>
        <v>9 2023</v>
      </c>
      <c r="G2077" s="96" t="s">
        <v>6</v>
      </c>
      <c r="H2077" s="160" t="str">
        <f>RIGHT(Journal!$J2077,9)</f>
        <v>425941426</v>
      </c>
      <c r="I2077" s="96" t="str">
        <f t="shared" si="167"/>
        <v>VitaMeal</v>
      </c>
      <c r="J2077" s="97" t="s">
        <v>948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3221</v>
      </c>
      <c r="T2077" s="95" t="str">
        <f t="shared" si="166"/>
        <v>10 2023</v>
      </c>
      <c r="U2077" s="32">
        <f t="shared" si="164"/>
        <v>390.5</v>
      </c>
      <c r="V2077" s="22">
        <f t="shared" si="165"/>
        <v>0.55038759689922478</v>
      </c>
      <c r="X2077" s="33"/>
      <c r="Y2077" s="33"/>
    </row>
    <row r="2078" spans="1:25" x14ac:dyDescent="0.2">
      <c r="A2078" s="93" t="s">
        <v>949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3"/>
        <v>8 2023</v>
      </c>
      <c r="G2078" s="96" t="s">
        <v>6</v>
      </c>
      <c r="H2078" s="160" t="str">
        <f>RIGHT(Journal!$J2078,9)</f>
        <v>108438397</v>
      </c>
      <c r="I2078" s="96" t="str">
        <f t="shared" si="167"/>
        <v>Red ginseng</v>
      </c>
      <c r="J2078" s="97" t="s">
        <v>885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3221</v>
      </c>
      <c r="T2078" s="95" t="str">
        <f t="shared" si="166"/>
        <v>9 2023</v>
      </c>
      <c r="U2078" s="32">
        <f t="shared" si="164"/>
        <v>604.90000000000009</v>
      </c>
      <c r="V2078" s="22">
        <f t="shared" si="165"/>
        <v>0.52825080778971278</v>
      </c>
      <c r="X2078" s="33"/>
      <c r="Y2078" s="33"/>
    </row>
    <row r="2079" spans="1:25" x14ac:dyDescent="0.2">
      <c r="A2079" s="93" t="s">
        <v>949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3"/>
        <v>8 2023</v>
      </c>
      <c r="G2079" s="96" t="s">
        <v>6</v>
      </c>
      <c r="H2079" s="160" t="str">
        <f>RIGHT(Journal!$J2079,9)</f>
        <v>108438397</v>
      </c>
      <c r="I2079" s="96" t="str">
        <f t="shared" si="167"/>
        <v>Red ginseng</v>
      </c>
      <c r="J2079" s="97" t="s">
        <v>885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3221</v>
      </c>
      <c r="T2079" s="95" t="str">
        <f t="shared" si="166"/>
        <v>9 2023</v>
      </c>
      <c r="U2079" s="32">
        <f t="shared" si="164"/>
        <v>604.90000000000009</v>
      </c>
      <c r="V2079" s="22">
        <f t="shared" si="165"/>
        <v>0.52825080778971278</v>
      </c>
      <c r="X2079" s="33"/>
      <c r="Y2079" s="33"/>
    </row>
    <row r="2080" spans="1:25" x14ac:dyDescent="0.2">
      <c r="A2080" s="93" t="s">
        <v>950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3"/>
        <v>9 2023</v>
      </c>
      <c r="G2080" s="96" t="s">
        <v>6</v>
      </c>
      <c r="H2080" s="160" t="str">
        <f>RIGHT(Journal!$J2080,9)</f>
        <v>109762041</v>
      </c>
      <c r="I2080" s="96" t="str">
        <f t="shared" si="167"/>
        <v>Mutant mass</v>
      </c>
      <c r="J2080" s="97" t="s">
        <v>951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3221</v>
      </c>
      <c r="T2080" s="95" t="str">
        <f t="shared" si="166"/>
        <v>9 2023</v>
      </c>
      <c r="U2080" s="32">
        <f t="shared" si="164"/>
        <v>1293.3999999999996</v>
      </c>
      <c r="V2080" s="22">
        <f t="shared" si="165"/>
        <v>0.23488177822976056</v>
      </c>
      <c r="X2080" s="33"/>
      <c r="Y2080" s="33"/>
    </row>
    <row r="2081" spans="1:25" x14ac:dyDescent="0.2">
      <c r="A2081" s="93" t="s">
        <v>950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3"/>
        <v>9 2023</v>
      </c>
      <c r="G2081" s="96" t="s">
        <v>6</v>
      </c>
      <c r="H2081" s="160" t="str">
        <f>RIGHT(Journal!$J2081,9)</f>
        <v>109762042</v>
      </c>
      <c r="I2081" s="96" t="str">
        <f t="shared" si="167"/>
        <v>Mutant mass</v>
      </c>
      <c r="J2081" s="97" t="s">
        <v>952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3221</v>
      </c>
      <c r="T2081" s="95" t="str">
        <f t="shared" si="166"/>
        <v>9 2023</v>
      </c>
      <c r="U2081" s="32">
        <f t="shared" si="164"/>
        <v>1293.3999999999996</v>
      </c>
      <c r="V2081" s="22">
        <f t="shared" si="165"/>
        <v>0.23488177822976056</v>
      </c>
      <c r="X2081" s="33"/>
      <c r="Y2081" s="33"/>
    </row>
    <row r="2082" spans="1:25" x14ac:dyDescent="0.2">
      <c r="A2082" s="93" t="s">
        <v>950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3"/>
        <v>9 2023</v>
      </c>
      <c r="G2082" s="96" t="s">
        <v>6</v>
      </c>
      <c r="H2082" s="160" t="str">
        <f>RIGHT(Journal!$J2082,9)</f>
        <v>109762034</v>
      </c>
      <c r="I2082" s="96" t="str">
        <f t="shared" si="167"/>
        <v>Mutant mass</v>
      </c>
      <c r="J2082" s="97" t="s">
        <v>953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3221</v>
      </c>
      <c r="T2082" s="95" t="str">
        <f t="shared" si="166"/>
        <v>9 2023</v>
      </c>
      <c r="U2082" s="32">
        <f t="shared" si="164"/>
        <v>1293.3999999999996</v>
      </c>
      <c r="V2082" s="22">
        <f t="shared" si="165"/>
        <v>0.23488177822976056</v>
      </c>
      <c r="X2082" s="33"/>
      <c r="Y2082" s="33"/>
    </row>
    <row r="2083" spans="1:25" x14ac:dyDescent="0.2">
      <c r="A2083" s="93" t="s">
        <v>954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3"/>
        <v>9 2023</v>
      </c>
      <c r="G2083" s="96" t="s">
        <v>6</v>
      </c>
      <c r="H2083" s="160" t="str">
        <f>RIGHT(Journal!$J2083,9)</f>
        <v>156265513</v>
      </c>
      <c r="I2083" s="96" t="str">
        <f t="shared" si="167"/>
        <v>Scitec Nutrition</v>
      </c>
      <c r="J2083" s="97" t="s">
        <v>955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3221</v>
      </c>
      <c r="T2083" s="95" t="str">
        <f t="shared" si="166"/>
        <v>10 2023</v>
      </c>
      <c r="U2083" s="32">
        <f t="shared" si="164"/>
        <v>989.90000000000009</v>
      </c>
      <c r="V2083" s="22">
        <f t="shared" si="165"/>
        <v>0.41072984523463762</v>
      </c>
      <c r="X2083" s="33"/>
      <c r="Y2083" s="33"/>
    </row>
    <row r="2084" spans="1:25" x14ac:dyDescent="0.2">
      <c r="A2084" s="93" t="s">
        <v>956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3"/>
        <v>9 2023</v>
      </c>
      <c r="G2084" s="96" t="s">
        <v>6</v>
      </c>
      <c r="H2084" s="160" t="str">
        <f>RIGHT(Journal!$J2084,9)</f>
        <v>166611795</v>
      </c>
      <c r="I2084" s="96" t="str">
        <f t="shared" si="167"/>
        <v>Maxler</v>
      </c>
      <c r="J2084" s="97" t="s">
        <v>957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3221</v>
      </c>
      <c r="T2084" s="95" t="str">
        <f t="shared" si="166"/>
        <v>9 2023</v>
      </c>
      <c r="U2084" s="32">
        <f t="shared" si="164"/>
        <v>887.5</v>
      </c>
      <c r="V2084" s="22">
        <f t="shared" si="165"/>
        <v>0.33971291866028708</v>
      </c>
      <c r="X2084" s="33"/>
      <c r="Y2084" s="33"/>
    </row>
    <row r="2085" spans="1:25" x14ac:dyDescent="0.2">
      <c r="A2085" s="93" t="s">
        <v>956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3"/>
        <v>9 2023</v>
      </c>
      <c r="G2085" s="96" t="s">
        <v>6</v>
      </c>
      <c r="H2085" s="160" t="str">
        <f>RIGHT(Journal!$J2085,9)</f>
        <v>166611795</v>
      </c>
      <c r="I2085" s="96" t="str">
        <f t="shared" si="167"/>
        <v>Maxler</v>
      </c>
      <c r="J2085" s="97" t="s">
        <v>957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3221</v>
      </c>
      <c r="T2085" s="95" t="str">
        <f t="shared" si="166"/>
        <v>10 2023</v>
      </c>
      <c r="U2085" s="32">
        <f t="shared" si="164"/>
        <v>887.5</v>
      </c>
      <c r="V2085" s="22">
        <f t="shared" si="165"/>
        <v>0.33971291866028708</v>
      </c>
      <c r="X2085" s="33"/>
      <c r="Y2085" s="33"/>
    </row>
    <row r="2086" spans="1:25" x14ac:dyDescent="0.2">
      <c r="A2086" s="93" t="s">
        <v>956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3"/>
        <v>9 2023</v>
      </c>
      <c r="G2086" s="96" t="s">
        <v>6</v>
      </c>
      <c r="H2086" s="160" t="str">
        <f>RIGHT(Journal!$J2086,9)</f>
        <v>166611795</v>
      </c>
      <c r="I2086" s="96" t="str">
        <f t="shared" si="167"/>
        <v>Maxler</v>
      </c>
      <c r="J2086" s="97" t="s">
        <v>957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3221</v>
      </c>
      <c r="T2086" s="95" t="str">
        <f t="shared" si="166"/>
        <v>10 2023</v>
      </c>
      <c r="U2086" s="32">
        <f t="shared" si="164"/>
        <v>887.5</v>
      </c>
      <c r="V2086" s="22">
        <f t="shared" si="165"/>
        <v>0.33971291866028708</v>
      </c>
      <c r="X2086" s="33"/>
      <c r="Y2086" s="33"/>
    </row>
    <row r="2087" spans="1:25" x14ac:dyDescent="0.2">
      <c r="A2087" s="93" t="s">
        <v>958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3"/>
        <v>9 2023</v>
      </c>
      <c r="G2087" s="96" t="s">
        <v>6</v>
      </c>
      <c r="H2087" s="160" t="str">
        <f>RIGHT(Journal!$J2087,9)</f>
        <v>171016083</v>
      </c>
      <c r="I2087" s="96" t="str">
        <f t="shared" si="167"/>
        <v>Scitec Nutrition</v>
      </c>
      <c r="J2087" s="97" t="s">
        <v>959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3221</v>
      </c>
      <c r="T2087" s="95" t="str">
        <f t="shared" si="166"/>
        <v>10 2023</v>
      </c>
      <c r="U2087" s="32">
        <f t="shared" si="164"/>
        <v>630</v>
      </c>
      <c r="V2087" s="22">
        <f t="shared" si="165"/>
        <v>0.21212121212121213</v>
      </c>
      <c r="X2087" s="33"/>
      <c r="Y2087" s="33"/>
    </row>
    <row r="2088" spans="1:25" x14ac:dyDescent="0.2">
      <c r="A2088" s="93" t="s">
        <v>958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3"/>
        <v>9 2023</v>
      </c>
      <c r="G2088" s="96" t="s">
        <v>6</v>
      </c>
      <c r="H2088" s="160" t="str">
        <f>RIGHT(Journal!$J2088,9)</f>
        <v>171016083</v>
      </c>
      <c r="I2088" s="96" t="str">
        <f t="shared" si="167"/>
        <v>Scitec Nutrition</v>
      </c>
      <c r="J2088" s="97" t="s">
        <v>959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3221</v>
      </c>
      <c r="T2088" s="95" t="str">
        <f t="shared" si="166"/>
        <v>12 2023</v>
      </c>
      <c r="U2088" s="32">
        <f t="shared" si="164"/>
        <v>630</v>
      </c>
      <c r="V2088" s="22">
        <f t="shared" si="165"/>
        <v>0.21212121212121213</v>
      </c>
      <c r="X2088" s="33"/>
      <c r="Y2088" s="33"/>
    </row>
    <row r="2089" spans="1:25" x14ac:dyDescent="0.2">
      <c r="A2089" s="93" t="s">
        <v>960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3"/>
        <v>9 2023</v>
      </c>
      <c r="G2089" s="96" t="s">
        <v>6</v>
      </c>
      <c r="H2089" s="160" t="str">
        <f>RIGHT(Journal!$J2089,9)</f>
        <v>879350457</v>
      </c>
      <c r="I2089" s="96" t="str">
        <f t="shared" si="167"/>
        <v>Insane</v>
      </c>
      <c r="J2089" s="97" t="s">
        <v>575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3221</v>
      </c>
      <c r="T2089" s="95" t="str">
        <f t="shared" si="166"/>
        <v>9 2023</v>
      </c>
      <c r="U2089" s="32">
        <f t="shared" si="164"/>
        <v>473.5</v>
      </c>
      <c r="V2089" s="22">
        <f t="shared" si="165"/>
        <v>0.38605788830004079</v>
      </c>
      <c r="X2089" s="33"/>
      <c r="Y2089" s="33"/>
    </row>
    <row r="2090" spans="1:25" x14ac:dyDescent="0.2">
      <c r="A2090" s="93" t="s">
        <v>961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3"/>
        <v>9 2023</v>
      </c>
      <c r="G2090" s="96" t="s">
        <v>5</v>
      </c>
      <c r="H2090" s="175" t="s">
        <v>3755</v>
      </c>
      <c r="I2090" s="176" t="s">
        <v>2067</v>
      </c>
      <c r="J2090" s="97" t="s">
        <v>3806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3221</v>
      </c>
      <c r="T2090" s="95" t="str">
        <f t="shared" si="166"/>
        <v>10 2023</v>
      </c>
      <c r="U2090" s="32">
        <f t="shared" si="164"/>
        <v>599.50515896265017</v>
      </c>
      <c r="V2090" s="22">
        <f t="shared" si="165"/>
        <v>0.59920864593470691</v>
      </c>
      <c r="X2090" s="33"/>
      <c r="Y2090" s="33"/>
    </row>
    <row r="2091" spans="1:25" x14ac:dyDescent="0.2">
      <c r="A2091" s="93" t="s">
        <v>961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3"/>
        <v>9 2023</v>
      </c>
      <c r="G2091" s="96" t="s">
        <v>5</v>
      </c>
      <c r="H2091" s="175" t="s">
        <v>3723</v>
      </c>
      <c r="I2091" s="176" t="s">
        <v>2283</v>
      </c>
      <c r="J2091" s="97" t="s">
        <v>3765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3221</v>
      </c>
      <c r="T2091" s="95" t="str">
        <f t="shared" si="166"/>
        <v>11 2023</v>
      </c>
      <c r="U2091" s="32">
        <f t="shared" si="164"/>
        <v>338.38133621246698</v>
      </c>
      <c r="V2091" s="22">
        <f t="shared" si="165"/>
        <v>0.44429233723041278</v>
      </c>
      <c r="X2091" s="33"/>
      <c r="Y2091" s="33"/>
    </row>
    <row r="2092" spans="1:25" x14ac:dyDescent="0.2">
      <c r="A2092" s="93" t="s">
        <v>961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3"/>
        <v>9 2023</v>
      </c>
      <c r="G2092" s="96" t="s">
        <v>5</v>
      </c>
      <c r="H2092" s="161" t="s">
        <v>2078</v>
      </c>
      <c r="I2092" s="97" t="s">
        <v>2067</v>
      </c>
      <c r="J2092" s="97" t="s">
        <v>2079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3221</v>
      </c>
      <c r="T2092" s="95" t="str">
        <f t="shared" si="166"/>
        <v>2 2024</v>
      </c>
      <c r="U2092" s="32">
        <f t="shared" si="164"/>
        <v>1275.866909239076</v>
      </c>
      <c r="V2092" s="22">
        <f t="shared" si="165"/>
        <v>0.54896465022205576</v>
      </c>
      <c r="X2092" s="33"/>
      <c r="Y2092" s="33"/>
    </row>
    <row r="2093" spans="1:25" x14ac:dyDescent="0.2">
      <c r="A2093" s="93" t="s">
        <v>961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3"/>
        <v>9 2023</v>
      </c>
      <c r="G2093" s="96" t="s">
        <v>5</v>
      </c>
      <c r="H2093" s="161" t="s">
        <v>2078</v>
      </c>
      <c r="I2093" s="97" t="s">
        <v>2067</v>
      </c>
      <c r="J2093" s="97" t="s">
        <v>2079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3221</v>
      </c>
      <c r="T2093" s="95" t="str">
        <f t="shared" si="166"/>
        <v>4 2024</v>
      </c>
      <c r="U2093" s="32">
        <f t="shared" si="164"/>
        <v>1775.866909239076</v>
      </c>
      <c r="V2093" s="22">
        <f t="shared" si="165"/>
        <v>0.76409862941956352</v>
      </c>
      <c r="X2093" s="33"/>
      <c r="Y2093" s="33"/>
    </row>
    <row r="2094" spans="1:25" x14ac:dyDescent="0.2">
      <c r="A2094" s="93" t="s">
        <v>961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3"/>
        <v>9 2023</v>
      </c>
      <c r="G2094" s="96" t="s">
        <v>5</v>
      </c>
      <c r="H2094" s="161" t="s">
        <v>2078</v>
      </c>
      <c r="I2094" s="97" t="s">
        <v>2067</v>
      </c>
      <c r="J2094" s="97" t="s">
        <v>2079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3221</v>
      </c>
      <c r="T2094" s="95" t="str">
        <f t="shared" si="166"/>
        <v>4 2024</v>
      </c>
      <c r="U2094" s="32">
        <f t="shared" si="164"/>
        <v>1775.866909239076</v>
      </c>
      <c r="V2094" s="22">
        <f t="shared" si="165"/>
        <v>0.76409862941956352</v>
      </c>
      <c r="X2094" s="33"/>
      <c r="Y2094" s="33"/>
    </row>
    <row r="2095" spans="1:25" x14ac:dyDescent="0.2">
      <c r="A2095" s="93" t="s">
        <v>961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3"/>
        <v>9 2023</v>
      </c>
      <c r="G2095" s="96" t="s">
        <v>5</v>
      </c>
      <c r="H2095" s="160" t="str">
        <f>RIGHT(Journal!$J2095,9)</f>
        <v>NOW-00079</v>
      </c>
      <c r="I2095" s="96" t="str">
        <f t="shared" si="167"/>
        <v>NOW Foods</v>
      </c>
      <c r="J2095" s="97" t="s">
        <v>662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3221</v>
      </c>
      <c r="T2095" s="95" t="str">
        <f t="shared" si="166"/>
        <v>10 2023</v>
      </c>
      <c r="U2095" s="32">
        <f t="shared" si="164"/>
        <v>1272.1804161461241</v>
      </c>
      <c r="V2095" s="22">
        <f t="shared" si="165"/>
        <v>0.37113400662581536</v>
      </c>
      <c r="X2095" s="33"/>
      <c r="Y2095" s="33"/>
    </row>
    <row r="2096" spans="1:25" x14ac:dyDescent="0.2">
      <c r="A2096" s="93" t="s">
        <v>961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3"/>
        <v>9 2023</v>
      </c>
      <c r="G2096" s="96" t="s">
        <v>5</v>
      </c>
      <c r="H2096" s="161" t="s">
        <v>4184</v>
      </c>
      <c r="I2096" s="97" t="s">
        <v>2067</v>
      </c>
      <c r="J2096" s="97" t="s">
        <v>4185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3221</v>
      </c>
      <c r="T2096" s="95" t="str">
        <f t="shared" si="166"/>
        <v>4 2025</v>
      </c>
      <c r="U2096" s="32">
        <f t="shared" si="164"/>
        <v>962.90294177831379</v>
      </c>
      <c r="V2096" s="22">
        <f t="shared" si="165"/>
        <v>0.52414375030920024</v>
      </c>
      <c r="X2096" s="33"/>
      <c r="Y2096" s="33"/>
    </row>
    <row r="2097" spans="1:25" x14ac:dyDescent="0.2">
      <c r="A2097" s="93" t="s">
        <v>961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3"/>
        <v>9 2023</v>
      </c>
      <c r="G2097" s="96" t="s">
        <v>5</v>
      </c>
      <c r="H2097" s="161" t="s">
        <v>2086</v>
      </c>
      <c r="I2097" s="97" t="s">
        <v>2067</v>
      </c>
      <c r="J2097" s="97" t="s">
        <v>4428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3221</v>
      </c>
      <c r="T2097" s="95" t="str">
        <f t="shared" si="166"/>
        <v>10 2023</v>
      </c>
      <c r="U2097" s="32">
        <f t="shared" si="164"/>
        <v>951.74622582173743</v>
      </c>
      <c r="V2097" s="22">
        <f t="shared" si="165"/>
        <v>0.65716813088352355</v>
      </c>
      <c r="X2097" s="33"/>
      <c r="Y2097" s="33"/>
    </row>
    <row r="2098" spans="1:25" x14ac:dyDescent="0.2">
      <c r="A2098" s="93" t="s">
        <v>961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3"/>
        <v>9 2023</v>
      </c>
      <c r="G2098" s="96" t="s">
        <v>5</v>
      </c>
      <c r="H2098" s="161" t="s">
        <v>2086</v>
      </c>
      <c r="I2098" s="97" t="s">
        <v>2067</v>
      </c>
      <c r="J2098" s="97" t="s">
        <v>4428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3221</v>
      </c>
      <c r="T2098" s="95" t="str">
        <f t="shared" si="166"/>
        <v>11 2023</v>
      </c>
      <c r="U2098" s="32">
        <f t="shared" si="164"/>
        <v>1151.7462258217374</v>
      </c>
      <c r="V2098" s="22">
        <f t="shared" si="165"/>
        <v>0.79526547512381718</v>
      </c>
      <c r="X2098" s="33"/>
      <c r="Y2098" s="33"/>
    </row>
    <row r="2099" spans="1:25" x14ac:dyDescent="0.2">
      <c r="A2099" s="93" t="s">
        <v>961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3"/>
        <v>9 2023</v>
      </c>
      <c r="G2099" s="96" t="s">
        <v>5</v>
      </c>
      <c r="H2099" s="161" t="s">
        <v>2152</v>
      </c>
      <c r="I2099" s="97" t="s">
        <v>2067</v>
      </c>
      <c r="J2099" s="97" t="s">
        <v>3886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3221</v>
      </c>
      <c r="T2099" s="95" t="str">
        <f t="shared" si="166"/>
        <v>11 2023</v>
      </c>
      <c r="U2099" s="32">
        <f t="shared" si="164"/>
        <v>1201.4659120966694</v>
      </c>
      <c r="V2099" s="22">
        <f t="shared" si="165"/>
        <v>0.66802509898341556</v>
      </c>
      <c r="X2099" s="33"/>
      <c r="Y2099" s="33"/>
    </row>
    <row r="2100" spans="1:25" x14ac:dyDescent="0.2">
      <c r="A2100" s="93" t="s">
        <v>961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3"/>
        <v>9 2023</v>
      </c>
      <c r="G2100" s="96" t="s">
        <v>5</v>
      </c>
      <c r="H2100" s="161" t="s">
        <v>2152</v>
      </c>
      <c r="I2100" s="97" t="s">
        <v>2067</v>
      </c>
      <c r="J2100" s="97" t="s">
        <v>3886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3221</v>
      </c>
      <c r="T2100" s="95" t="str">
        <f t="shared" si="166"/>
        <v>11 2023</v>
      </c>
      <c r="U2100" s="32">
        <f t="shared" si="164"/>
        <v>1201.4659120966694</v>
      </c>
      <c r="V2100" s="22">
        <f t="shared" si="165"/>
        <v>0.66802509898341556</v>
      </c>
      <c r="X2100" s="33"/>
      <c r="Y2100" s="33"/>
    </row>
    <row r="2101" spans="1:25" x14ac:dyDescent="0.2">
      <c r="A2101" s="93" t="s">
        <v>961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3"/>
        <v>9 2023</v>
      </c>
      <c r="G2101" s="96" t="s">
        <v>5</v>
      </c>
      <c r="H2101" s="161" t="s">
        <v>2239</v>
      </c>
      <c r="I2101" s="97" t="s">
        <v>2067</v>
      </c>
      <c r="J2101" s="97" t="s">
        <v>2240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3221</v>
      </c>
      <c r="T2101" s="95" t="str">
        <f t="shared" si="166"/>
        <v>10 2023</v>
      </c>
      <c r="U2101" s="32">
        <f t="shared" si="164"/>
        <v>916.33104995045846</v>
      </c>
      <c r="V2101" s="22">
        <f t="shared" si="165"/>
        <v>0.77414470482824282</v>
      </c>
      <c r="X2101" s="33"/>
      <c r="Y2101" s="33"/>
    </row>
    <row r="2102" spans="1:25" x14ac:dyDescent="0.2">
      <c r="A2102" s="93" t="s">
        <v>961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3"/>
        <v>9 2023</v>
      </c>
      <c r="G2102" s="96" t="s">
        <v>5</v>
      </c>
      <c r="H2102" s="161" t="s">
        <v>2239</v>
      </c>
      <c r="I2102" s="97" t="s">
        <v>2067</v>
      </c>
      <c r="J2102" s="97" t="s">
        <v>2240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3221</v>
      </c>
      <c r="T2102" s="95" t="str">
        <f t="shared" si="166"/>
        <v>5 2024</v>
      </c>
      <c r="U2102" s="32">
        <f t="shared" si="164"/>
        <v>816.33104995045846</v>
      </c>
      <c r="V2102" s="22">
        <f t="shared" si="165"/>
        <v>0.68966162364594552</v>
      </c>
      <c r="X2102" s="33"/>
      <c r="Y2102" s="33"/>
    </row>
    <row r="2103" spans="1:25" x14ac:dyDescent="0.2">
      <c r="A2103" s="93" t="s">
        <v>961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3"/>
        <v>9 2023</v>
      </c>
      <c r="G2103" s="96" t="s">
        <v>5</v>
      </c>
      <c r="H2103" s="161" t="s">
        <v>2089</v>
      </c>
      <c r="I2103" s="97" t="s">
        <v>2067</v>
      </c>
      <c r="J2103" s="97" t="s">
        <v>4398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3221</v>
      </c>
      <c r="T2103" s="95" t="str">
        <f t="shared" si="166"/>
        <v>2 2024</v>
      </c>
      <c r="U2103" s="32">
        <f t="shared" si="164"/>
        <v>493.16881429586863</v>
      </c>
      <c r="V2103" s="22">
        <f t="shared" si="165"/>
        <v>0.81269523701822344</v>
      </c>
      <c r="X2103" s="33"/>
      <c r="Y2103" s="33"/>
    </row>
    <row r="2104" spans="1:25" x14ac:dyDescent="0.2">
      <c r="A2104" s="93" t="s">
        <v>961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3"/>
        <v>9 2023</v>
      </c>
      <c r="G2104" s="96" t="s">
        <v>5</v>
      </c>
      <c r="H2104" s="161" t="s">
        <v>2089</v>
      </c>
      <c r="I2104" s="97" t="s">
        <v>2067</v>
      </c>
      <c r="J2104" s="97" t="s">
        <v>4398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3221</v>
      </c>
      <c r="T2104" s="95" t="str">
        <f t="shared" si="166"/>
        <v>3 2024</v>
      </c>
      <c r="U2104" s="32">
        <f t="shared" si="164"/>
        <v>593.16881429586863</v>
      </c>
      <c r="V2104" s="22">
        <f t="shared" si="165"/>
        <v>0.97748571311078924</v>
      </c>
      <c r="X2104" s="33"/>
      <c r="Y2104" s="33"/>
    </row>
    <row r="2105" spans="1:25" x14ac:dyDescent="0.2">
      <c r="A2105" s="93" t="s">
        <v>961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3"/>
        <v>9 2023</v>
      </c>
      <c r="G2105" s="96" t="s">
        <v>5</v>
      </c>
      <c r="H2105" s="161" t="s">
        <v>2898</v>
      </c>
      <c r="I2105" s="97" t="s">
        <v>2067</v>
      </c>
      <c r="J2105" s="97" t="s">
        <v>2899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3221</v>
      </c>
      <c r="T2105" s="95" t="str">
        <f t="shared" si="166"/>
        <v>11 2023</v>
      </c>
      <c r="U2105" s="32">
        <f t="shared" si="164"/>
        <v>708.38791485374554</v>
      </c>
      <c r="V2105" s="22">
        <f t="shared" si="165"/>
        <v>0.89486748389252702</v>
      </c>
      <c r="X2105" s="33"/>
      <c r="Y2105" s="33"/>
    </row>
    <row r="2106" spans="1:25" x14ac:dyDescent="0.2">
      <c r="A2106" s="93" t="s">
        <v>963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3"/>
        <v>9 2023</v>
      </c>
      <c r="G2106" s="96" t="s">
        <v>6</v>
      </c>
      <c r="H2106" s="160" t="str">
        <f>RIGHT(Journal!$J2106,9)</f>
        <v>OPN-05223</v>
      </c>
      <c r="I2106" s="96" t="str">
        <f t="shared" si="167"/>
        <v>Optimum Nutrition</v>
      </c>
      <c r="J2106" s="97" t="s">
        <v>861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3221</v>
      </c>
      <c r="T2106" s="95" t="str">
        <f t="shared" si="166"/>
        <v>11 2023</v>
      </c>
      <c r="U2106" s="32">
        <f t="shared" si="164"/>
        <v>433.96248273867968</v>
      </c>
      <c r="V2106" s="22">
        <f t="shared" si="165"/>
        <v>0.11837371567950221</v>
      </c>
      <c r="X2106" s="33"/>
      <c r="Y2106" s="33"/>
    </row>
    <row r="2107" spans="1:25" x14ac:dyDescent="0.2">
      <c r="A2107" s="93" t="s">
        <v>963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3"/>
        <v>9 2023</v>
      </c>
      <c r="G2107" s="96" t="s">
        <v>6</v>
      </c>
      <c r="H2107" s="160" t="str">
        <f>RIGHT(Journal!$J2107,9)</f>
        <v>OPN-05223</v>
      </c>
      <c r="I2107" s="96" t="str">
        <f t="shared" si="167"/>
        <v>Optimum Nutrition</v>
      </c>
      <c r="J2107" s="97" t="s">
        <v>861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3221</v>
      </c>
      <c r="T2107" s="95" t="str">
        <f t="shared" si="166"/>
        <v>12 2023</v>
      </c>
      <c r="U2107" s="32">
        <f t="shared" si="164"/>
        <v>533.96248273867968</v>
      </c>
      <c r="V2107" s="22">
        <f t="shared" si="165"/>
        <v>0.14565112337900227</v>
      </c>
      <c r="X2107" s="33"/>
      <c r="Y2107" s="33"/>
    </row>
    <row r="2108" spans="1:25" x14ac:dyDescent="0.2">
      <c r="A2108" s="93" t="s">
        <v>963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3"/>
        <v>9 2023</v>
      </c>
      <c r="G2108" s="96" t="s">
        <v>5</v>
      </c>
      <c r="H2108" s="160" t="str">
        <f>RIGHT(Journal!$J2108,9)</f>
        <v>JAS-01569</v>
      </c>
      <c r="I2108" s="96" t="str">
        <f t="shared" si="167"/>
        <v>Jason Natural</v>
      </c>
      <c r="J2108" s="97" t="s">
        <v>964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3221</v>
      </c>
      <c r="T2108" s="95" t="str">
        <f t="shared" si="166"/>
        <v>10 2023</v>
      </c>
      <c r="U2108" s="32">
        <f t="shared" si="164"/>
        <v>275.01634909693087</v>
      </c>
      <c r="V2108" s="22">
        <f t="shared" si="165"/>
        <v>0.52385697844847512</v>
      </c>
      <c r="X2108" s="33"/>
      <c r="Y2108" s="33"/>
    </row>
    <row r="2109" spans="1:25" x14ac:dyDescent="0.2">
      <c r="A2109" s="93" t="s">
        <v>963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3"/>
        <v>9 2023</v>
      </c>
      <c r="G2109" s="96" t="s">
        <v>5</v>
      </c>
      <c r="H2109" s="160" t="str">
        <f>RIGHT(Journal!$J2109,9)</f>
        <v>JAS-01569</v>
      </c>
      <c r="I2109" s="96" t="str">
        <f t="shared" si="167"/>
        <v>Jason Natural</v>
      </c>
      <c r="J2109" s="97" t="s">
        <v>964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3221</v>
      </c>
      <c r="T2109" s="95" t="str">
        <f t="shared" si="166"/>
        <v>10 2023</v>
      </c>
      <c r="U2109" s="32">
        <f t="shared" si="164"/>
        <v>275.01634909693087</v>
      </c>
      <c r="V2109" s="22">
        <f t="shared" si="165"/>
        <v>0.52385697844847512</v>
      </c>
      <c r="X2109" s="33"/>
      <c r="Y2109" s="33"/>
    </row>
    <row r="2110" spans="1:25" x14ac:dyDescent="0.2">
      <c r="A2110" s="93" t="s">
        <v>963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3"/>
        <v>9 2023</v>
      </c>
      <c r="G2110" s="96" t="s">
        <v>5</v>
      </c>
      <c r="H2110" s="160" t="str">
        <f>RIGHT(Journal!$J2110,9)</f>
        <v>EVL-02739</v>
      </c>
      <c r="I2110" s="96" t="str">
        <f t="shared" si="167"/>
        <v>EVLution Nutrition</v>
      </c>
      <c r="J2110" s="97" t="s">
        <v>805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3221</v>
      </c>
      <c r="T2110" s="95" t="str">
        <f t="shared" si="166"/>
        <v>10 2023</v>
      </c>
      <c r="U2110" s="32">
        <f t="shared" si="164"/>
        <v>576.8889086298384</v>
      </c>
      <c r="V2110" s="22">
        <f t="shared" si="165"/>
        <v>0.51365257903922168</v>
      </c>
      <c r="X2110" s="33"/>
      <c r="Y2110" s="33"/>
    </row>
    <row r="2111" spans="1:25" x14ac:dyDescent="0.2">
      <c r="A2111" s="93" t="s">
        <v>963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3"/>
        <v>9 2023</v>
      </c>
      <c r="G2111" s="96" t="s">
        <v>5</v>
      </c>
      <c r="H2111" s="161" t="s">
        <v>2898</v>
      </c>
      <c r="I2111" s="97" t="s">
        <v>2067</v>
      </c>
      <c r="J2111" s="97" t="s">
        <v>2899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3221</v>
      </c>
      <c r="T2111" s="95" t="str">
        <f t="shared" si="166"/>
        <v>11 2023</v>
      </c>
      <c r="U2111" s="32">
        <f t="shared" si="164"/>
        <v>728.17321793849851</v>
      </c>
      <c r="V2111" s="22">
        <f t="shared" si="165"/>
        <v>0.83522694292170852</v>
      </c>
      <c r="X2111" s="33"/>
      <c r="Y2111" s="33"/>
    </row>
    <row r="2112" spans="1:25" x14ac:dyDescent="0.2">
      <c r="A2112" s="93" t="s">
        <v>963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3"/>
        <v>9 2023</v>
      </c>
      <c r="G2112" s="96" t="s">
        <v>5</v>
      </c>
      <c r="H2112" s="161" t="s">
        <v>2181</v>
      </c>
      <c r="I2112" s="97" t="s">
        <v>2067</v>
      </c>
      <c r="J2112" s="97" t="s">
        <v>2182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3221</v>
      </c>
      <c r="T2112" s="95" t="str">
        <f t="shared" si="166"/>
        <v>10 2023</v>
      </c>
      <c r="U2112" s="32">
        <f t="shared" si="164"/>
        <v>765.99348574244846</v>
      </c>
      <c r="V2112" s="22">
        <f t="shared" si="165"/>
        <v>0.62073698711656611</v>
      </c>
      <c r="X2112" s="33"/>
      <c r="Y2112" s="33"/>
    </row>
    <row r="2113" spans="1:25" x14ac:dyDescent="0.2">
      <c r="A2113" s="93" t="s">
        <v>963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ref="F2113:F2176" si="168">IFERROR(MONTH(E2113)&amp;" "&amp;YEAR(E2113),"")</f>
        <v>9 2023</v>
      </c>
      <c r="G2113" s="96" t="s">
        <v>5</v>
      </c>
      <c r="H2113" s="161" t="s">
        <v>2181</v>
      </c>
      <c r="I2113" s="97" t="s">
        <v>2067</v>
      </c>
      <c r="J2113" s="97" t="s">
        <v>2182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3221</v>
      </c>
      <c r="T2113" s="95" t="str">
        <f t="shared" si="166"/>
        <v>10 2023</v>
      </c>
      <c r="U2113" s="32">
        <f t="shared" ref="U2113:U2176" si="169">Q2113-P2113</f>
        <v>765.99348574244846</v>
      </c>
      <c r="V2113" s="22">
        <f t="shared" ref="V2113:V2176" si="170">IF(Q2113&lt;&gt;0,IFERROR(U2113/P2113,""),"")</f>
        <v>0.62073698711656611</v>
      </c>
      <c r="X2113" s="33"/>
      <c r="Y2113" s="33"/>
    </row>
    <row r="2114" spans="1:25" x14ac:dyDescent="0.2">
      <c r="A2114" s="93" t="s">
        <v>963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8"/>
        <v>9 2023</v>
      </c>
      <c r="G2114" s="96" t="s">
        <v>5</v>
      </c>
      <c r="H2114" s="160" t="str">
        <f>RIGHT(Journal!$J2114,9)</f>
        <v>NOW-03776</v>
      </c>
      <c r="I2114" s="96" t="str">
        <f t="shared" si="167"/>
        <v>NOW Foods</v>
      </c>
      <c r="J2114" s="97" t="s">
        <v>673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3221</v>
      </c>
      <c r="T2114" s="95" t="str">
        <f t="shared" si="166"/>
        <v>10 2023</v>
      </c>
      <c r="U2114" s="32">
        <f t="shared" si="169"/>
        <v>828.31048689966474</v>
      </c>
      <c r="V2114" s="22">
        <f t="shared" si="170"/>
        <v>0.49549302092795344</v>
      </c>
      <c r="X2114" s="33"/>
      <c r="Y2114" s="33"/>
    </row>
    <row r="2115" spans="1:25" x14ac:dyDescent="0.2">
      <c r="A2115" s="93" t="s">
        <v>963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8"/>
        <v>9 2023</v>
      </c>
      <c r="G2115" s="96" t="s">
        <v>5</v>
      </c>
      <c r="H2115" s="160" t="str">
        <f>RIGHT(Journal!$J2115,9)</f>
        <v>NOW-03776</v>
      </c>
      <c r="I2115" s="96" t="str">
        <f t="shared" si="167"/>
        <v>NOW Foods</v>
      </c>
      <c r="J2115" s="97" t="s">
        <v>673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3221</v>
      </c>
      <c r="T2115" s="95" t="str">
        <f t="shared" si="166"/>
        <v>12 2023</v>
      </c>
      <c r="U2115" s="32">
        <f t="shared" si="169"/>
        <v>928.31048689966474</v>
      </c>
      <c r="V2115" s="22">
        <f t="shared" si="170"/>
        <v>0.55531274176507162</v>
      </c>
      <c r="X2115" s="33"/>
      <c r="Y2115" s="33"/>
    </row>
    <row r="2116" spans="1:25" x14ac:dyDescent="0.2">
      <c r="A2116" s="93" t="s">
        <v>963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si="168"/>
        <v>9 2023</v>
      </c>
      <c r="G2116" s="96" t="s">
        <v>6</v>
      </c>
      <c r="H2116" s="160" t="str">
        <f>RIGHT(Journal!$J2116,9)</f>
        <v>NOW-02035</v>
      </c>
      <c r="I2116" s="96" t="str">
        <f t="shared" si="167"/>
        <v>NOW Foods</v>
      </c>
      <c r="J2116" s="97" t="s">
        <v>965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3221</v>
      </c>
      <c r="T2116" s="95" t="str">
        <f t="shared" si="166"/>
        <v>11 2023</v>
      </c>
      <c r="U2116" s="32">
        <f t="shared" si="169"/>
        <v>812.6274753662708</v>
      </c>
      <c r="V2116" s="22">
        <f t="shared" si="170"/>
        <v>0.58573127327918439</v>
      </c>
      <c r="X2116" s="33"/>
      <c r="Y2116" s="33"/>
    </row>
    <row r="2117" spans="1:25" x14ac:dyDescent="0.2">
      <c r="A2117" s="93" t="s">
        <v>963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8"/>
        <v>9 2023</v>
      </c>
      <c r="G2117" s="96" t="s">
        <v>5</v>
      </c>
      <c r="H2117" s="160" t="str">
        <f>RIGHT(Journal!$J2117,9)</f>
        <v>NOW-04620</v>
      </c>
      <c r="I2117" s="96" t="str">
        <f t="shared" si="167"/>
        <v>NOW Foods</v>
      </c>
      <c r="J2117" s="97" t="s">
        <v>297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3221</v>
      </c>
      <c r="T2117" s="95" t="str">
        <f t="shared" si="166"/>
        <v>11 2023</v>
      </c>
      <c r="U2117" s="32">
        <f t="shared" si="169"/>
        <v>633.4477241343053</v>
      </c>
      <c r="V2117" s="22">
        <f t="shared" si="170"/>
        <v>0.95033465051425359</v>
      </c>
      <c r="X2117" s="33"/>
      <c r="Y2117" s="33"/>
    </row>
    <row r="2118" spans="1:25" x14ac:dyDescent="0.2">
      <c r="A2118" s="93" t="s">
        <v>963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8"/>
        <v>9 2023</v>
      </c>
      <c r="G2118" s="96" t="s">
        <v>5</v>
      </c>
      <c r="H2118" s="160" t="str">
        <f>RIGHT(Journal!$J2118,9)</f>
        <v>NOW-04620</v>
      </c>
      <c r="I2118" s="96" t="str">
        <f t="shared" si="167"/>
        <v>NOW Foods</v>
      </c>
      <c r="J2118" s="97" t="s">
        <v>297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3221</v>
      </c>
      <c r="T2118" s="95" t="str">
        <f t="shared" si="166"/>
        <v>12 2023</v>
      </c>
      <c r="U2118" s="32">
        <f t="shared" si="169"/>
        <v>633.4477241343053</v>
      </c>
      <c r="V2118" s="22">
        <f t="shared" si="170"/>
        <v>0.95033465051425359</v>
      </c>
      <c r="X2118" s="33"/>
      <c r="Y2118" s="33"/>
    </row>
    <row r="2119" spans="1:25" x14ac:dyDescent="0.2">
      <c r="A2119" s="93" t="s">
        <v>966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8"/>
        <v>9 2023</v>
      </c>
      <c r="G2119" s="96" t="s">
        <v>6</v>
      </c>
      <c r="H2119" s="160" t="str">
        <f>RIGHT(Journal!$J2119,9)</f>
        <v>BSN-00521</v>
      </c>
      <c r="I2119" s="96" t="str">
        <f t="shared" si="167"/>
        <v>BSN</v>
      </c>
      <c r="J2119" s="97" t="s">
        <v>967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3221</v>
      </c>
      <c r="T2119" s="95" t="str">
        <f t="shared" si="166"/>
        <v>10 2023</v>
      </c>
      <c r="U2119" s="32">
        <f t="shared" si="169"/>
        <v>1494.4912500000009</v>
      </c>
      <c r="V2119" s="22">
        <f t="shared" si="170"/>
        <v>0.18668285760102393</v>
      </c>
      <c r="X2119" s="33"/>
      <c r="Y2119" s="33"/>
    </row>
    <row r="2120" spans="1:25" x14ac:dyDescent="0.2">
      <c r="A2120" s="93" t="s">
        <v>966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8"/>
        <v>9 2023</v>
      </c>
      <c r="G2120" s="96" t="s">
        <v>6</v>
      </c>
      <c r="H2120" s="160" t="str">
        <f>RIGHT(Journal!$J2120,9)</f>
        <v>BSN-00521</v>
      </c>
      <c r="I2120" s="96" t="str">
        <f t="shared" si="167"/>
        <v>BSN</v>
      </c>
      <c r="J2120" s="97" t="s">
        <v>967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3221</v>
      </c>
      <c r="T2120" s="95" t="str">
        <f t="shared" si="166"/>
        <v>10 2023</v>
      </c>
      <c r="U2120" s="32">
        <f t="shared" si="169"/>
        <v>1494.4912500000009</v>
      </c>
      <c r="V2120" s="22">
        <f t="shared" si="170"/>
        <v>0.18668285760102393</v>
      </c>
      <c r="X2120" s="33"/>
      <c r="Y2120" s="33"/>
    </row>
    <row r="2121" spans="1:25" x14ac:dyDescent="0.2">
      <c r="A2121" s="93" t="s">
        <v>968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8"/>
        <v>9 2023</v>
      </c>
      <c r="G2121" s="96" t="s">
        <v>5</v>
      </c>
      <c r="H2121" s="160" t="str">
        <f>RIGHT(Journal!$J2121,9)</f>
        <v>AGE-00852</v>
      </c>
      <c r="I2121" s="96" t="str">
        <f t="shared" si="167"/>
        <v>Codeage</v>
      </c>
      <c r="J2121" s="97" t="s">
        <v>969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3221</v>
      </c>
      <c r="T2121" s="95" t="str">
        <f t="shared" si="166"/>
        <v>10 2023</v>
      </c>
      <c r="U2121" s="32">
        <f t="shared" si="169"/>
        <v>271.0744486493536</v>
      </c>
      <c r="V2121" s="22">
        <f t="shared" si="170"/>
        <v>7.9055215574038329E-2</v>
      </c>
      <c r="X2121" s="33"/>
      <c r="Y2121" s="33"/>
    </row>
    <row r="2122" spans="1:25" x14ac:dyDescent="0.2">
      <c r="A2122" s="93" t="s">
        <v>968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8"/>
        <v>9 2023</v>
      </c>
      <c r="G2122" s="96" t="s">
        <v>5</v>
      </c>
      <c r="H2122" s="161" t="s">
        <v>2904</v>
      </c>
      <c r="I2122" s="97" t="s">
        <v>2637</v>
      </c>
      <c r="J2122" s="97" t="s">
        <v>2905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3221</v>
      </c>
      <c r="T2122" s="95" t="str">
        <f t="shared" si="166"/>
        <v>10 2023</v>
      </c>
      <c r="U2122" s="32">
        <f t="shared" si="169"/>
        <v>871.43664230719037</v>
      </c>
      <c r="V2122" s="22">
        <f t="shared" si="170"/>
        <v>0.65592403799283761</v>
      </c>
      <c r="X2122" s="33"/>
      <c r="Y2122" s="33"/>
    </row>
    <row r="2123" spans="1:25" x14ac:dyDescent="0.2">
      <c r="A2123" s="93" t="s">
        <v>968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8"/>
        <v>9 2023</v>
      </c>
      <c r="G2123" s="96" t="s">
        <v>5</v>
      </c>
      <c r="H2123" s="161" t="s">
        <v>2904</v>
      </c>
      <c r="I2123" s="97" t="s">
        <v>2637</v>
      </c>
      <c r="J2123" s="97" t="s">
        <v>2905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3221</v>
      </c>
      <c r="T2123" s="95" t="str">
        <f t="shared" si="166"/>
        <v>10 2023</v>
      </c>
      <c r="U2123" s="32">
        <f t="shared" si="169"/>
        <v>871.43664230719037</v>
      </c>
      <c r="V2123" s="22">
        <f t="shared" si="170"/>
        <v>0.65592403799283761</v>
      </c>
      <c r="X2123" s="33"/>
      <c r="Y2123" s="33"/>
    </row>
    <row r="2124" spans="1:25" x14ac:dyDescent="0.2">
      <c r="A2124" s="93" t="s">
        <v>968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8"/>
        <v>9 2023</v>
      </c>
      <c r="G2124" s="96" t="s">
        <v>5</v>
      </c>
      <c r="H2124" s="161" t="s">
        <v>2529</v>
      </c>
      <c r="I2124" s="97" t="s">
        <v>2067</v>
      </c>
      <c r="J2124" s="97" t="s">
        <v>2530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3221</v>
      </c>
      <c r="T2124" s="95" t="str">
        <f t="shared" si="166"/>
        <v>11 2023</v>
      </c>
      <c r="U2124" s="32">
        <f t="shared" si="169"/>
        <v>631.6501043977554</v>
      </c>
      <c r="V2124" s="22">
        <f t="shared" si="170"/>
        <v>0.94508895498304923</v>
      </c>
      <c r="X2124" s="33"/>
      <c r="Y2124" s="33"/>
    </row>
    <row r="2125" spans="1:25" x14ac:dyDescent="0.2">
      <c r="A2125" s="93" t="s">
        <v>968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8"/>
        <v>9 2023</v>
      </c>
      <c r="G2125" s="96" t="s">
        <v>5</v>
      </c>
      <c r="H2125" s="175" t="s">
        <v>3760</v>
      </c>
      <c r="I2125" s="176" t="s">
        <v>2067</v>
      </c>
      <c r="J2125" s="97" t="s">
        <v>3810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3221</v>
      </c>
      <c r="T2125" s="95" t="str">
        <f t="shared" ref="T2125:T2188" si="171">IF(R2125="","",MONTH(R2125)&amp;" "&amp;YEAR(R2125))</f>
        <v>10 2023</v>
      </c>
      <c r="U2125" s="32">
        <f t="shared" si="169"/>
        <v>976.27654573926679</v>
      </c>
      <c r="V2125" s="22">
        <f t="shared" si="170"/>
        <v>0.53532049689793093</v>
      </c>
      <c r="X2125" s="33"/>
      <c r="Y2125" s="33"/>
    </row>
    <row r="2126" spans="1:25" x14ac:dyDescent="0.2">
      <c r="A2126" s="93" t="s">
        <v>968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8"/>
        <v>9 2023</v>
      </c>
      <c r="G2126" s="96" t="s">
        <v>5</v>
      </c>
      <c r="H2126" s="175" t="s">
        <v>3760</v>
      </c>
      <c r="I2126" s="176" t="s">
        <v>2067</v>
      </c>
      <c r="J2126" s="97" t="s">
        <v>3810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3221</v>
      </c>
      <c r="T2126" s="95" t="str">
        <f t="shared" si="171"/>
        <v>10 2023</v>
      </c>
      <c r="U2126" s="32">
        <f t="shared" si="169"/>
        <v>976.27654573926679</v>
      </c>
      <c r="V2126" s="22">
        <f t="shared" si="170"/>
        <v>0.53532049689793093</v>
      </c>
      <c r="X2126" s="33"/>
      <c r="Y2126" s="33"/>
    </row>
    <row r="2127" spans="1:25" x14ac:dyDescent="0.2">
      <c r="A2127" s="93" t="s">
        <v>968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8"/>
        <v>9 2023</v>
      </c>
      <c r="G2127" s="96" t="s">
        <v>7</v>
      </c>
      <c r="H2127" s="160" t="str">
        <f>RIGHT(Journal!$J2127,9)</f>
        <v>PTF-10431</v>
      </c>
      <c r="I2127" s="96" t="str">
        <f t="shared" ref="I2127:I2189" si="172">IFERROR(LEFT(J2127,FIND(",",J2127)-1),"")</f>
        <v>Planetary Herbals</v>
      </c>
      <c r="J2127" s="97" t="s">
        <v>970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3221</v>
      </c>
      <c r="T2127" s="95" t="str">
        <f t="shared" si="171"/>
        <v>10 2023</v>
      </c>
      <c r="U2127" s="32">
        <f t="shared" si="169"/>
        <v>1002.8581312801773</v>
      </c>
      <c r="V2127" s="22">
        <f t="shared" si="170"/>
        <v>0.71779262631294494</v>
      </c>
      <c r="X2127" s="33"/>
      <c r="Y2127" s="33"/>
    </row>
    <row r="2128" spans="1:25" x14ac:dyDescent="0.2">
      <c r="A2128" s="93" t="s">
        <v>968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8"/>
        <v>9 2023</v>
      </c>
      <c r="G2128" s="96" t="s">
        <v>5</v>
      </c>
      <c r="H2128" s="160" t="str">
        <f>RIGHT(Journal!$J2128,9)</f>
        <v>SNS-01819</v>
      </c>
      <c r="I2128" s="96" t="str">
        <f t="shared" si="172"/>
        <v>Source Naturals</v>
      </c>
      <c r="J2128" s="97" t="s">
        <v>971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3221</v>
      </c>
      <c r="T2128" s="95" t="str">
        <f t="shared" si="171"/>
        <v>1 2024</v>
      </c>
      <c r="U2128" s="32">
        <f t="shared" si="169"/>
        <v>673.60892731306274</v>
      </c>
      <c r="V2128" s="22">
        <f t="shared" si="170"/>
        <v>0.7271323603748725</v>
      </c>
      <c r="X2128" s="33"/>
      <c r="Y2128" s="33"/>
    </row>
    <row r="2129" spans="1:25" x14ac:dyDescent="0.2">
      <c r="A2129" s="93" t="s">
        <v>968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8"/>
        <v>9 2023</v>
      </c>
      <c r="G2129" s="96" t="s">
        <v>6</v>
      </c>
      <c r="H2129" s="160" t="str">
        <f>RIGHT(Journal!$J2129,9)</f>
        <v>NOW-02035</v>
      </c>
      <c r="I2129" s="96" t="str">
        <f t="shared" si="172"/>
        <v>NOW Foods</v>
      </c>
      <c r="J2129" s="97" t="s">
        <v>965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3221</v>
      </c>
      <c r="T2129" s="95" t="str">
        <f t="shared" si="171"/>
        <v>12 2023</v>
      </c>
      <c r="U2129" s="32">
        <f t="shared" si="169"/>
        <v>1074.380613989299</v>
      </c>
      <c r="V2129" s="22">
        <f t="shared" si="170"/>
        <v>0.75362374034189417</v>
      </c>
      <c r="X2129" s="33"/>
      <c r="Y2129" s="33"/>
    </row>
    <row r="2130" spans="1:25" x14ac:dyDescent="0.2">
      <c r="A2130" s="93" t="s">
        <v>968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8"/>
        <v>9 2023</v>
      </c>
      <c r="G2130" s="96" t="s">
        <v>6</v>
      </c>
      <c r="H2130" s="160" t="str">
        <f>RIGHT(Journal!$J2130,9)</f>
        <v>NOW-02035</v>
      </c>
      <c r="I2130" s="96" t="str">
        <f t="shared" si="172"/>
        <v>NOW Foods</v>
      </c>
      <c r="J2130" s="97" t="s">
        <v>965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3221</v>
      </c>
      <c r="T2130" s="95" t="str">
        <f t="shared" si="171"/>
        <v>12 2024</v>
      </c>
      <c r="U2130" s="32">
        <f t="shared" si="169"/>
        <v>1074.380613989299</v>
      </c>
      <c r="V2130" s="22">
        <f t="shared" si="170"/>
        <v>0.75362374034189417</v>
      </c>
      <c r="X2130" s="33"/>
      <c r="Y2130" s="33"/>
    </row>
    <row r="2131" spans="1:25" x14ac:dyDescent="0.2">
      <c r="A2131" s="93" t="s">
        <v>968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8"/>
        <v>9 2023</v>
      </c>
      <c r="G2131" s="96" t="s">
        <v>5</v>
      </c>
      <c r="H2131" s="160" t="str">
        <f>RIGHT(Journal!$J2131,9)</f>
        <v>CEN-27452</v>
      </c>
      <c r="I2131" s="96" t="str">
        <f t="shared" si="172"/>
        <v>21st Century</v>
      </c>
      <c r="J2131" s="97" t="s">
        <v>91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3221</v>
      </c>
      <c r="T2131" s="95" t="str">
        <f t="shared" si="171"/>
        <v>8 2024</v>
      </c>
      <c r="U2131" s="32">
        <f t="shared" si="169"/>
        <v>588.60513897951193</v>
      </c>
      <c r="V2131" s="22">
        <f t="shared" si="170"/>
        <v>0.96272503500775675</v>
      </c>
      <c r="X2131" s="33"/>
      <c r="Y2131" s="33"/>
    </row>
    <row r="2132" spans="1:25" x14ac:dyDescent="0.2">
      <c r="A2132" s="93" t="s">
        <v>968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8"/>
        <v>9 2023</v>
      </c>
      <c r="G2132" s="96" t="s">
        <v>5</v>
      </c>
      <c r="H2132" s="160" t="str">
        <f>RIGHT(Journal!$J2132,9)</f>
        <v>PTF-10391</v>
      </c>
      <c r="I2132" s="96" t="str">
        <f t="shared" si="172"/>
        <v>Planetary Herbals</v>
      </c>
      <c r="J2132" s="97" t="s">
        <v>972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3221</v>
      </c>
      <c r="T2132" s="95" t="str">
        <f t="shared" si="171"/>
        <v>10 2023</v>
      </c>
      <c r="U2132" s="32">
        <f t="shared" si="169"/>
        <v>873.87564530862574</v>
      </c>
      <c r="V2132" s="22">
        <f t="shared" si="170"/>
        <v>0.53739779666142473</v>
      </c>
      <c r="X2132" s="33"/>
      <c r="Y2132" s="33"/>
    </row>
    <row r="2133" spans="1:25" x14ac:dyDescent="0.2">
      <c r="A2133" s="93" t="s">
        <v>973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8"/>
        <v>9 2023</v>
      </c>
      <c r="G2133" s="96" t="s">
        <v>7</v>
      </c>
      <c r="H2133" s="161" t="s">
        <v>2215</v>
      </c>
      <c r="I2133" s="97" t="s">
        <v>2216</v>
      </c>
      <c r="J2133" s="97" t="s">
        <v>2720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1"/>
        <v/>
      </c>
      <c r="U2133" s="32">
        <f t="shared" si="169"/>
        <v>-1076.7775717703353</v>
      </c>
      <c r="V2133" s="22" t="str">
        <f t="shared" si="170"/>
        <v/>
      </c>
      <c r="X2133" s="33"/>
      <c r="Y2133" s="33"/>
    </row>
    <row r="2134" spans="1:25" x14ac:dyDescent="0.2">
      <c r="A2134" s="93" t="s">
        <v>973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8"/>
        <v>9 2023</v>
      </c>
      <c r="G2134" s="96" t="s">
        <v>7</v>
      </c>
      <c r="H2134" s="161" t="s">
        <v>2215</v>
      </c>
      <c r="I2134" s="97" t="s">
        <v>2216</v>
      </c>
      <c r="J2134" s="97" t="s">
        <v>2720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1"/>
        <v/>
      </c>
      <c r="U2134" s="32">
        <f t="shared" si="169"/>
        <v>-1076.7775717703353</v>
      </c>
      <c r="V2134" s="22" t="str">
        <f t="shared" si="170"/>
        <v/>
      </c>
      <c r="X2134" s="33"/>
      <c r="Y2134" s="33"/>
    </row>
    <row r="2135" spans="1:25" x14ac:dyDescent="0.2">
      <c r="A2135" s="93" t="s">
        <v>973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8"/>
        <v>9 2023</v>
      </c>
      <c r="G2135" s="96" t="s">
        <v>7</v>
      </c>
      <c r="H2135" s="160" t="str">
        <f>RIGHT(Journal!$J2135,9)</f>
        <v>MBY-24771</v>
      </c>
      <c r="I2135" s="96" t="str">
        <f t="shared" si="172"/>
        <v>Maybelline</v>
      </c>
      <c r="J2135" s="97" t="s">
        <v>974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1"/>
        <v/>
      </c>
      <c r="U2135" s="32">
        <f t="shared" si="169"/>
        <v>-800.81371041239458</v>
      </c>
      <c r="V2135" s="22" t="str">
        <f t="shared" si="170"/>
        <v/>
      </c>
      <c r="X2135" s="33"/>
      <c r="Y2135" s="33"/>
    </row>
    <row r="2136" spans="1:25" x14ac:dyDescent="0.2">
      <c r="A2136" s="93" t="s">
        <v>973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8"/>
        <v>9 2023</v>
      </c>
      <c r="G2136" s="96" t="s">
        <v>7</v>
      </c>
      <c r="H2136" s="160" t="str">
        <f>RIGHT(Journal!$J2136,9)</f>
        <v>LOE-28371</v>
      </c>
      <c r="I2136" s="96" t="str">
        <f t="shared" si="172"/>
        <v>L'Oréal</v>
      </c>
      <c r="J2136" s="97" t="s">
        <v>975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1"/>
        <v/>
      </c>
      <c r="U2136" s="32">
        <f t="shared" si="169"/>
        <v>-1537.1014240145821</v>
      </c>
      <c r="V2136" s="22" t="str">
        <f t="shared" si="170"/>
        <v/>
      </c>
      <c r="X2136" s="33"/>
      <c r="Y2136" s="33"/>
    </row>
    <row r="2137" spans="1:25" x14ac:dyDescent="0.2">
      <c r="A2137" s="93" t="s">
        <v>973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8"/>
        <v>9 2023</v>
      </c>
      <c r="G2137" s="96" t="s">
        <v>7</v>
      </c>
      <c r="H2137" s="160" t="str">
        <f>RIGHT(Journal!$J2137,9)</f>
        <v>LOE-36371</v>
      </c>
      <c r="I2137" s="96" t="str">
        <f t="shared" si="172"/>
        <v>L'Oréal</v>
      </c>
      <c r="J2137" s="97" t="s">
        <v>976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1"/>
        <v/>
      </c>
      <c r="U2137" s="32">
        <f t="shared" si="169"/>
        <v>-1500.2294258373206</v>
      </c>
      <c r="V2137" s="22" t="str">
        <f t="shared" si="170"/>
        <v/>
      </c>
      <c r="X2137" s="33"/>
      <c r="Y2137" s="33"/>
    </row>
    <row r="2138" spans="1:25" x14ac:dyDescent="0.2">
      <c r="A2138" s="93" t="s">
        <v>973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8"/>
        <v>9 2023</v>
      </c>
      <c r="G2138" s="96" t="s">
        <v>7</v>
      </c>
      <c r="H2138" s="160" t="str">
        <f>RIGHT(Journal!$J2138,9)</f>
        <v>MBY-54678</v>
      </c>
      <c r="I2138" s="96" t="str">
        <f t="shared" si="172"/>
        <v>Maybelline</v>
      </c>
      <c r="J2138" s="97" t="s">
        <v>977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1"/>
        <v/>
      </c>
      <c r="U2138" s="32">
        <f t="shared" si="169"/>
        <v>-1069.2879471405788</v>
      </c>
      <c r="V2138" s="22" t="str">
        <f t="shared" si="170"/>
        <v/>
      </c>
      <c r="X2138" s="33"/>
      <c r="Y2138" s="33"/>
    </row>
    <row r="2139" spans="1:25" x14ac:dyDescent="0.2">
      <c r="A2139" s="93" t="s">
        <v>973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8"/>
        <v>9 2023</v>
      </c>
      <c r="G2139" s="96" t="s">
        <v>7</v>
      </c>
      <c r="H2139" s="160" t="str">
        <f>RIGHT(Journal!$J2139,9)</f>
        <v>ARH-19793</v>
      </c>
      <c r="I2139" s="96" t="str">
        <f t="shared" si="172"/>
        <v>Arm &amp; Hammer</v>
      </c>
      <c r="J2139" s="97" t="s">
        <v>766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3221</v>
      </c>
      <c r="T2139" s="95" t="str">
        <f t="shared" si="171"/>
        <v>3 2024</v>
      </c>
      <c r="U2139" s="32">
        <f t="shared" si="169"/>
        <v>416.63114889496461</v>
      </c>
      <c r="V2139" s="22">
        <f t="shared" si="170"/>
        <v>0.861932141350232</v>
      </c>
      <c r="X2139" s="33"/>
      <c r="Y2139" s="33"/>
    </row>
    <row r="2140" spans="1:25" x14ac:dyDescent="0.2">
      <c r="A2140" s="93" t="s">
        <v>973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8"/>
        <v>9 2023</v>
      </c>
      <c r="G2140" s="96" t="s">
        <v>7</v>
      </c>
      <c r="H2140" s="160" t="str">
        <f>RIGHT(Journal!$J2140,9)</f>
        <v>ARH-19793</v>
      </c>
      <c r="I2140" s="96" t="str">
        <f t="shared" si="172"/>
        <v>Arm &amp; Hammer</v>
      </c>
      <c r="J2140" s="97" t="s">
        <v>766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3221</v>
      </c>
      <c r="T2140" s="95" t="str">
        <f t="shared" si="171"/>
        <v>3 2024</v>
      </c>
      <c r="U2140" s="32">
        <f t="shared" si="169"/>
        <v>416.63114889496461</v>
      </c>
      <c r="V2140" s="22">
        <f t="shared" si="170"/>
        <v>0.861932141350232</v>
      </c>
      <c r="X2140" s="33"/>
      <c r="Y2140" s="33"/>
    </row>
    <row r="2141" spans="1:25" x14ac:dyDescent="0.2">
      <c r="A2141" s="93" t="s">
        <v>973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8"/>
        <v>9 2023</v>
      </c>
      <c r="G2141" s="96" t="s">
        <v>7</v>
      </c>
      <c r="H2141" s="160" t="str">
        <f>RIGHT(Journal!$J2141,9)</f>
        <v>ARH-00546</v>
      </c>
      <c r="I2141" s="96" t="str">
        <f t="shared" si="172"/>
        <v>Arm &amp; Hammer</v>
      </c>
      <c r="J2141" s="97" t="s">
        <v>689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3221</v>
      </c>
      <c r="T2141" s="95" t="str">
        <f t="shared" si="171"/>
        <v>11 2023</v>
      </c>
      <c r="U2141" s="32">
        <f t="shared" si="169"/>
        <v>360.29377420824784</v>
      </c>
      <c r="V2141" s="22">
        <f t="shared" si="170"/>
        <v>0.73573451843649418</v>
      </c>
      <c r="X2141" s="33"/>
      <c r="Y2141" s="33"/>
    </row>
    <row r="2142" spans="1:25" x14ac:dyDescent="0.2">
      <c r="A2142" s="93" t="s">
        <v>973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8"/>
        <v>9 2023</v>
      </c>
      <c r="G2142" s="96" t="s">
        <v>7</v>
      </c>
      <c r="H2142" s="160" t="str">
        <f>RIGHT(Journal!$J2142,9)</f>
        <v>ARH-00546</v>
      </c>
      <c r="I2142" s="96" t="str">
        <f t="shared" si="172"/>
        <v>Arm &amp; Hammer</v>
      </c>
      <c r="J2142" s="97" t="s">
        <v>689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3221</v>
      </c>
      <c r="T2142" s="95" t="str">
        <f t="shared" si="171"/>
        <v>3 2024</v>
      </c>
      <c r="U2142" s="32">
        <f t="shared" si="169"/>
        <v>410.29377420824784</v>
      </c>
      <c r="V2142" s="22">
        <f t="shared" si="170"/>
        <v>0.8378365489327585</v>
      </c>
      <c r="X2142" s="33"/>
      <c r="Y2142" s="33"/>
    </row>
    <row r="2143" spans="1:25" x14ac:dyDescent="0.2">
      <c r="A2143" s="93" t="s">
        <v>973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8"/>
        <v>9 2023</v>
      </c>
      <c r="G2143" s="96" t="s">
        <v>7</v>
      </c>
      <c r="H2143" s="160" t="str">
        <f>RIGHT(Journal!$J2143,9)</f>
        <v>ADC-00639</v>
      </c>
      <c r="I2143" s="96" t="str">
        <f t="shared" si="172"/>
        <v>Advanced Clinicals</v>
      </c>
      <c r="J2143" s="97" t="s">
        <v>978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3221</v>
      </c>
      <c r="T2143" s="95" t="str">
        <f t="shared" si="171"/>
        <v>10 2023</v>
      </c>
      <c r="U2143" s="32">
        <f t="shared" si="169"/>
        <v>592.68780473912034</v>
      </c>
      <c r="V2143" s="22">
        <f t="shared" si="170"/>
        <v>0.53524905376797083</v>
      </c>
      <c r="X2143" s="33"/>
      <c r="Y2143" s="33"/>
    </row>
    <row r="2144" spans="1:25" x14ac:dyDescent="0.2">
      <c r="A2144" s="93" t="s">
        <v>979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8"/>
        <v>9 2023</v>
      </c>
      <c r="G2144" s="96" t="s">
        <v>6</v>
      </c>
      <c r="H2144" s="160" t="str">
        <f>RIGHT(Journal!$J2144,9)</f>
        <v>286912637</v>
      </c>
      <c r="I2144" s="96" t="str">
        <f t="shared" si="172"/>
        <v>Rusco Sport</v>
      </c>
      <c r="J2144" s="97" t="s">
        <v>980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3221</v>
      </c>
      <c r="T2144" s="95" t="str">
        <f t="shared" si="171"/>
        <v>9 2023</v>
      </c>
      <c r="U2144" s="32">
        <f t="shared" si="169"/>
        <v>443.79999999999995</v>
      </c>
      <c r="V2144" s="22">
        <f t="shared" si="170"/>
        <v>0.35328769304250912</v>
      </c>
      <c r="X2144" s="33"/>
      <c r="Y2144" s="33"/>
    </row>
    <row r="2145" spans="1:25" x14ac:dyDescent="0.2">
      <c r="A2145" s="93" t="s">
        <v>981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8"/>
        <v>9 2023</v>
      </c>
      <c r="G2145" s="96" t="s">
        <v>6</v>
      </c>
      <c r="H2145" s="160" t="str">
        <f>RIGHT(Journal!$J2145,9)</f>
        <v>425941426</v>
      </c>
      <c r="I2145" s="96" t="str">
        <f t="shared" si="172"/>
        <v>VitaMeal</v>
      </c>
      <c r="J2145" s="97" t="s">
        <v>948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3221</v>
      </c>
      <c r="T2145" s="95" t="str">
        <f t="shared" si="171"/>
        <v>12 2023</v>
      </c>
      <c r="U2145" s="32">
        <f t="shared" si="169"/>
        <v>462</v>
      </c>
      <c r="V2145" s="22">
        <f t="shared" si="170"/>
        <v>0.72413793103448276</v>
      </c>
      <c r="X2145" s="33"/>
      <c r="Y2145" s="33"/>
    </row>
    <row r="2146" spans="1:25" x14ac:dyDescent="0.2">
      <c r="A2146" s="93" t="s">
        <v>981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8"/>
        <v>9 2023</v>
      </c>
      <c r="G2146" s="96" t="s">
        <v>6</v>
      </c>
      <c r="H2146" s="160" t="str">
        <f>RIGHT(Journal!$J2146,9)</f>
        <v>425941426</v>
      </c>
      <c r="I2146" s="96" t="str">
        <f t="shared" si="172"/>
        <v>VitaMeal</v>
      </c>
      <c r="J2146" s="97" t="s">
        <v>948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3221</v>
      </c>
      <c r="T2146" s="95" t="str">
        <f t="shared" si="171"/>
        <v>3 2024</v>
      </c>
      <c r="U2146" s="32">
        <f t="shared" si="169"/>
        <v>462</v>
      </c>
      <c r="V2146" s="22">
        <f t="shared" si="170"/>
        <v>0.72413793103448276</v>
      </c>
      <c r="X2146" s="33"/>
      <c r="Y2146" s="33"/>
    </row>
    <row r="2147" spans="1:25" x14ac:dyDescent="0.2">
      <c r="A2147" s="93" t="s">
        <v>981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8"/>
        <v>9 2023</v>
      </c>
      <c r="G2147" s="96" t="s">
        <v>6</v>
      </c>
      <c r="H2147" s="160" t="str">
        <f>RIGHT(Journal!$J2147,9)</f>
        <v>425941426</v>
      </c>
      <c r="I2147" s="96" t="str">
        <f t="shared" si="172"/>
        <v>VitaMeal</v>
      </c>
      <c r="J2147" s="97" t="s">
        <v>948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1"/>
        <v/>
      </c>
      <c r="U2147" s="32">
        <f t="shared" si="169"/>
        <v>-638</v>
      </c>
      <c r="V2147" s="22" t="str">
        <f t="shared" si="170"/>
        <v/>
      </c>
      <c r="X2147" s="33"/>
      <c r="Y2147" s="33"/>
    </row>
    <row r="2148" spans="1:25" x14ac:dyDescent="0.2">
      <c r="A2148" s="93" t="s">
        <v>981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8"/>
        <v>9 2023</v>
      </c>
      <c r="G2148" s="96" t="s">
        <v>6</v>
      </c>
      <c r="H2148" s="160" t="str">
        <f>RIGHT(Journal!$J2148,9)</f>
        <v>425908558</v>
      </c>
      <c r="I2148" s="96" t="str">
        <f t="shared" si="172"/>
        <v>VitaMeal</v>
      </c>
      <c r="J2148" s="97" t="s">
        <v>982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3221</v>
      </c>
      <c r="T2148" s="95" t="str">
        <f t="shared" si="171"/>
        <v>3 2024</v>
      </c>
      <c r="U2148" s="32">
        <f t="shared" si="169"/>
        <v>423.5</v>
      </c>
      <c r="V2148" s="22">
        <f t="shared" si="170"/>
        <v>0.62601626016260159</v>
      </c>
      <c r="X2148" s="33"/>
      <c r="Y2148" s="33"/>
    </row>
    <row r="2149" spans="1:25" x14ac:dyDescent="0.2">
      <c r="A2149" s="93" t="s">
        <v>981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8"/>
        <v>9 2023</v>
      </c>
      <c r="G2149" s="96" t="s">
        <v>6</v>
      </c>
      <c r="H2149" s="160" t="str">
        <f>RIGHT(Journal!$J2149,9)</f>
        <v>425908558</v>
      </c>
      <c r="I2149" s="96" t="str">
        <f t="shared" si="172"/>
        <v>VitaMeal</v>
      </c>
      <c r="J2149" s="97" t="s">
        <v>982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1"/>
        <v/>
      </c>
      <c r="U2149" s="32">
        <f t="shared" si="169"/>
        <v>-676.5</v>
      </c>
      <c r="V2149" s="22" t="str">
        <f t="shared" si="170"/>
        <v/>
      </c>
      <c r="X2149" s="33"/>
      <c r="Y2149" s="33"/>
    </row>
    <row r="2150" spans="1:25" x14ac:dyDescent="0.2">
      <c r="A2150" s="93" t="s">
        <v>983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8"/>
        <v>9 2023</v>
      </c>
      <c r="G2150" s="96" t="s">
        <v>5</v>
      </c>
      <c r="H2150" s="160" t="str">
        <f>RIGHT(Journal!$J2150,9)</f>
        <v>048748589</v>
      </c>
      <c r="I2150" s="96" t="str">
        <f t="shared" si="172"/>
        <v>Dabur</v>
      </c>
      <c r="J2150" s="97" t="s">
        <v>984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3221</v>
      </c>
      <c r="T2150" s="95" t="str">
        <f t="shared" si="171"/>
        <v>9 2023</v>
      </c>
      <c r="U2150" s="32">
        <f t="shared" si="169"/>
        <v>696.1</v>
      </c>
      <c r="V2150" s="22">
        <f t="shared" si="170"/>
        <v>1.1526742838218249</v>
      </c>
      <c r="X2150" s="33"/>
      <c r="Y2150" s="33"/>
    </row>
    <row r="2151" spans="1:25" x14ac:dyDescent="0.2">
      <c r="A2151" s="93" t="s">
        <v>983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8"/>
        <v>9 2023</v>
      </c>
      <c r="G2151" s="96" t="s">
        <v>5</v>
      </c>
      <c r="H2151" s="160" t="str">
        <f>RIGHT(Journal!$J2151,9)</f>
        <v>048748589</v>
      </c>
      <c r="I2151" s="96" t="str">
        <f t="shared" si="172"/>
        <v>Dabur</v>
      </c>
      <c r="J2151" s="97" t="s">
        <v>984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3221</v>
      </c>
      <c r="T2151" s="95" t="str">
        <f t="shared" si="171"/>
        <v>2 2024</v>
      </c>
      <c r="U2151" s="32">
        <f t="shared" si="169"/>
        <v>596.1</v>
      </c>
      <c r="V2151" s="22">
        <f t="shared" si="170"/>
        <v>0.98708395429706908</v>
      </c>
      <c r="X2151" s="33"/>
      <c r="Y2151" s="33"/>
    </row>
    <row r="2152" spans="1:25" x14ac:dyDescent="0.2">
      <c r="A2152" s="93" t="s">
        <v>985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8"/>
        <v>9 2023</v>
      </c>
      <c r="G2152" s="96" t="s">
        <v>6</v>
      </c>
      <c r="H2152" s="160" t="str">
        <f>RIGHT(Journal!$J2152,9)</f>
        <v>143233562</v>
      </c>
      <c r="I2152" s="96" t="str">
        <f t="shared" si="172"/>
        <v>Workout time</v>
      </c>
      <c r="J2152" s="97" t="s">
        <v>814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3221</v>
      </c>
      <c r="T2152" s="95" t="str">
        <f t="shared" si="171"/>
        <v>9 2023</v>
      </c>
      <c r="U2152" s="32">
        <f t="shared" si="169"/>
        <v>251.8</v>
      </c>
      <c r="V2152" s="22">
        <f t="shared" si="170"/>
        <v>0.63234555499748879</v>
      </c>
      <c r="X2152" s="33"/>
      <c r="Y2152" s="33"/>
    </row>
    <row r="2153" spans="1:25" x14ac:dyDescent="0.2">
      <c r="A2153" s="93" t="s">
        <v>985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8"/>
        <v>9 2023</v>
      </c>
      <c r="G2153" s="96" t="s">
        <v>6</v>
      </c>
      <c r="H2153" s="160" t="str">
        <f>RIGHT(Journal!$J2153,9)</f>
        <v>143233562</v>
      </c>
      <c r="I2153" s="96" t="str">
        <f t="shared" si="172"/>
        <v>Workout time</v>
      </c>
      <c r="J2153" s="97" t="s">
        <v>814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3221</v>
      </c>
      <c r="T2153" s="95" t="str">
        <f t="shared" si="171"/>
        <v>9 2023</v>
      </c>
      <c r="U2153" s="32">
        <f t="shared" si="169"/>
        <v>251.8</v>
      </c>
      <c r="V2153" s="22">
        <f t="shared" si="170"/>
        <v>0.63234555499748879</v>
      </c>
      <c r="X2153" s="33"/>
      <c r="Y2153" s="33"/>
    </row>
    <row r="2154" spans="1:25" x14ac:dyDescent="0.2">
      <c r="A2154" s="93" t="s">
        <v>985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8"/>
        <v>9 2023</v>
      </c>
      <c r="G2154" s="96" t="s">
        <v>6</v>
      </c>
      <c r="H2154" s="160" t="str">
        <f>RIGHT(Journal!$J2154,9)</f>
        <v>143233562</v>
      </c>
      <c r="I2154" s="96" t="str">
        <f t="shared" si="172"/>
        <v>Workout time</v>
      </c>
      <c r="J2154" s="97" t="s">
        <v>814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3221</v>
      </c>
      <c r="T2154" s="95" t="str">
        <f t="shared" si="171"/>
        <v>9 2023</v>
      </c>
      <c r="U2154" s="32">
        <f t="shared" si="169"/>
        <v>151.80000000000001</v>
      </c>
      <c r="V2154" s="22">
        <f t="shared" si="170"/>
        <v>0.38121546961325969</v>
      </c>
      <c r="X2154" s="33"/>
      <c r="Y2154" s="33"/>
    </row>
    <row r="2155" spans="1:25" x14ac:dyDescent="0.2">
      <c r="A2155" s="93" t="s">
        <v>985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8"/>
        <v>9 2023</v>
      </c>
      <c r="G2155" s="96" t="s">
        <v>6</v>
      </c>
      <c r="H2155" s="160" t="str">
        <f>RIGHT(Journal!$J2155,9)</f>
        <v>143233562</v>
      </c>
      <c r="I2155" s="96" t="str">
        <f t="shared" si="172"/>
        <v>Workout time</v>
      </c>
      <c r="J2155" s="97" t="s">
        <v>814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3221</v>
      </c>
      <c r="T2155" s="95" t="str">
        <f t="shared" si="171"/>
        <v>9 2023</v>
      </c>
      <c r="U2155" s="32">
        <f t="shared" si="169"/>
        <v>151.80000000000001</v>
      </c>
      <c r="V2155" s="22">
        <f t="shared" si="170"/>
        <v>0.38121546961325969</v>
      </c>
      <c r="X2155" s="33"/>
      <c r="Y2155" s="33"/>
    </row>
    <row r="2156" spans="1:25" x14ac:dyDescent="0.2">
      <c r="A2156" s="93" t="s">
        <v>986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8"/>
        <v>9 2023</v>
      </c>
      <c r="G2156" s="96" t="s">
        <v>6</v>
      </c>
      <c r="H2156" s="160" t="str">
        <f>RIGHT(Journal!$J2156,9)</f>
        <v>169921021</v>
      </c>
      <c r="I2156" s="96" t="str">
        <f t="shared" si="172"/>
        <v>OstroVit</v>
      </c>
      <c r="J2156" s="97" t="s">
        <v>987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3221</v>
      </c>
      <c r="T2156" s="95" t="str">
        <f t="shared" si="171"/>
        <v>10 2023</v>
      </c>
      <c r="U2156" s="32">
        <f t="shared" si="169"/>
        <v>488.19999999999982</v>
      </c>
      <c r="V2156" s="22">
        <f t="shared" si="170"/>
        <v>0.16209575669035123</v>
      </c>
      <c r="X2156" s="33"/>
      <c r="Y2156" s="33"/>
    </row>
    <row r="2157" spans="1:25" x14ac:dyDescent="0.2">
      <c r="A2157" s="93" t="s">
        <v>988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8"/>
        <v>9 2023</v>
      </c>
      <c r="G2157" s="96" t="s">
        <v>6</v>
      </c>
      <c r="H2157" s="160" t="str">
        <f>RIGHT(Journal!$J2157,9)</f>
        <v>295527532</v>
      </c>
      <c r="I2157" s="96" t="str">
        <f t="shared" si="172"/>
        <v>Dobro</v>
      </c>
      <c r="J2157" s="97" t="s">
        <v>989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3221</v>
      </c>
      <c r="T2157" s="95" t="str">
        <f t="shared" si="171"/>
        <v>9 2023</v>
      </c>
      <c r="U2157" s="32">
        <f t="shared" si="169"/>
        <v>1541</v>
      </c>
      <c r="V2157" s="22">
        <f t="shared" si="170"/>
        <v>0.22799230655422401</v>
      </c>
      <c r="X2157" s="33"/>
      <c r="Y2157" s="33"/>
    </row>
    <row r="2158" spans="1:25" x14ac:dyDescent="0.2">
      <c r="A2158" s="93" t="s">
        <v>990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8"/>
        <v>9 2023</v>
      </c>
      <c r="G2158" s="96" t="s">
        <v>6</v>
      </c>
      <c r="H2158" s="160" t="s">
        <v>3838</v>
      </c>
      <c r="I2158" s="96" t="str">
        <f t="shared" si="172"/>
        <v>Maxler</v>
      </c>
      <c r="J2158" s="97" t="s">
        <v>991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3221</v>
      </c>
      <c r="T2158" s="95" t="str">
        <f t="shared" si="171"/>
        <v>9 2023</v>
      </c>
      <c r="U2158" s="32">
        <f t="shared" si="169"/>
        <v>1096.0999999999999</v>
      </c>
      <c r="V2158" s="22">
        <f t="shared" si="170"/>
        <v>0.39091979029209312</v>
      </c>
      <c r="X2158" s="33"/>
      <c r="Y2158" s="33"/>
    </row>
    <row r="2159" spans="1:25" x14ac:dyDescent="0.2">
      <c r="A2159" s="93" t="s">
        <v>990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8"/>
        <v>9 2023</v>
      </c>
      <c r="G2159" s="96" t="s">
        <v>6</v>
      </c>
      <c r="H2159" s="160" t="s">
        <v>3838</v>
      </c>
      <c r="I2159" s="96" t="str">
        <f t="shared" si="172"/>
        <v>Maxler</v>
      </c>
      <c r="J2159" s="97" t="s">
        <v>991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3221</v>
      </c>
      <c r="T2159" s="95" t="str">
        <f t="shared" si="171"/>
        <v>9 2023</v>
      </c>
      <c r="U2159" s="32">
        <f t="shared" si="169"/>
        <v>1096.0999999999999</v>
      </c>
      <c r="V2159" s="22">
        <f t="shared" si="170"/>
        <v>0.39091979029209312</v>
      </c>
      <c r="X2159" s="33"/>
      <c r="Y2159" s="33"/>
    </row>
    <row r="2160" spans="1:25" x14ac:dyDescent="0.2">
      <c r="A2160" s="93" t="s">
        <v>992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8"/>
        <v>9 2023</v>
      </c>
      <c r="G2160" s="96" t="s">
        <v>6</v>
      </c>
      <c r="H2160" s="160" t="str">
        <f>RIGHT(Journal!$J2160,9)</f>
        <v>980488669</v>
      </c>
      <c r="I2160" s="96" t="str">
        <f t="shared" si="172"/>
        <v>FIGHT BALL</v>
      </c>
      <c r="J2160" s="97" t="s">
        <v>993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3221</v>
      </c>
      <c r="T2160" s="95" t="str">
        <f t="shared" si="171"/>
        <v>10 2023</v>
      </c>
      <c r="U2160" s="32">
        <f t="shared" si="169"/>
        <v>234.3</v>
      </c>
      <c r="V2160" s="22">
        <f t="shared" si="170"/>
        <v>0.74216027874564461</v>
      </c>
      <c r="X2160" s="33"/>
      <c r="Y2160" s="33"/>
    </row>
    <row r="2161" spans="1:25" x14ac:dyDescent="0.2">
      <c r="A2161" s="93" t="s">
        <v>992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8"/>
        <v>9 2023</v>
      </c>
      <c r="G2161" s="96" t="s">
        <v>6</v>
      </c>
      <c r="H2161" s="160" t="str">
        <f>RIGHT(Journal!$J2161,9)</f>
        <v>980488669</v>
      </c>
      <c r="I2161" s="96" t="str">
        <f t="shared" si="172"/>
        <v>FIGHT BALL</v>
      </c>
      <c r="J2161" s="97" t="s">
        <v>993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3221</v>
      </c>
      <c r="T2161" s="95" t="str">
        <f t="shared" si="171"/>
        <v>10 2023</v>
      </c>
      <c r="U2161" s="32">
        <f t="shared" si="169"/>
        <v>234.3</v>
      </c>
      <c r="V2161" s="22">
        <f t="shared" si="170"/>
        <v>0.74216027874564461</v>
      </c>
      <c r="X2161" s="33"/>
      <c r="Y2161" s="33"/>
    </row>
    <row r="2162" spans="1:25" x14ac:dyDescent="0.2">
      <c r="A2162" s="93" t="s">
        <v>994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8"/>
        <v>9 2023</v>
      </c>
      <c r="G2162" s="96" t="s">
        <v>5</v>
      </c>
      <c r="H2162" s="160" t="s">
        <v>3839</v>
      </c>
      <c r="I2162" s="96" t="str">
        <f t="shared" si="172"/>
        <v>PharmaMed</v>
      </c>
      <c r="J2162" s="97" t="s">
        <v>995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3221</v>
      </c>
      <c r="T2162" s="95" t="str">
        <f t="shared" si="171"/>
        <v>9 2023</v>
      </c>
      <c r="U2162" s="32">
        <f t="shared" si="169"/>
        <v>940.8</v>
      </c>
      <c r="V2162" s="22">
        <f t="shared" si="170"/>
        <v>0.98081734778982477</v>
      </c>
      <c r="X2162" s="33"/>
      <c r="Y2162" s="33"/>
    </row>
    <row r="2163" spans="1:25" x14ac:dyDescent="0.2">
      <c r="A2163" s="93" t="s">
        <v>994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8"/>
        <v>9 2023</v>
      </c>
      <c r="G2163" s="96" t="s">
        <v>5</v>
      </c>
      <c r="H2163" s="160" t="s">
        <v>3839</v>
      </c>
      <c r="I2163" s="96" t="str">
        <f t="shared" si="172"/>
        <v>PharmaMed</v>
      </c>
      <c r="J2163" s="97" t="s">
        <v>995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3221</v>
      </c>
      <c r="T2163" s="95" t="str">
        <f t="shared" si="171"/>
        <v>9 2023</v>
      </c>
      <c r="U2163" s="32">
        <f t="shared" si="169"/>
        <v>940.8</v>
      </c>
      <c r="V2163" s="22">
        <f t="shared" si="170"/>
        <v>0.98081734778982477</v>
      </c>
      <c r="X2163" s="33"/>
      <c r="Y2163" s="33"/>
    </row>
    <row r="2164" spans="1:25" x14ac:dyDescent="0.2">
      <c r="A2164" s="93" t="s">
        <v>994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8"/>
        <v>9 2023</v>
      </c>
      <c r="G2164" s="96" t="s">
        <v>5</v>
      </c>
      <c r="H2164" s="160" t="s">
        <v>3839</v>
      </c>
      <c r="I2164" s="96" t="str">
        <f t="shared" si="172"/>
        <v>PharmaMed</v>
      </c>
      <c r="J2164" s="97" t="s">
        <v>995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1"/>
        <v/>
      </c>
      <c r="U2164" s="32">
        <f t="shared" si="169"/>
        <v>-959.2</v>
      </c>
      <c r="V2164" s="22" t="str">
        <f t="shared" si="170"/>
        <v/>
      </c>
      <c r="X2164" s="33"/>
      <c r="Y2164" s="33"/>
    </row>
    <row r="2165" spans="1:25" x14ac:dyDescent="0.2">
      <c r="A2165" s="93" t="s">
        <v>996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8"/>
        <v>9 2023</v>
      </c>
      <c r="G2165" s="96" t="s">
        <v>5</v>
      </c>
      <c r="H2165" s="160" t="str">
        <f>RIGHT(Journal!$J2165,9)</f>
        <v>NOW-00035</v>
      </c>
      <c r="I2165" s="96" t="str">
        <f t="shared" si="172"/>
        <v>NOW Foods</v>
      </c>
      <c r="J2165" s="97" t="s">
        <v>682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3221</v>
      </c>
      <c r="T2165" s="95" t="str">
        <f t="shared" si="171"/>
        <v>7 2024</v>
      </c>
      <c r="U2165" s="32">
        <f t="shared" si="169"/>
        <v>1009.7517838446988</v>
      </c>
      <c r="V2165" s="22">
        <f t="shared" si="170"/>
        <v>0.53419004721956498</v>
      </c>
      <c r="X2165" s="33"/>
      <c r="Y2165" s="33"/>
    </row>
    <row r="2166" spans="1:25" x14ac:dyDescent="0.2">
      <c r="A2166" s="93" t="s">
        <v>996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8"/>
        <v>9 2023</v>
      </c>
      <c r="G2166" s="96" t="s">
        <v>5</v>
      </c>
      <c r="H2166" s="161" t="s">
        <v>2957</v>
      </c>
      <c r="I2166" s="97" t="s">
        <v>2958</v>
      </c>
      <c r="J2166" s="97" t="s">
        <v>2959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3221</v>
      </c>
      <c r="T2166" s="95" t="str">
        <f t="shared" si="171"/>
        <v>12 2023</v>
      </c>
      <c r="U2166" s="32">
        <f t="shared" si="169"/>
        <v>1008.3033535698701</v>
      </c>
      <c r="V2166" s="22">
        <f t="shared" si="170"/>
        <v>0.72451374813346714</v>
      </c>
      <c r="X2166" s="33"/>
      <c r="Y2166" s="33"/>
    </row>
    <row r="2167" spans="1:25" x14ac:dyDescent="0.2">
      <c r="A2167" s="93" t="s">
        <v>996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8"/>
        <v>9 2023</v>
      </c>
      <c r="G2167" s="96" t="s">
        <v>6</v>
      </c>
      <c r="H2167" s="160" t="str">
        <f>RIGHT(Journal!$J2167,9)</f>
        <v>VPB-54130</v>
      </c>
      <c r="I2167" s="96" t="str">
        <f t="shared" si="172"/>
        <v>Vplab</v>
      </c>
      <c r="J2167" s="97" t="s">
        <v>295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3221</v>
      </c>
      <c r="T2167" s="95" t="str">
        <f t="shared" si="171"/>
        <v>10 2023</v>
      </c>
      <c r="U2167" s="32">
        <f t="shared" si="169"/>
        <v>1026.1886116766032</v>
      </c>
      <c r="V2167" s="22">
        <f t="shared" si="170"/>
        <v>0.74696470010265859</v>
      </c>
      <c r="X2167" s="33"/>
      <c r="Y2167" s="33"/>
    </row>
    <row r="2168" spans="1:25" x14ac:dyDescent="0.2">
      <c r="A2168" s="93" t="s">
        <v>996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8"/>
        <v>9 2023</v>
      </c>
      <c r="G2168" s="96" t="s">
        <v>6</v>
      </c>
      <c r="H2168" s="160" t="str">
        <f>RIGHT(Journal!$J2168,9)</f>
        <v>OPN-02866</v>
      </c>
      <c r="I2168" s="96" t="str">
        <f t="shared" si="172"/>
        <v>Optimum Nutrition</v>
      </c>
      <c r="J2168" s="97" t="s">
        <v>997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3221</v>
      </c>
      <c r="T2168" s="95" t="str">
        <f t="shared" si="171"/>
        <v>9 2024</v>
      </c>
      <c r="U2168" s="32">
        <f t="shared" si="169"/>
        <v>1025.4105416606053</v>
      </c>
      <c r="V2168" s="22">
        <f t="shared" si="170"/>
        <v>0.1285847437059329</v>
      </c>
      <c r="X2168" s="33"/>
      <c r="Y2168" s="33"/>
    </row>
    <row r="2169" spans="1:25" x14ac:dyDescent="0.2">
      <c r="A2169" s="93" t="s">
        <v>996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8"/>
        <v>9 2023</v>
      </c>
      <c r="G2169" s="96" t="s">
        <v>6</v>
      </c>
      <c r="H2169" s="160" t="str">
        <f>RIGHT(Journal!$J2169,9)</f>
        <v>OPN-02414</v>
      </c>
      <c r="I2169" s="96" t="str">
        <f t="shared" si="172"/>
        <v>Optimum Nutrition</v>
      </c>
      <c r="J2169" s="97" t="s">
        <v>998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3221</v>
      </c>
      <c r="T2169" s="95" t="str">
        <f t="shared" si="171"/>
        <v>9 2024</v>
      </c>
      <c r="U2169" s="32">
        <f t="shared" si="169"/>
        <v>1025.4105416606053</v>
      </c>
      <c r="V2169" s="22">
        <f t="shared" si="170"/>
        <v>0.1285847437059329</v>
      </c>
      <c r="X2169" s="33"/>
      <c r="Y2169" s="33"/>
    </row>
    <row r="2170" spans="1:25" x14ac:dyDescent="0.2">
      <c r="A2170" s="93" t="s">
        <v>996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8"/>
        <v>9 2023</v>
      </c>
      <c r="G2170" s="96" t="s">
        <v>6</v>
      </c>
      <c r="H2170" s="160" t="str">
        <f>RIGHT(Journal!$J2170,9)</f>
        <v>MRM-72050</v>
      </c>
      <c r="I2170" s="96" t="str">
        <f t="shared" si="172"/>
        <v>MRM Nutrition</v>
      </c>
      <c r="J2170" s="97" t="s">
        <v>999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4746</v>
      </c>
      <c r="T2170" s="95" t="str">
        <f t="shared" si="171"/>
        <v>5 2025</v>
      </c>
      <c r="U2170" s="32">
        <f t="shared" si="169"/>
        <v>1436.1102748291387</v>
      </c>
      <c r="V2170" s="22">
        <f t="shared" si="170"/>
        <v>0.21878951886135717</v>
      </c>
      <c r="X2170" s="33"/>
      <c r="Y2170" s="33"/>
    </row>
    <row r="2171" spans="1:25" x14ac:dyDescent="0.2">
      <c r="A2171" s="93" t="s">
        <v>996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8"/>
        <v>9 2023</v>
      </c>
      <c r="G2171" s="96" t="s">
        <v>6</v>
      </c>
      <c r="H2171" s="160" t="str">
        <f>RIGHT(Journal!$J2171,9)</f>
        <v>MSC-71045</v>
      </c>
      <c r="I2171" s="96" t="str">
        <f t="shared" si="172"/>
        <v>MuscleTech</v>
      </c>
      <c r="J2171" s="97" t="s">
        <v>1000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3221</v>
      </c>
      <c r="T2171" s="95" t="str">
        <f t="shared" si="171"/>
        <v>10 2023</v>
      </c>
      <c r="U2171" s="32">
        <f t="shared" si="169"/>
        <v>1919.5948927584691</v>
      </c>
      <c r="V2171" s="22">
        <f t="shared" si="170"/>
        <v>0.53613902205535391</v>
      </c>
      <c r="X2171" s="33"/>
      <c r="Y2171" s="33"/>
    </row>
    <row r="2172" spans="1:25" x14ac:dyDescent="0.2">
      <c r="A2172" s="93" t="s">
        <v>1001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8"/>
        <v>9 2023</v>
      </c>
      <c r="G2172" s="96" t="s">
        <v>5</v>
      </c>
      <c r="H2172" s="160" t="str">
        <f>RIGHT(Journal!$J2172,9)</f>
        <v>NOW-01607</v>
      </c>
      <c r="I2172" s="96" t="str">
        <f t="shared" si="172"/>
        <v>NOW Foods</v>
      </c>
      <c r="J2172" s="97" t="s">
        <v>543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3221</v>
      </c>
      <c r="T2172" s="95" t="str">
        <f t="shared" si="171"/>
        <v>2 2024</v>
      </c>
      <c r="U2172" s="32">
        <f t="shared" si="169"/>
        <v>743.76674094307032</v>
      </c>
      <c r="V2172" s="22">
        <f t="shared" si="170"/>
        <v>0.64326703553720321</v>
      </c>
      <c r="X2172" s="33"/>
      <c r="Y2172" s="33"/>
    </row>
    <row r="2173" spans="1:25" x14ac:dyDescent="0.2">
      <c r="A2173" s="93" t="s">
        <v>1001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8"/>
        <v>9 2023</v>
      </c>
      <c r="G2173" s="96" t="s">
        <v>5</v>
      </c>
      <c r="H2173" s="161" t="s">
        <v>2894</v>
      </c>
      <c r="I2173" s="97" t="s">
        <v>2272</v>
      </c>
      <c r="J2173" s="97" t="s">
        <v>2895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3221</v>
      </c>
      <c r="T2173" s="95" t="str">
        <f t="shared" si="171"/>
        <v>10 2023</v>
      </c>
      <c r="U2173" s="32">
        <f t="shared" si="169"/>
        <v>1093.3735839562964</v>
      </c>
      <c r="V2173" s="22">
        <f t="shared" si="170"/>
        <v>0.51901636456723022</v>
      </c>
      <c r="X2173" s="33"/>
      <c r="Y2173" s="33"/>
    </row>
    <row r="2174" spans="1:25" x14ac:dyDescent="0.2">
      <c r="A2174" s="93" t="s">
        <v>1001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8"/>
        <v>9 2023</v>
      </c>
      <c r="G2174" s="96" t="s">
        <v>5</v>
      </c>
      <c r="H2174" s="161" t="s">
        <v>2496</v>
      </c>
      <c r="I2174" s="97" t="s">
        <v>2286</v>
      </c>
      <c r="J2174" s="97" t="s">
        <v>4485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3221</v>
      </c>
      <c r="T2174" s="95" t="str">
        <f t="shared" si="171"/>
        <v>10 2023</v>
      </c>
      <c r="U2174" s="32">
        <f t="shared" si="169"/>
        <v>944.25224626221961</v>
      </c>
      <c r="V2174" s="22">
        <f t="shared" si="170"/>
        <v>1.4399626089147171</v>
      </c>
      <c r="X2174" s="33"/>
      <c r="Y2174" s="33"/>
    </row>
    <row r="2175" spans="1:25" x14ac:dyDescent="0.2">
      <c r="A2175" s="93" t="s">
        <v>1001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8"/>
        <v>9 2023</v>
      </c>
      <c r="G2175" s="96" t="s">
        <v>5</v>
      </c>
      <c r="H2175" s="161" t="s">
        <v>2496</v>
      </c>
      <c r="I2175" s="97" t="s">
        <v>2286</v>
      </c>
      <c r="J2175" s="97" t="s">
        <v>4485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3221</v>
      </c>
      <c r="T2175" s="95" t="str">
        <f t="shared" si="171"/>
        <v>11 2023</v>
      </c>
      <c r="U2175" s="32">
        <f t="shared" si="169"/>
        <v>944.25224626221961</v>
      </c>
      <c r="V2175" s="22">
        <f t="shared" si="170"/>
        <v>1.4399626089147171</v>
      </c>
      <c r="X2175" s="33"/>
      <c r="Y2175" s="33"/>
    </row>
    <row r="2176" spans="1:25" x14ac:dyDescent="0.2">
      <c r="A2176" s="93" t="s">
        <v>1001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8"/>
        <v>9 2023</v>
      </c>
      <c r="G2176" s="96" t="s">
        <v>5</v>
      </c>
      <c r="H2176" s="161" t="s">
        <v>2498</v>
      </c>
      <c r="I2176" s="97" t="s">
        <v>2286</v>
      </c>
      <c r="J2176" s="97" t="s">
        <v>4484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3221</v>
      </c>
      <c r="T2176" s="95" t="str">
        <f t="shared" si="171"/>
        <v>11 2023</v>
      </c>
      <c r="U2176" s="32">
        <f t="shared" si="169"/>
        <v>853.7646887579067</v>
      </c>
      <c r="V2176" s="22">
        <f t="shared" si="170"/>
        <v>0.74484242492297925</v>
      </c>
      <c r="X2176" s="33"/>
      <c r="Y2176" s="33"/>
    </row>
    <row r="2177" spans="1:25" x14ac:dyDescent="0.2">
      <c r="A2177" s="93" t="s">
        <v>1001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ref="F2177:F2240" si="173">IFERROR(MONTH(E2177)&amp;" "&amp;YEAR(E2177),"")</f>
        <v>9 2023</v>
      </c>
      <c r="G2177" s="96" t="s">
        <v>5</v>
      </c>
      <c r="H2177" s="161" t="s">
        <v>2498</v>
      </c>
      <c r="I2177" s="97" t="s">
        <v>2286</v>
      </c>
      <c r="J2177" s="97" t="s">
        <v>4484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3221</v>
      </c>
      <c r="T2177" s="95" t="str">
        <f t="shared" si="171"/>
        <v>10 2023</v>
      </c>
      <c r="U2177" s="32">
        <f t="shared" ref="U2177:U2240" si="174">Q2177-P2177</f>
        <v>853.7646887579067</v>
      </c>
      <c r="V2177" s="22">
        <f t="shared" ref="V2177:V2240" si="175">IF(Q2177&lt;&gt;0,IFERROR(U2177/P2177,""),"")</f>
        <v>0.74484242492297925</v>
      </c>
      <c r="X2177" s="33"/>
      <c r="Y2177" s="33"/>
    </row>
    <row r="2178" spans="1:25" x14ac:dyDescent="0.2">
      <c r="A2178" s="93" t="s">
        <v>1001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73"/>
        <v>9 2023</v>
      </c>
      <c r="G2178" s="96" t="s">
        <v>5</v>
      </c>
      <c r="H2178" s="161" t="s">
        <v>4379</v>
      </c>
      <c r="I2178" s="97" t="s">
        <v>2067</v>
      </c>
      <c r="J2178" s="97" t="s">
        <v>4380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3221</v>
      </c>
      <c r="T2178" s="95" t="str">
        <f t="shared" si="171"/>
        <v>6 2025</v>
      </c>
      <c r="U2178" s="32">
        <f t="shared" si="174"/>
        <v>684.97580506037934</v>
      </c>
      <c r="V2178" s="22">
        <f t="shared" si="175"/>
        <v>0.52088456447892961</v>
      </c>
      <c r="X2178" s="33"/>
      <c r="Y2178" s="33"/>
    </row>
    <row r="2179" spans="1:25" x14ac:dyDescent="0.2">
      <c r="A2179" s="93" t="s">
        <v>1003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73"/>
        <v>9 2023</v>
      </c>
      <c r="G2179" s="96" t="s">
        <v>5</v>
      </c>
      <c r="H2179" s="161" t="s">
        <v>4156</v>
      </c>
      <c r="I2179" s="97" t="s">
        <v>2071</v>
      </c>
      <c r="J2179" s="97" t="s">
        <v>4157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3221</v>
      </c>
      <c r="T2179" s="95" t="str">
        <f t="shared" si="171"/>
        <v>10 2023</v>
      </c>
      <c r="U2179" s="32">
        <f t="shared" si="174"/>
        <v>693.49616656937121</v>
      </c>
      <c r="V2179" s="22">
        <f t="shared" si="175"/>
        <v>0.68901492824485011</v>
      </c>
      <c r="X2179" s="33"/>
      <c r="Y2179" s="33"/>
    </row>
    <row r="2180" spans="1:25" x14ac:dyDescent="0.2">
      <c r="A2180" s="93" t="s">
        <v>1003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si="173"/>
        <v>9 2023</v>
      </c>
      <c r="G2180" s="96" t="s">
        <v>7</v>
      </c>
      <c r="H2180" s="161" t="s">
        <v>2800</v>
      </c>
      <c r="I2180" s="97" t="s">
        <v>2801</v>
      </c>
      <c r="J2180" s="97" t="s">
        <v>2802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3221</v>
      </c>
      <c r="T2180" s="95" t="str">
        <f t="shared" si="171"/>
        <v>10 2023</v>
      </c>
      <c r="U2180" s="32">
        <f t="shared" si="174"/>
        <v>787.26669001751293</v>
      </c>
      <c r="V2180" s="22">
        <f t="shared" si="175"/>
        <v>0.48815677405836055</v>
      </c>
      <c r="X2180" s="33"/>
      <c r="Y2180" s="33"/>
    </row>
    <row r="2181" spans="1:25" x14ac:dyDescent="0.2">
      <c r="A2181" s="93" t="s">
        <v>1003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3"/>
        <v>9 2023</v>
      </c>
      <c r="G2181" s="96" t="s">
        <v>7</v>
      </c>
      <c r="H2181" s="161" t="s">
        <v>2800</v>
      </c>
      <c r="I2181" s="97" t="s">
        <v>2801</v>
      </c>
      <c r="J2181" s="97" t="s">
        <v>2802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3221</v>
      </c>
      <c r="T2181" s="95" t="str">
        <f t="shared" si="171"/>
        <v>3 2024</v>
      </c>
      <c r="U2181" s="32">
        <f t="shared" si="174"/>
        <v>-1012.7333099824871</v>
      </c>
      <c r="V2181" s="22">
        <f t="shared" si="175"/>
        <v>-0.62796080648540986</v>
      </c>
      <c r="X2181" s="33"/>
      <c r="Y2181" s="33"/>
    </row>
    <row r="2182" spans="1:25" x14ac:dyDescent="0.2">
      <c r="A2182" s="93" t="s">
        <v>1003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3"/>
        <v>9 2023</v>
      </c>
      <c r="G2182" s="96" t="s">
        <v>5</v>
      </c>
      <c r="H2182" s="160" t="str">
        <f>RIGHT(Journal!$J2182,9)</f>
        <v>SNS-01177</v>
      </c>
      <c r="I2182" s="96" t="str">
        <f t="shared" si="172"/>
        <v>Source Naturals</v>
      </c>
      <c r="J2182" s="97" t="s">
        <v>795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3221</v>
      </c>
      <c r="T2182" s="95" t="str">
        <f t="shared" si="171"/>
        <v>10 2023</v>
      </c>
      <c r="U2182" s="32">
        <f t="shared" si="174"/>
        <v>1050.7153298307062</v>
      </c>
      <c r="V2182" s="22">
        <f t="shared" si="175"/>
        <v>0.44724904698543394</v>
      </c>
      <c r="X2182" s="33"/>
      <c r="Y2182" s="33"/>
    </row>
    <row r="2183" spans="1:25" x14ac:dyDescent="0.2">
      <c r="A2183" s="93" t="s">
        <v>1003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3"/>
        <v>9 2023</v>
      </c>
      <c r="G2183" s="96" t="s">
        <v>6</v>
      </c>
      <c r="H2183" s="160" t="str">
        <f>RIGHT(Journal!$J2183,9)</f>
        <v>UNN-00042</v>
      </c>
      <c r="I2183" s="96" t="str">
        <f t="shared" si="172"/>
        <v>Animal</v>
      </c>
      <c r="J2183" s="97" t="s">
        <v>943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3221</v>
      </c>
      <c r="T2183" s="95" t="str">
        <f t="shared" si="171"/>
        <v>3 2025</v>
      </c>
      <c r="U2183" s="32">
        <f t="shared" si="174"/>
        <v>-1101.0336952714542</v>
      </c>
      <c r="V2183" s="22">
        <f t="shared" si="175"/>
        <v>-0.22465336166403793</v>
      </c>
      <c r="X2183" s="33"/>
      <c r="Y2183" s="33"/>
    </row>
    <row r="2184" spans="1:25" x14ac:dyDescent="0.2">
      <c r="A2184" s="93" t="s">
        <v>1003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3"/>
        <v>9 2023</v>
      </c>
      <c r="G2184" s="96" t="s">
        <v>5</v>
      </c>
      <c r="H2184" s="160" t="str">
        <f>RIGHT(Journal!$J2184,9)</f>
        <v>SNS-00233</v>
      </c>
      <c r="I2184" s="96" t="str">
        <f t="shared" si="172"/>
        <v>Source Naturals</v>
      </c>
      <c r="J2184" s="97" t="s">
        <v>1005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3221</v>
      </c>
      <c r="T2184" s="95" t="str">
        <f t="shared" si="171"/>
        <v>11 2023</v>
      </c>
      <c r="U2184" s="32">
        <f t="shared" si="174"/>
        <v>976.03991438022877</v>
      </c>
      <c r="V2184" s="22">
        <f t="shared" si="175"/>
        <v>0.35831652583050039</v>
      </c>
      <c r="X2184" s="33"/>
      <c r="Y2184" s="33"/>
    </row>
    <row r="2185" spans="1:25" x14ac:dyDescent="0.2">
      <c r="A2185" s="93" t="s">
        <v>1003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3"/>
        <v>9 2023</v>
      </c>
      <c r="G2185" s="96" t="s">
        <v>5</v>
      </c>
      <c r="H2185" s="161" t="s">
        <v>2690</v>
      </c>
      <c r="I2185" s="97" t="s">
        <v>2067</v>
      </c>
      <c r="J2185" s="97" t="s">
        <v>2717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3221</v>
      </c>
      <c r="T2185" s="95" t="str">
        <f t="shared" si="171"/>
        <v>11 2023</v>
      </c>
      <c r="U2185" s="32">
        <f t="shared" si="174"/>
        <v>433.40111305701475</v>
      </c>
      <c r="V2185" s="22">
        <f t="shared" si="175"/>
        <v>0.92885157934372231</v>
      </c>
      <c r="X2185" s="33"/>
      <c r="Y2185" s="33"/>
    </row>
    <row r="2186" spans="1:25" x14ac:dyDescent="0.2">
      <c r="A2186" s="93" t="s">
        <v>1003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3"/>
        <v>9 2023</v>
      </c>
      <c r="G2186" s="96" t="s">
        <v>5</v>
      </c>
      <c r="H2186" s="161" t="s">
        <v>2648</v>
      </c>
      <c r="I2186" s="97" t="s">
        <v>2649</v>
      </c>
      <c r="J2186" s="97" t="s">
        <v>2650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3221</v>
      </c>
      <c r="T2186" s="95" t="str">
        <f t="shared" si="171"/>
        <v>12 2023</v>
      </c>
      <c r="U2186" s="32">
        <f t="shared" si="174"/>
        <v>1664.2692819614706</v>
      </c>
      <c r="V2186" s="22">
        <f t="shared" si="175"/>
        <v>1.3467896020284733</v>
      </c>
      <c r="X2186" s="33"/>
      <c r="Y2186" s="33"/>
    </row>
    <row r="2187" spans="1:25" x14ac:dyDescent="0.2">
      <c r="A2187" s="93" t="s">
        <v>1003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3"/>
        <v>9 2023</v>
      </c>
      <c r="G2187" s="96" t="s">
        <v>5</v>
      </c>
      <c r="H2187" s="161" t="s">
        <v>2288</v>
      </c>
      <c r="I2187" s="97" t="s">
        <v>2070</v>
      </c>
      <c r="J2187" s="97" t="s">
        <v>2289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3221</v>
      </c>
      <c r="T2187" s="95" t="str">
        <f t="shared" si="171"/>
        <v>10 2023</v>
      </c>
      <c r="U2187" s="32">
        <f t="shared" si="174"/>
        <v>784.76925471881668</v>
      </c>
      <c r="V2187" s="22">
        <f t="shared" si="175"/>
        <v>0.77299595029646495</v>
      </c>
      <c r="X2187" s="33"/>
      <c r="Y2187" s="33"/>
    </row>
    <row r="2188" spans="1:25" x14ac:dyDescent="0.2">
      <c r="A2188" s="93" t="s">
        <v>1003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3"/>
        <v>9 2023</v>
      </c>
      <c r="G2188" s="96" t="s">
        <v>5</v>
      </c>
      <c r="H2188" s="161" t="s">
        <v>2288</v>
      </c>
      <c r="I2188" s="97" t="s">
        <v>2070</v>
      </c>
      <c r="J2188" s="97" t="s">
        <v>2289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3221</v>
      </c>
      <c r="T2188" s="95" t="str">
        <f t="shared" si="171"/>
        <v>10 2023</v>
      </c>
      <c r="U2188" s="32">
        <f t="shared" si="174"/>
        <v>784.76925471881668</v>
      </c>
      <c r="V2188" s="22">
        <f t="shared" si="175"/>
        <v>0.77299595029646495</v>
      </c>
      <c r="X2188" s="33"/>
      <c r="Y2188" s="33"/>
    </row>
    <row r="2189" spans="1:25" x14ac:dyDescent="0.2">
      <c r="A2189" s="93" t="s">
        <v>1006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3"/>
        <v>9 2023</v>
      </c>
      <c r="G2189" s="96" t="s">
        <v>5</v>
      </c>
      <c r="H2189" s="160" t="str">
        <f>RIGHT(Journal!$J2189,9)</f>
        <v>SNS-01177</v>
      </c>
      <c r="I2189" s="96" t="str">
        <f t="shared" si="172"/>
        <v>Source Naturals</v>
      </c>
      <c r="J2189" s="97" t="s">
        <v>795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3221</v>
      </c>
      <c r="T2189" s="95" t="str">
        <f t="shared" ref="T2189:T2252" si="176">IF(R2189="","",MONTH(R2189)&amp;" "&amp;YEAR(R2189))</f>
        <v>10 2023</v>
      </c>
      <c r="U2189" s="32">
        <f t="shared" si="174"/>
        <v>550.30783441931817</v>
      </c>
      <c r="V2189" s="22">
        <f t="shared" si="175"/>
        <v>0.19311132657277102</v>
      </c>
      <c r="X2189" s="33"/>
      <c r="Y2189" s="33"/>
    </row>
    <row r="2190" spans="1:25" x14ac:dyDescent="0.2">
      <c r="A2190" s="93" t="s">
        <v>1006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3"/>
        <v>9 2023</v>
      </c>
      <c r="G2190" s="96" t="s">
        <v>5</v>
      </c>
      <c r="H2190" s="160" t="str">
        <f>RIGHT(Journal!$J2190,9)</f>
        <v>HEC-50301</v>
      </c>
      <c r="I2190" s="96" t="str">
        <f t="shared" ref="I2190:I2253" si="177">IFERROR(LEFT(J2190,FIND(",",J2190)-1),"")</f>
        <v>Herbs Etc</v>
      </c>
      <c r="J2190" s="97" t="s">
        <v>742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3221</v>
      </c>
      <c r="T2190" s="95" t="str">
        <f t="shared" si="176"/>
        <v>10 2023</v>
      </c>
      <c r="U2190" s="32">
        <f t="shared" si="174"/>
        <v>642.90636929858192</v>
      </c>
      <c r="V2190" s="22">
        <f t="shared" si="175"/>
        <v>0.10792282430902179</v>
      </c>
      <c r="X2190" s="33"/>
      <c r="Y2190" s="33"/>
    </row>
    <row r="2191" spans="1:25" x14ac:dyDescent="0.2">
      <c r="A2191" s="93" t="s">
        <v>1006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3"/>
        <v>9 2023</v>
      </c>
      <c r="G2191" s="96" t="s">
        <v>5</v>
      </c>
      <c r="H2191" s="161" t="s">
        <v>3674</v>
      </c>
      <c r="I2191" s="97" t="s">
        <v>2115</v>
      </c>
      <c r="J2191" s="97" t="s">
        <v>3675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3221</v>
      </c>
      <c r="T2191" s="95" t="str">
        <f t="shared" si="176"/>
        <v>12 2023</v>
      </c>
      <c r="U2191" s="32">
        <f t="shared" si="174"/>
        <v>981.10107368723652</v>
      </c>
      <c r="V2191" s="22">
        <f t="shared" si="175"/>
        <v>0.74387889330541346</v>
      </c>
      <c r="X2191" s="33"/>
      <c r="Y2191" s="33"/>
    </row>
    <row r="2192" spans="1:25" x14ac:dyDescent="0.2">
      <c r="A2192" s="93" t="s">
        <v>1006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3"/>
        <v>9 2023</v>
      </c>
      <c r="G2192" s="96" t="s">
        <v>5</v>
      </c>
      <c r="H2192" s="161" t="s">
        <v>3674</v>
      </c>
      <c r="I2192" s="97" t="s">
        <v>2115</v>
      </c>
      <c r="J2192" s="97" t="s">
        <v>3675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3221</v>
      </c>
      <c r="T2192" s="95" t="str">
        <f t="shared" si="176"/>
        <v>12 2023</v>
      </c>
      <c r="U2192" s="32">
        <f t="shared" si="174"/>
        <v>1081.1010736872365</v>
      </c>
      <c r="V2192" s="22">
        <f t="shared" si="175"/>
        <v>0.81969971475347492</v>
      </c>
      <c r="X2192" s="33"/>
      <c r="Y2192" s="33"/>
    </row>
    <row r="2193" spans="1:25" x14ac:dyDescent="0.2">
      <c r="A2193" s="93" t="s">
        <v>1006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3"/>
        <v>9 2023</v>
      </c>
      <c r="G2193" s="96" t="s">
        <v>5</v>
      </c>
      <c r="H2193" s="160" t="str">
        <f>RIGHT(Journal!$J2193,9)</f>
        <v>HRM-50004</v>
      </c>
      <c r="I2193" s="96" t="str">
        <f t="shared" si="177"/>
        <v>Healths Harmony</v>
      </c>
      <c r="J2193" s="97" t="s">
        <v>1007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3221</v>
      </c>
      <c r="T2193" s="95" t="str">
        <f t="shared" si="176"/>
        <v>11 2023</v>
      </c>
      <c r="U2193" s="32">
        <f t="shared" si="174"/>
        <v>1391.4536489076274</v>
      </c>
      <c r="V2193" s="22">
        <f t="shared" si="175"/>
        <v>2.7361392838995777</v>
      </c>
      <c r="X2193" s="33"/>
      <c r="Y2193" s="33"/>
    </row>
    <row r="2194" spans="1:25" x14ac:dyDescent="0.2">
      <c r="A2194" s="93" t="s">
        <v>1008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3"/>
        <v>9 2023</v>
      </c>
      <c r="G2194" s="96" t="s">
        <v>5</v>
      </c>
      <c r="H2194" s="175" t="s">
        <v>3734</v>
      </c>
      <c r="I2194" s="176" t="s">
        <v>2070</v>
      </c>
      <c r="J2194" s="97" t="s">
        <v>3778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3221</v>
      </c>
      <c r="T2194" s="95" t="str">
        <f t="shared" si="176"/>
        <v>10 2023</v>
      </c>
      <c r="U2194" s="32">
        <f t="shared" si="174"/>
        <v>811.91291344873468</v>
      </c>
      <c r="V2194" s="22">
        <f t="shared" si="175"/>
        <v>0.8217017755819136</v>
      </c>
      <c r="X2194" s="33"/>
      <c r="Y2194" s="33"/>
    </row>
    <row r="2195" spans="1:25" x14ac:dyDescent="0.2">
      <c r="A2195" s="93" t="s">
        <v>1008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3"/>
        <v>9 2023</v>
      </c>
      <c r="G2195" s="96" t="s">
        <v>5</v>
      </c>
      <c r="H2195" s="160" t="str">
        <f>RIGHT(Journal!$J2195,9)</f>
        <v>LEX-14591</v>
      </c>
      <c r="I2195" s="96" t="str">
        <f t="shared" si="177"/>
        <v>Life Extension</v>
      </c>
      <c r="J2195" s="97" t="s">
        <v>713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3221</v>
      </c>
      <c r="T2195" s="95" t="str">
        <f t="shared" si="176"/>
        <v>10 2023</v>
      </c>
      <c r="U2195" s="32">
        <f t="shared" si="174"/>
        <v>876.59792809587191</v>
      </c>
      <c r="V2195" s="22">
        <f t="shared" si="175"/>
        <v>1.2117713815617144</v>
      </c>
      <c r="X2195" s="33"/>
      <c r="Y2195" s="33"/>
    </row>
    <row r="2196" spans="1:25" x14ac:dyDescent="0.2">
      <c r="A2196" s="93" t="s">
        <v>1008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3"/>
        <v>9 2023</v>
      </c>
      <c r="G2196" s="96" t="s">
        <v>5</v>
      </c>
      <c r="H2196" s="160" t="str">
        <f>RIGHT(Journal!$J2196,9)</f>
        <v>LEX-14591</v>
      </c>
      <c r="I2196" s="96" t="str">
        <f t="shared" si="177"/>
        <v>Life Extension</v>
      </c>
      <c r="J2196" s="97" t="s">
        <v>713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3221</v>
      </c>
      <c r="T2196" s="95" t="str">
        <f t="shared" si="176"/>
        <v>10 2023</v>
      </c>
      <c r="U2196" s="32">
        <f t="shared" si="174"/>
        <v>876.59792809587191</v>
      </c>
      <c r="V2196" s="22">
        <f t="shared" si="175"/>
        <v>1.2117713815617144</v>
      </c>
      <c r="X2196" s="33"/>
      <c r="Y2196" s="33"/>
    </row>
    <row r="2197" spans="1:25" x14ac:dyDescent="0.2">
      <c r="A2197" s="93" t="s">
        <v>1008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3"/>
        <v>9 2023</v>
      </c>
      <c r="G2197" s="96" t="s">
        <v>5</v>
      </c>
      <c r="H2197" s="160" t="str">
        <f>RIGHT(Journal!$J2197,9)</f>
        <v>CEN-28026</v>
      </c>
      <c r="I2197" s="96" t="str">
        <f t="shared" si="177"/>
        <v>21st Century</v>
      </c>
      <c r="J2197" s="97" t="s">
        <v>51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3221</v>
      </c>
      <c r="T2197" s="95" t="str">
        <f t="shared" si="176"/>
        <v>1 2025</v>
      </c>
      <c r="U2197" s="32">
        <f t="shared" si="174"/>
        <v>613.34961118508647</v>
      </c>
      <c r="V2197" s="22">
        <f t="shared" si="175"/>
        <v>3.2860880444952998</v>
      </c>
      <c r="X2197" s="33"/>
      <c r="Y2197" s="33"/>
    </row>
    <row r="2198" spans="1:25" x14ac:dyDescent="0.2">
      <c r="A2198" s="93" t="s">
        <v>1008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3"/>
        <v>9 2023</v>
      </c>
      <c r="G2198" s="96" t="s">
        <v>5</v>
      </c>
      <c r="H2198" s="161" t="s">
        <v>2925</v>
      </c>
      <c r="I2198" s="97" t="s">
        <v>2067</v>
      </c>
      <c r="J2198" s="97" t="s">
        <v>4019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3221</v>
      </c>
      <c r="T2198" s="95" t="str">
        <f t="shared" si="176"/>
        <v>5 2024</v>
      </c>
      <c r="U2198" s="32">
        <f t="shared" si="174"/>
        <v>760.24133688415418</v>
      </c>
      <c r="V2198" s="22">
        <f t="shared" si="175"/>
        <v>0.7311709571199323</v>
      </c>
      <c r="X2198" s="33"/>
      <c r="Y2198" s="33"/>
    </row>
    <row r="2199" spans="1:25" x14ac:dyDescent="0.2">
      <c r="A2199" s="93" t="s">
        <v>1008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3"/>
        <v>9 2023</v>
      </c>
      <c r="G2199" s="96" t="s">
        <v>5</v>
      </c>
      <c r="H2199" s="161" t="s">
        <v>2831</v>
      </c>
      <c r="I2199" s="97" t="s">
        <v>2067</v>
      </c>
      <c r="J2199" s="97" t="s">
        <v>2832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3221</v>
      </c>
      <c r="T2199" s="95" t="str">
        <f t="shared" si="176"/>
        <v>10 2023</v>
      </c>
      <c r="U2199" s="32">
        <f t="shared" si="174"/>
        <v>1158.6480532623164</v>
      </c>
      <c r="V2199" s="22">
        <f t="shared" si="175"/>
        <v>0.86379123397127544</v>
      </c>
      <c r="X2199" s="33"/>
      <c r="Y2199" s="33"/>
    </row>
    <row r="2200" spans="1:25" x14ac:dyDescent="0.2">
      <c r="A2200" s="93" t="s">
        <v>1008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3"/>
        <v>9 2023</v>
      </c>
      <c r="G2200" s="96" t="s">
        <v>5</v>
      </c>
      <c r="H2200" s="161" t="s">
        <v>2237</v>
      </c>
      <c r="I2200" s="97" t="s">
        <v>2067</v>
      </c>
      <c r="J2200" s="97" t="s">
        <v>2238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3221</v>
      </c>
      <c r="T2200" s="95" t="str">
        <f t="shared" si="176"/>
        <v>1 2024</v>
      </c>
      <c r="U2200" s="32">
        <f t="shared" si="174"/>
        <v>627.57415712383477</v>
      </c>
      <c r="V2200" s="22">
        <f t="shared" si="175"/>
        <v>1.3284077630112578</v>
      </c>
      <c r="X2200" s="33"/>
      <c r="Y2200" s="33"/>
    </row>
    <row r="2201" spans="1:25" x14ac:dyDescent="0.2">
      <c r="A2201" s="93" t="s">
        <v>1008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3"/>
        <v>9 2023</v>
      </c>
      <c r="G2201" s="96" t="s">
        <v>5</v>
      </c>
      <c r="H2201" s="161" t="s">
        <v>2237</v>
      </c>
      <c r="I2201" s="97" t="s">
        <v>2067</v>
      </c>
      <c r="J2201" s="97" t="s">
        <v>2238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3221</v>
      </c>
      <c r="T2201" s="95" t="str">
        <f t="shared" si="176"/>
        <v>2 2024</v>
      </c>
      <c r="U2201" s="32">
        <f t="shared" si="174"/>
        <v>627.57415712383477</v>
      </c>
      <c r="V2201" s="22">
        <f t="shared" si="175"/>
        <v>1.3284077630112578</v>
      </c>
      <c r="X2201" s="33"/>
      <c r="Y2201" s="33"/>
    </row>
    <row r="2202" spans="1:25" x14ac:dyDescent="0.2">
      <c r="A2202" s="93" t="s">
        <v>1008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3"/>
        <v>9 2023</v>
      </c>
      <c r="G2202" s="96" t="s">
        <v>5</v>
      </c>
      <c r="H2202" s="161" t="s">
        <v>2756</v>
      </c>
      <c r="I2202" s="97" t="s">
        <v>2757</v>
      </c>
      <c r="J2202" s="97" t="s">
        <v>3961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3221</v>
      </c>
      <c r="T2202" s="95" t="str">
        <f t="shared" si="176"/>
        <v>1 2024</v>
      </c>
      <c r="U2202" s="32">
        <f t="shared" si="174"/>
        <v>610.17454460719023</v>
      </c>
      <c r="V2202" s="22">
        <f t="shared" si="175"/>
        <v>1.2456979070592971</v>
      </c>
      <c r="X2202" s="33"/>
      <c r="Y2202" s="33"/>
    </row>
    <row r="2203" spans="1:25" x14ac:dyDescent="0.2">
      <c r="A2203" s="93" t="s">
        <v>1008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3"/>
        <v>9 2023</v>
      </c>
      <c r="G2203" s="96" t="s">
        <v>5</v>
      </c>
      <c r="H2203" s="161" t="s">
        <v>2756</v>
      </c>
      <c r="I2203" s="97" t="s">
        <v>2757</v>
      </c>
      <c r="J2203" s="97" t="s">
        <v>3961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3221</v>
      </c>
      <c r="T2203" s="95" t="str">
        <f t="shared" si="176"/>
        <v>8 2024</v>
      </c>
      <c r="U2203" s="32">
        <f t="shared" si="174"/>
        <v>510.17454460719023</v>
      </c>
      <c r="V2203" s="22">
        <f t="shared" si="175"/>
        <v>1.0415435518720884</v>
      </c>
      <c r="X2203" s="33"/>
      <c r="Y2203" s="33"/>
    </row>
    <row r="2204" spans="1:25" x14ac:dyDescent="0.2">
      <c r="A2204" s="93" t="s">
        <v>1008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3"/>
        <v>9 2023</v>
      </c>
      <c r="G2204" s="96" t="s">
        <v>5</v>
      </c>
      <c r="H2204" s="160" t="str">
        <f>RIGHT(Journal!$J2204,9)</f>
        <v>LEX-16596</v>
      </c>
      <c r="I2204" s="96" t="str">
        <f t="shared" si="177"/>
        <v>Life Extension</v>
      </c>
      <c r="J2204" s="97" t="s">
        <v>1009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3221</v>
      </c>
      <c r="T2204" s="95" t="str">
        <f t="shared" si="176"/>
        <v>1 2024</v>
      </c>
      <c r="U2204" s="32">
        <f t="shared" si="174"/>
        <v>1083.238231691078</v>
      </c>
      <c r="V2204" s="22">
        <f t="shared" si="175"/>
        <v>0.63097760661230839</v>
      </c>
      <c r="X2204" s="33"/>
      <c r="Y2204" s="33"/>
    </row>
    <row r="2205" spans="1:25" x14ac:dyDescent="0.2">
      <c r="A2205" s="93" t="s">
        <v>1008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3"/>
        <v>9 2023</v>
      </c>
      <c r="G2205" s="96" t="s">
        <v>5</v>
      </c>
      <c r="H2205" s="160" t="str">
        <f>RIGHT(Journal!$J2205,9)</f>
        <v>NOW-00470</v>
      </c>
      <c r="I2205" s="96" t="str">
        <f t="shared" si="177"/>
        <v>NOW Foods</v>
      </c>
      <c r="J2205" s="97" t="s">
        <v>1010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3221</v>
      </c>
      <c r="T2205" s="95" t="str">
        <f t="shared" si="176"/>
        <v>11 2023</v>
      </c>
      <c r="U2205" s="32">
        <f t="shared" si="174"/>
        <v>895.22014913448686</v>
      </c>
      <c r="V2205" s="22">
        <f t="shared" si="175"/>
        <v>0.98943422345017795</v>
      </c>
      <c r="X2205" s="33"/>
      <c r="Y2205" s="33"/>
    </row>
    <row r="2206" spans="1:25" x14ac:dyDescent="0.2">
      <c r="A2206" s="93" t="s">
        <v>1008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3"/>
        <v>9 2023</v>
      </c>
      <c r="G2206" s="96" t="s">
        <v>5</v>
      </c>
      <c r="H2206" s="161" t="s">
        <v>2239</v>
      </c>
      <c r="I2206" s="97" t="s">
        <v>2067</v>
      </c>
      <c r="J2206" s="97" t="s">
        <v>2240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3221</v>
      </c>
      <c r="T2206" s="95" t="str">
        <f t="shared" si="176"/>
        <v>8 2024</v>
      </c>
      <c r="U2206" s="32">
        <f t="shared" si="174"/>
        <v>834.75322237017258</v>
      </c>
      <c r="V2206" s="22">
        <f t="shared" si="175"/>
        <v>0.71637462415309494</v>
      </c>
      <c r="X2206" s="33"/>
      <c r="Y2206" s="33"/>
    </row>
    <row r="2207" spans="1:25" x14ac:dyDescent="0.2">
      <c r="A2207" s="93" t="s">
        <v>1008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3"/>
        <v>9 2023</v>
      </c>
      <c r="G2207" s="96" t="s">
        <v>5</v>
      </c>
      <c r="H2207" s="161" t="s">
        <v>2239</v>
      </c>
      <c r="I2207" s="97" t="s">
        <v>2067</v>
      </c>
      <c r="J2207" s="97" t="s">
        <v>2240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3221</v>
      </c>
      <c r="T2207" s="95" t="str">
        <f t="shared" si="176"/>
        <v>9 2024</v>
      </c>
      <c r="U2207" s="32">
        <f t="shared" si="174"/>
        <v>734.75322237017258</v>
      </c>
      <c r="V2207" s="22">
        <f t="shared" si="175"/>
        <v>0.63055589294544012</v>
      </c>
      <c r="X2207" s="33"/>
      <c r="Y2207" s="33"/>
    </row>
    <row r="2208" spans="1:25" x14ac:dyDescent="0.2">
      <c r="A2208" s="93" t="s">
        <v>1011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3"/>
        <v>9 2023</v>
      </c>
      <c r="G2208" s="96" t="s">
        <v>5</v>
      </c>
      <c r="H2208" s="161" t="s">
        <v>2288</v>
      </c>
      <c r="I2208" s="97" t="s">
        <v>2070</v>
      </c>
      <c r="J2208" s="97" t="s">
        <v>2289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3221</v>
      </c>
      <c r="T2208" s="95" t="str">
        <f t="shared" si="176"/>
        <v>11 2023</v>
      </c>
      <c r="U2208" s="32">
        <f t="shared" si="174"/>
        <v>900.48323489782183</v>
      </c>
      <c r="V2208" s="22">
        <f t="shared" si="175"/>
        <v>1.0010744322208758</v>
      </c>
      <c r="X2208" s="33"/>
      <c r="Y2208" s="33"/>
    </row>
    <row r="2209" spans="1:25" x14ac:dyDescent="0.2">
      <c r="A2209" s="93" t="s">
        <v>1011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3"/>
        <v>9 2023</v>
      </c>
      <c r="G2209" s="96" t="s">
        <v>5</v>
      </c>
      <c r="H2209" s="161" t="s">
        <v>2288</v>
      </c>
      <c r="I2209" s="97" t="s">
        <v>2070</v>
      </c>
      <c r="J2209" s="97" t="s">
        <v>2289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3221</v>
      </c>
      <c r="T2209" s="95" t="str">
        <f t="shared" si="176"/>
        <v>12 2023</v>
      </c>
      <c r="U2209" s="32">
        <f t="shared" si="174"/>
        <v>900.48323489782183</v>
      </c>
      <c r="V2209" s="22">
        <f t="shared" si="175"/>
        <v>1.0010744322208758</v>
      </c>
      <c r="X2209" s="33"/>
      <c r="Y2209" s="33"/>
    </row>
    <row r="2210" spans="1:25" x14ac:dyDescent="0.2">
      <c r="A2210" s="93" t="s">
        <v>1011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3"/>
        <v>9 2023</v>
      </c>
      <c r="G2210" s="96" t="s">
        <v>5</v>
      </c>
      <c r="H2210" s="161" t="s">
        <v>2288</v>
      </c>
      <c r="I2210" s="97" t="s">
        <v>2070</v>
      </c>
      <c r="J2210" s="97" t="s">
        <v>2289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3221</v>
      </c>
      <c r="T2210" s="95" t="str">
        <f t="shared" si="176"/>
        <v>12 2023</v>
      </c>
      <c r="U2210" s="32">
        <f t="shared" si="174"/>
        <v>900.48323489782183</v>
      </c>
      <c r="V2210" s="22">
        <f t="shared" si="175"/>
        <v>1.0010744322208758</v>
      </c>
      <c r="X2210" s="33"/>
      <c r="Y2210" s="33"/>
    </row>
    <row r="2211" spans="1:25" x14ac:dyDescent="0.2">
      <c r="A2211" s="93" t="s">
        <v>1011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3"/>
        <v>9 2023</v>
      </c>
      <c r="G2211" s="96" t="s">
        <v>5</v>
      </c>
      <c r="H2211" s="161" t="s">
        <v>2614</v>
      </c>
      <c r="I2211" s="97" t="s">
        <v>2102</v>
      </c>
      <c r="J2211" s="97" t="s">
        <v>2615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3221</v>
      </c>
      <c r="T2211" s="95" t="str">
        <f t="shared" si="176"/>
        <v>10 2023</v>
      </c>
      <c r="U2211" s="32">
        <f t="shared" si="174"/>
        <v>804.6976437233327</v>
      </c>
      <c r="V2211" s="22">
        <f t="shared" si="175"/>
        <v>1.0118134787009194</v>
      </c>
      <c r="X2211" s="33"/>
      <c r="Y2211" s="33"/>
    </row>
    <row r="2212" spans="1:25" x14ac:dyDescent="0.2">
      <c r="A2212" s="93" t="s">
        <v>1011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3"/>
        <v>9 2023</v>
      </c>
      <c r="G2212" s="96" t="s">
        <v>5</v>
      </c>
      <c r="H2212" s="161" t="s">
        <v>2614</v>
      </c>
      <c r="I2212" s="97" t="s">
        <v>2102</v>
      </c>
      <c r="J2212" s="97" t="s">
        <v>2615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3221</v>
      </c>
      <c r="T2212" s="95" t="str">
        <f t="shared" si="176"/>
        <v>10 2023</v>
      </c>
      <c r="U2212" s="32">
        <f t="shared" si="174"/>
        <v>904.6976437233327</v>
      </c>
      <c r="V2212" s="22">
        <f t="shared" si="175"/>
        <v>1.1375518211197269</v>
      </c>
      <c r="X2212" s="33"/>
      <c r="Y2212" s="33"/>
    </row>
    <row r="2213" spans="1:25" x14ac:dyDescent="0.2">
      <c r="A2213" s="93" t="s">
        <v>1011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3"/>
        <v>9 2023</v>
      </c>
      <c r="G2213" s="96" t="s">
        <v>5</v>
      </c>
      <c r="H2213" s="161" t="s">
        <v>2190</v>
      </c>
      <c r="I2213" s="97" t="s">
        <v>2188</v>
      </c>
      <c r="J2213" s="97" t="s">
        <v>2191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3221</v>
      </c>
      <c r="T2213" s="95" t="str">
        <f t="shared" si="176"/>
        <v>11 2023</v>
      </c>
      <c r="U2213" s="32">
        <f t="shared" si="174"/>
        <v>701.84958847967664</v>
      </c>
      <c r="V2213" s="22">
        <f t="shared" si="175"/>
        <v>1.0052985386792193</v>
      </c>
      <c r="X2213" s="33"/>
      <c r="Y2213" s="33"/>
    </row>
    <row r="2214" spans="1:25" x14ac:dyDescent="0.2">
      <c r="A2214" s="93" t="s">
        <v>1011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3"/>
        <v>9 2023</v>
      </c>
      <c r="G2214" s="96" t="s">
        <v>5</v>
      </c>
      <c r="H2214" s="161" t="s">
        <v>2190</v>
      </c>
      <c r="I2214" s="97" t="s">
        <v>2188</v>
      </c>
      <c r="J2214" s="97" t="s">
        <v>2191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3221</v>
      </c>
      <c r="T2214" s="95" t="str">
        <f t="shared" si="176"/>
        <v>12 2023</v>
      </c>
      <c r="U2214" s="32">
        <f t="shared" si="174"/>
        <v>701.84958847967664</v>
      </c>
      <c r="V2214" s="22">
        <f t="shared" si="175"/>
        <v>1.0052985386792193</v>
      </c>
      <c r="X2214" s="33"/>
      <c r="Y2214" s="33"/>
    </row>
    <row r="2215" spans="1:25" x14ac:dyDescent="0.2">
      <c r="A2215" s="93" t="s">
        <v>1011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3"/>
        <v>9 2023</v>
      </c>
      <c r="G2215" s="96" t="s">
        <v>5</v>
      </c>
      <c r="H2215" s="160" t="str">
        <f>RIGHT(Journal!$J2215,9)</f>
        <v>NBC-01055</v>
      </c>
      <c r="I2215" s="96" t="str">
        <f t="shared" si="177"/>
        <v>NutriBiotic</v>
      </c>
      <c r="J2215" s="97" t="s">
        <v>1012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3221</v>
      </c>
      <c r="T2215" s="95" t="str">
        <f t="shared" si="176"/>
        <v>11 2024</v>
      </c>
      <c r="U2215" s="32">
        <f t="shared" si="174"/>
        <v>724.57558949023132</v>
      </c>
      <c r="V2215" s="22">
        <f t="shared" si="175"/>
        <v>1.5240605519462345</v>
      </c>
      <c r="X2215" s="33"/>
      <c r="Y2215" s="33"/>
    </row>
    <row r="2216" spans="1:25" x14ac:dyDescent="0.2">
      <c r="A2216" s="93" t="s">
        <v>1011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3"/>
        <v>9 2023</v>
      </c>
      <c r="G2216" s="96" t="s">
        <v>5</v>
      </c>
      <c r="H2216" s="160" t="str">
        <f>RIGHT(Journal!$J2216,9)</f>
        <v>NBC-00995</v>
      </c>
      <c r="I2216" s="96" t="str">
        <f t="shared" si="177"/>
        <v>NutriBiotic</v>
      </c>
      <c r="J2216" s="97" t="s">
        <v>1013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3221</v>
      </c>
      <c r="T2216" s="95" t="str">
        <f t="shared" si="176"/>
        <v>9 2024</v>
      </c>
      <c r="U2216" s="32">
        <f t="shared" si="174"/>
        <v>796.18854255558063</v>
      </c>
      <c r="V2216" s="22">
        <f t="shared" si="175"/>
        <v>0.72130846005072513</v>
      </c>
      <c r="X2216" s="33"/>
      <c r="Y2216" s="33"/>
    </row>
    <row r="2217" spans="1:25" x14ac:dyDescent="0.2">
      <c r="A2217" s="93" t="s">
        <v>1011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3"/>
        <v>9 2023</v>
      </c>
      <c r="G2217" s="96" t="s">
        <v>6</v>
      </c>
      <c r="H2217" s="160" t="str">
        <f>RIGHT(Journal!$J2217,9)</f>
        <v>VPB-54130</v>
      </c>
      <c r="I2217" s="96" t="str">
        <f t="shared" si="177"/>
        <v>Vplab</v>
      </c>
      <c r="J2217" s="97" t="s">
        <v>295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3221</v>
      </c>
      <c r="T2217" s="95" t="str">
        <f t="shared" si="176"/>
        <v>8 2024</v>
      </c>
      <c r="U2217" s="32">
        <f t="shared" si="174"/>
        <v>1029.7899988771617</v>
      </c>
      <c r="V2217" s="22">
        <f t="shared" si="175"/>
        <v>0.81072420935660205</v>
      </c>
      <c r="X2217" s="33"/>
      <c r="Y2217" s="33"/>
    </row>
    <row r="2218" spans="1:25" x14ac:dyDescent="0.2">
      <c r="A2218" s="93" t="s">
        <v>1011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3"/>
        <v>9 2023</v>
      </c>
      <c r="G2218" s="96" t="s">
        <v>5</v>
      </c>
      <c r="H2218" s="161" t="s">
        <v>2930</v>
      </c>
      <c r="I2218" s="97" t="s">
        <v>2067</v>
      </c>
      <c r="J2218" s="97" t="s">
        <v>2931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3221</v>
      </c>
      <c r="T2218" s="95" t="str">
        <f t="shared" si="176"/>
        <v>10 2023</v>
      </c>
      <c r="U2218" s="32">
        <f t="shared" si="174"/>
        <v>650.04675275095451</v>
      </c>
      <c r="V2218" s="22">
        <f t="shared" si="175"/>
        <v>0.81260593039205287</v>
      </c>
      <c r="X2218" s="33"/>
      <c r="Y2218" s="33"/>
    </row>
    <row r="2219" spans="1:25" x14ac:dyDescent="0.2">
      <c r="A2219" s="93" t="s">
        <v>1011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3"/>
        <v>9 2023</v>
      </c>
      <c r="G2219" s="96" t="s">
        <v>5</v>
      </c>
      <c r="H2219" s="160" t="str">
        <f>RIGHT(Journal!$J2219,9)</f>
        <v>NOR-01798</v>
      </c>
      <c r="I2219" s="96" t="str">
        <f t="shared" si="177"/>
        <v>Nordic Naturals</v>
      </c>
      <c r="J2219" s="97" t="s">
        <v>1014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3221</v>
      </c>
      <c r="T2219" s="95" t="str">
        <f t="shared" si="176"/>
        <v>10 2023</v>
      </c>
      <c r="U2219" s="32">
        <f t="shared" si="174"/>
        <v>1261.3711452953066</v>
      </c>
      <c r="V2219" s="22">
        <f t="shared" si="175"/>
        <v>0.5634570208654347</v>
      </c>
      <c r="X2219" s="33"/>
      <c r="Y2219" s="33"/>
    </row>
    <row r="2220" spans="1:25" x14ac:dyDescent="0.2">
      <c r="A2220" s="93" t="s">
        <v>1011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3"/>
        <v>9 2023</v>
      </c>
      <c r="G2220" s="96" t="s">
        <v>5</v>
      </c>
      <c r="H2220" s="161" t="s">
        <v>3146</v>
      </c>
      <c r="I2220" s="97" t="s">
        <v>3147</v>
      </c>
      <c r="J2220" s="97" t="s">
        <v>3148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3221</v>
      </c>
      <c r="T2220" s="95" t="str">
        <f t="shared" si="176"/>
        <v>10 2023</v>
      </c>
      <c r="U2220" s="32">
        <f t="shared" si="174"/>
        <v>548.48476757242315</v>
      </c>
      <c r="V2220" s="22">
        <f t="shared" si="175"/>
        <v>0.9118385337622541</v>
      </c>
      <c r="X2220" s="33"/>
      <c r="Y2220" s="33"/>
    </row>
    <row r="2221" spans="1:25" x14ac:dyDescent="0.2">
      <c r="A2221" s="93" t="s">
        <v>1011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3"/>
        <v>9 2023</v>
      </c>
      <c r="G2221" s="96" t="s">
        <v>5</v>
      </c>
      <c r="H2221" s="160" t="str">
        <f>RIGHT(Journal!$J2221,9)</f>
        <v>DRB-00273</v>
      </c>
      <c r="I2221" s="96" t="str">
        <f t="shared" si="177"/>
        <v>Doctor's Best</v>
      </c>
      <c r="J2221" s="97" t="s">
        <v>773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3221</v>
      </c>
      <c r="T2221" s="95" t="str">
        <f t="shared" si="176"/>
        <v>9 2024</v>
      </c>
      <c r="U2221" s="32">
        <f t="shared" si="174"/>
        <v>1718.9963608803055</v>
      </c>
      <c r="V2221" s="22">
        <f t="shared" si="175"/>
        <v>0.75361403699632679</v>
      </c>
      <c r="X2221" s="33"/>
      <c r="Y2221" s="33"/>
    </row>
    <row r="2222" spans="1:25" x14ac:dyDescent="0.2">
      <c r="A2222" s="93" t="s">
        <v>1011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3"/>
        <v>9 2023</v>
      </c>
      <c r="G2222" s="96" t="s">
        <v>5</v>
      </c>
      <c r="H2222" s="160" t="str">
        <f>RIGHT(Journal!$J2222,9)</f>
        <v>CAR-05083</v>
      </c>
      <c r="I2222" s="96" t="str">
        <f t="shared" si="177"/>
        <v>Carlson</v>
      </c>
      <c r="J2222" s="97" t="s">
        <v>1015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3221</v>
      </c>
      <c r="T2222" s="95" t="str">
        <f t="shared" si="176"/>
        <v>10 2023</v>
      </c>
      <c r="U2222" s="32">
        <f t="shared" si="174"/>
        <v>543.20252975522124</v>
      </c>
      <c r="V2222" s="22">
        <f t="shared" si="175"/>
        <v>0.63399175256672213</v>
      </c>
      <c r="X2222" s="33"/>
      <c r="Y2222" s="33"/>
    </row>
    <row r="2223" spans="1:25" x14ac:dyDescent="0.2">
      <c r="A2223" s="93" t="s">
        <v>1011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3"/>
        <v>9 2023</v>
      </c>
      <c r="G2223" s="96" t="s">
        <v>5</v>
      </c>
      <c r="H2223" s="160" t="str">
        <f>RIGHT(Journal!$J2223,9)</f>
        <v>CAR-10330</v>
      </c>
      <c r="I2223" s="96" t="str">
        <f t="shared" si="177"/>
        <v>Carlson</v>
      </c>
      <c r="J2223" s="97" t="s">
        <v>1016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3221</v>
      </c>
      <c r="T2223" s="95" t="str">
        <f t="shared" si="176"/>
        <v>10 2023</v>
      </c>
      <c r="U2223" s="32">
        <f t="shared" si="174"/>
        <v>1103.7225533348305</v>
      </c>
      <c r="V2223" s="22">
        <f t="shared" si="175"/>
        <v>0.61444993109717927</v>
      </c>
      <c r="X2223" s="33"/>
      <c r="Y2223" s="33"/>
    </row>
    <row r="2224" spans="1:25" x14ac:dyDescent="0.2">
      <c r="A2224" s="93" t="s">
        <v>1011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3"/>
        <v>9 2023</v>
      </c>
      <c r="G2224" s="96" t="s">
        <v>5</v>
      </c>
      <c r="H2224" s="160" t="str">
        <f>RIGHT(Journal!$J2224,9)</f>
        <v>PTG-04309</v>
      </c>
      <c r="I2224" s="96" t="str">
        <f t="shared" si="177"/>
        <v>Natural Vitality</v>
      </c>
      <c r="J2224" s="97" t="s">
        <v>1017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3221</v>
      </c>
      <c r="T2224" s="95" t="str">
        <f t="shared" si="176"/>
        <v>10 2023</v>
      </c>
      <c r="U2224" s="32">
        <f t="shared" si="174"/>
        <v>999.81759038850237</v>
      </c>
      <c r="V2224" s="22">
        <f t="shared" si="175"/>
        <v>0.76898255429194273</v>
      </c>
      <c r="X2224" s="33"/>
      <c r="Y2224" s="33"/>
    </row>
    <row r="2225" spans="1:25" x14ac:dyDescent="0.2">
      <c r="A2225" s="93" t="s">
        <v>1018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3"/>
        <v>9 2023</v>
      </c>
      <c r="G2225" s="96" t="s">
        <v>6</v>
      </c>
      <c r="H2225" s="160" t="str">
        <f>RIGHT(Journal!$J2225,9)</f>
        <v>960689838</v>
      </c>
      <c r="I2225" s="96" t="str">
        <f t="shared" si="177"/>
        <v>Гантели-В-Деле</v>
      </c>
      <c r="J2225" s="97" t="s">
        <v>1019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3221</v>
      </c>
      <c r="T2225" s="95" t="str">
        <f t="shared" si="176"/>
        <v>10 2023</v>
      </c>
      <c r="U2225" s="32">
        <f t="shared" si="174"/>
        <v>1445</v>
      </c>
      <c r="V2225" s="22">
        <f t="shared" si="175"/>
        <v>0.28585558852621168</v>
      </c>
      <c r="X2225" s="33"/>
      <c r="Y2225" s="33"/>
    </row>
    <row r="2226" spans="1:25" x14ac:dyDescent="0.2">
      <c r="A2226" s="93" t="s">
        <v>1020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3"/>
        <v>9 2023</v>
      </c>
      <c r="G2226" s="96" t="s">
        <v>6</v>
      </c>
      <c r="H2226" s="160" t="str">
        <f>RIGHT(Journal!$J2226,9)</f>
        <v xml:space="preserve"> 43392039</v>
      </c>
      <c r="I2226" s="96" t="str">
        <f t="shared" si="177"/>
        <v>RUSHAKER</v>
      </c>
      <c r="J2226" s="97" t="s">
        <v>1021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3221</v>
      </c>
      <c r="T2226" s="95" t="str">
        <f t="shared" si="176"/>
        <v>10 2023</v>
      </c>
      <c r="U2226" s="32">
        <f t="shared" si="174"/>
        <v>199.10000000000002</v>
      </c>
      <c r="V2226" s="22">
        <f t="shared" si="175"/>
        <v>0.56739811912225713</v>
      </c>
      <c r="X2226" s="33"/>
      <c r="Y2226" s="33"/>
    </row>
    <row r="2227" spans="1:25" x14ac:dyDescent="0.2">
      <c r="A2227" s="93" t="s">
        <v>1022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3"/>
        <v>9 2023</v>
      </c>
      <c r="G2227" s="96" t="s">
        <v>6</v>
      </c>
      <c r="H2227" s="160" t="str">
        <f>RIGHT(Journal!$J2227,9)</f>
        <v>141847876</v>
      </c>
      <c r="I2227" s="96" t="str">
        <f t="shared" si="177"/>
        <v>IVEKA SHOP</v>
      </c>
      <c r="J2227" s="97" t="s">
        <v>1023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3221</v>
      </c>
      <c r="T2227" s="95" t="str">
        <f t="shared" si="176"/>
        <v>10 2023</v>
      </c>
      <c r="U2227" s="32">
        <f t="shared" si="174"/>
        <v>188.60000000000002</v>
      </c>
      <c r="V2227" s="22">
        <f t="shared" si="175"/>
        <v>0.4584346135148275</v>
      </c>
      <c r="X2227" s="33"/>
      <c r="Y2227" s="33"/>
    </row>
    <row r="2228" spans="1:25" x14ac:dyDescent="0.2">
      <c r="A2228" s="93" t="s">
        <v>1024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3"/>
        <v>9 2023</v>
      </c>
      <c r="G2228" s="96" t="s">
        <v>6</v>
      </c>
      <c r="H2228" s="160" t="str">
        <f>RIGHT(Journal!$J2228,9)</f>
        <v>018915125</v>
      </c>
      <c r="I2228" s="96" t="str">
        <f t="shared" si="177"/>
        <v>RUSHAKER</v>
      </c>
      <c r="J2228" s="97" t="s">
        <v>1025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3221</v>
      </c>
      <c r="T2228" s="95" t="str">
        <f t="shared" si="176"/>
        <v>10 2023</v>
      </c>
      <c r="U2228" s="32">
        <f t="shared" si="174"/>
        <v>246.89999999999998</v>
      </c>
      <c r="V2228" s="22">
        <f t="shared" si="175"/>
        <v>0.69923534409515709</v>
      </c>
      <c r="X2228" s="33"/>
      <c r="Y2228" s="33"/>
    </row>
    <row r="2229" spans="1:25" x14ac:dyDescent="0.2">
      <c r="A2229" s="93" t="s">
        <v>1026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3"/>
        <v>9 2023</v>
      </c>
      <c r="G2229" s="96" t="s">
        <v>6</v>
      </c>
      <c r="H2229" s="160" t="str">
        <f>RIGHT(Journal!$J2229,9)</f>
        <v>077563285</v>
      </c>
      <c r="I2229" s="96" t="str">
        <f t="shared" si="177"/>
        <v>Cult</v>
      </c>
      <c r="J2229" s="97" t="s">
        <v>3617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3221</v>
      </c>
      <c r="T2229" s="95" t="str">
        <f t="shared" si="176"/>
        <v>10 2023</v>
      </c>
      <c r="U2229" s="32">
        <f t="shared" si="174"/>
        <v>1424.8</v>
      </c>
      <c r="V2229" s="22">
        <f t="shared" si="175"/>
        <v>0.90452006094464188</v>
      </c>
      <c r="X2229" s="33"/>
      <c r="Y2229" s="33"/>
    </row>
    <row r="2230" spans="1:25" x14ac:dyDescent="0.2">
      <c r="A2230" s="93" t="s">
        <v>1027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3"/>
        <v>9 2023</v>
      </c>
      <c r="G2230" s="96" t="s">
        <v>6</v>
      </c>
      <c r="H2230" s="160" t="str">
        <f>RIGHT(Journal!$J2230,9)</f>
        <v>090854722</v>
      </c>
      <c r="I2230" s="96" t="str">
        <f t="shared" si="177"/>
        <v>Space Nutrition</v>
      </c>
      <c r="J2230" s="97" t="s">
        <v>1028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3221</v>
      </c>
      <c r="T2230" s="95" t="str">
        <f t="shared" si="176"/>
        <v>11 2023</v>
      </c>
      <c r="U2230" s="32">
        <f t="shared" si="174"/>
        <v>271.10000000000002</v>
      </c>
      <c r="V2230" s="22">
        <f t="shared" si="175"/>
        <v>0.8242626938279114</v>
      </c>
      <c r="X2230" s="33"/>
      <c r="Y2230" s="33"/>
    </row>
    <row r="2231" spans="1:25" x14ac:dyDescent="0.2">
      <c r="A2231" s="93" t="s">
        <v>1029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3"/>
        <v>9 2023</v>
      </c>
      <c r="G2231" s="96" t="s">
        <v>6</v>
      </c>
      <c r="H2231" s="160" t="str">
        <f>RIGHT(Journal!$J2231,9)</f>
        <v>154871633</v>
      </c>
      <c r="I2231" s="96" t="str">
        <f t="shared" si="177"/>
        <v>Elianware</v>
      </c>
      <c r="J2231" s="97" t="s">
        <v>1030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3221</v>
      </c>
      <c r="T2231" s="95" t="str">
        <f t="shared" si="176"/>
        <v>2 2024</v>
      </c>
      <c r="U2231" s="32">
        <f t="shared" si="174"/>
        <v>206.3</v>
      </c>
      <c r="V2231" s="22">
        <f t="shared" si="175"/>
        <v>0.70241743275451152</v>
      </c>
      <c r="X2231" s="33"/>
      <c r="Y2231" s="33"/>
    </row>
    <row r="2232" spans="1:25" x14ac:dyDescent="0.2">
      <c r="A2232" s="93" t="s">
        <v>1031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3"/>
        <v>9 2023</v>
      </c>
      <c r="G2232" s="96" t="s">
        <v>6</v>
      </c>
      <c r="H2232" s="175" t="s">
        <v>3738</v>
      </c>
      <c r="I2232" s="176" t="s">
        <v>3784</v>
      </c>
      <c r="J2232" s="97" t="s">
        <v>3785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3221</v>
      </c>
      <c r="T2232" s="95" t="str">
        <f t="shared" si="176"/>
        <v>2 2024</v>
      </c>
      <c r="U2232" s="32">
        <f t="shared" si="174"/>
        <v>88.600000000000023</v>
      </c>
      <c r="V2232" s="22">
        <f t="shared" si="175"/>
        <v>0.2153621779290229</v>
      </c>
      <c r="X2232" s="33"/>
      <c r="Y2232" s="33"/>
    </row>
    <row r="2233" spans="1:25" x14ac:dyDescent="0.2">
      <c r="A2233" s="93" t="s">
        <v>1032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3"/>
        <v>9 2023</v>
      </c>
      <c r="G2233" s="96" t="s">
        <v>6</v>
      </c>
      <c r="H2233" s="160" t="str">
        <f>RIGHT(Journal!$J2233,9)</f>
        <v xml:space="preserve"> 43392039</v>
      </c>
      <c r="I2233" s="96" t="str">
        <f t="shared" si="177"/>
        <v>RUSHAKER</v>
      </c>
      <c r="J2233" s="97" t="s">
        <v>1021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3221</v>
      </c>
      <c r="T2233" s="95" t="str">
        <f t="shared" si="176"/>
        <v>10 2023</v>
      </c>
      <c r="U2233" s="32">
        <f t="shared" si="174"/>
        <v>199.10000000000002</v>
      </c>
      <c r="V2233" s="22">
        <f t="shared" si="175"/>
        <v>0.56739811912225713</v>
      </c>
      <c r="X2233" s="33"/>
      <c r="Y2233" s="33"/>
    </row>
    <row r="2234" spans="1:25" x14ac:dyDescent="0.2">
      <c r="A2234" s="93" t="s">
        <v>1033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3"/>
        <v>9 2023</v>
      </c>
      <c r="G2234" s="96" t="s">
        <v>5</v>
      </c>
      <c r="H2234" s="160" t="str">
        <f>RIGHT(Journal!$J2234,9)</f>
        <v>000001405</v>
      </c>
      <c r="I2234" s="96" t="str">
        <f t="shared" si="177"/>
        <v>CoralClub</v>
      </c>
      <c r="J2234" s="97" t="s">
        <v>269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3221</v>
      </c>
      <c r="T2234" s="95" t="str">
        <f t="shared" si="176"/>
        <v>9 2023</v>
      </c>
      <c r="U2234" s="32">
        <f t="shared" si="174"/>
        <v>308</v>
      </c>
      <c r="V2234" s="22">
        <f t="shared" si="175"/>
        <v>0.28205128205128205</v>
      </c>
      <c r="X2234" s="33"/>
      <c r="Y2234" s="33"/>
    </row>
    <row r="2235" spans="1:25" x14ac:dyDescent="0.2">
      <c r="A2235" s="93" t="s">
        <v>1033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3"/>
        <v>9 2023</v>
      </c>
      <c r="G2235" s="96" t="s">
        <v>5</v>
      </c>
      <c r="H2235" s="160" t="str">
        <f>RIGHT(Journal!$J2235,9)</f>
        <v>000001405</v>
      </c>
      <c r="I2235" s="96" t="str">
        <f t="shared" si="177"/>
        <v>CoralClub</v>
      </c>
      <c r="J2235" s="97" t="s">
        <v>269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3221</v>
      </c>
      <c r="T2235" s="95" t="str">
        <f t="shared" si="176"/>
        <v>9 2023</v>
      </c>
      <c r="U2235" s="32">
        <f t="shared" si="174"/>
        <v>0</v>
      </c>
      <c r="V2235" s="22">
        <f t="shared" si="175"/>
        <v>0</v>
      </c>
      <c r="X2235" s="33"/>
      <c r="Y2235" s="33"/>
    </row>
    <row r="2236" spans="1:25" x14ac:dyDescent="0.2">
      <c r="A2236" s="93" t="s">
        <v>1033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3"/>
        <v>9 2023</v>
      </c>
      <c r="G2236" s="96" t="s">
        <v>5</v>
      </c>
      <c r="H2236" s="160" t="str">
        <f>RIGHT(Journal!$J2236,9)</f>
        <v>000001405</v>
      </c>
      <c r="I2236" s="96" t="str">
        <f t="shared" si="177"/>
        <v>CoralClub</v>
      </c>
      <c r="J2236" s="97" t="s">
        <v>269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3221</v>
      </c>
      <c r="T2236" s="95" t="str">
        <f t="shared" si="176"/>
        <v>12 2023</v>
      </c>
      <c r="U2236" s="32">
        <f t="shared" si="174"/>
        <v>208</v>
      </c>
      <c r="V2236" s="22">
        <f t="shared" si="175"/>
        <v>0.19047619047619047</v>
      </c>
      <c r="X2236" s="33"/>
      <c r="Y2236" s="33"/>
    </row>
    <row r="2237" spans="1:25" x14ac:dyDescent="0.2">
      <c r="A2237" s="93" t="s">
        <v>1034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3"/>
        <v>10 2023</v>
      </c>
      <c r="G2237" s="96" t="s">
        <v>5</v>
      </c>
      <c r="H2237" s="160" t="str">
        <f>RIGHT(Journal!$J2237,9)</f>
        <v>000000907</v>
      </c>
      <c r="I2237" s="96" t="str">
        <f t="shared" si="177"/>
        <v>NSP</v>
      </c>
      <c r="J2237" s="97" t="s">
        <v>732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3221</v>
      </c>
      <c r="T2237" s="95" t="str">
        <f t="shared" si="176"/>
        <v>3 2024</v>
      </c>
      <c r="U2237" s="32">
        <f t="shared" si="174"/>
        <v>663.20613617821346</v>
      </c>
      <c r="V2237" s="22">
        <f t="shared" si="175"/>
        <v>0.2337872147272374</v>
      </c>
      <c r="X2237" s="33"/>
      <c r="Y2237" s="33"/>
    </row>
    <row r="2238" spans="1:25" x14ac:dyDescent="0.2">
      <c r="A2238" s="93" t="s">
        <v>1034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3"/>
        <v>10 2023</v>
      </c>
      <c r="G2238" s="96" t="s">
        <v>5</v>
      </c>
      <c r="H2238" s="160" t="str">
        <f>RIGHT(Journal!$J2238,9)</f>
        <v>000000907</v>
      </c>
      <c r="I2238" s="96" t="str">
        <f t="shared" si="177"/>
        <v>NSP</v>
      </c>
      <c r="J2238" s="97" t="s">
        <v>732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3221</v>
      </c>
      <c r="T2238" s="95" t="str">
        <f t="shared" si="176"/>
        <v>3 2024</v>
      </c>
      <c r="U2238" s="32">
        <f t="shared" si="174"/>
        <v>663.20613617821346</v>
      </c>
      <c r="V2238" s="22">
        <f t="shared" si="175"/>
        <v>0.2337872147272374</v>
      </c>
      <c r="X2238" s="33"/>
      <c r="Y2238" s="33"/>
    </row>
    <row r="2239" spans="1:25" x14ac:dyDescent="0.2">
      <c r="A2239" s="93" t="s">
        <v>1034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3"/>
        <v>10 2023</v>
      </c>
      <c r="G2239" s="96" t="s">
        <v>5</v>
      </c>
      <c r="H2239" s="160" t="str">
        <f>RIGHT(Journal!$J2239,9)</f>
        <v>000000514</v>
      </c>
      <c r="I2239" s="96" t="str">
        <f t="shared" si="177"/>
        <v>NSP</v>
      </c>
      <c r="J2239" s="97" t="s">
        <v>734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3221</v>
      </c>
      <c r="T2239" s="95" t="str">
        <f t="shared" si="176"/>
        <v>10 2023</v>
      </c>
      <c r="U2239" s="32">
        <f t="shared" si="174"/>
        <v>733.25772764357339</v>
      </c>
      <c r="V2239" s="22">
        <f t="shared" si="175"/>
        <v>0.41503378229897492</v>
      </c>
      <c r="X2239" s="33"/>
      <c r="Y2239" s="33"/>
    </row>
    <row r="2240" spans="1:25" x14ac:dyDescent="0.2">
      <c r="A2240" s="93" t="s">
        <v>1035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3"/>
        <v>9 2023</v>
      </c>
      <c r="G2240" s="96" t="s">
        <v>6</v>
      </c>
      <c r="H2240" s="175" t="s">
        <v>2009</v>
      </c>
      <c r="I2240" s="176" t="s">
        <v>581</v>
      </c>
      <c r="J2240" s="97" t="s">
        <v>2010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3221</v>
      </c>
      <c r="T2240" s="95" t="str">
        <f t="shared" si="176"/>
        <v>11 2023</v>
      </c>
      <c r="U2240" s="32">
        <f t="shared" si="174"/>
        <v>783.7</v>
      </c>
      <c r="V2240" s="22">
        <f t="shared" si="175"/>
        <v>0.855287569573284</v>
      </c>
      <c r="X2240" s="33"/>
      <c r="Y2240" s="33"/>
    </row>
    <row r="2241" spans="1:25" x14ac:dyDescent="0.2">
      <c r="A2241" s="93" t="s">
        <v>1036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ref="F2241:F2304" si="178">IFERROR(MONTH(E2241)&amp;" "&amp;YEAR(E2241),"")</f>
        <v>10 2023</v>
      </c>
      <c r="G2241" s="96" t="s">
        <v>6</v>
      </c>
      <c r="H2241" s="160" t="str">
        <f>RIGHT(Journal!$J2241,9)</f>
        <v>537270297</v>
      </c>
      <c r="I2241" s="96" t="str">
        <f t="shared" si="177"/>
        <v>LOVE SPORT</v>
      </c>
      <c r="J2241" s="97" t="s">
        <v>1037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3221</v>
      </c>
      <c r="T2241" s="95" t="str">
        <f t="shared" si="176"/>
        <v>10 2023</v>
      </c>
      <c r="U2241" s="32">
        <f t="shared" ref="U2241:U2304" si="179">Q2241-P2241</f>
        <v>142.1</v>
      </c>
      <c r="V2241" s="22">
        <f t="shared" ref="V2241:V2304" si="180">IF(Q2241&lt;&gt;0,IFERROR(U2241/P2241,""),"")</f>
        <v>0.6835016835016835</v>
      </c>
      <c r="X2241" s="33"/>
      <c r="Y2241" s="33"/>
    </row>
    <row r="2242" spans="1:25" x14ac:dyDescent="0.2">
      <c r="A2242" s="93" t="s">
        <v>1036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8"/>
        <v>10 2023</v>
      </c>
      <c r="G2242" s="96" t="s">
        <v>6</v>
      </c>
      <c r="H2242" s="160" t="str">
        <f>RIGHT(Journal!$J2242,9)</f>
        <v>972146200</v>
      </c>
      <c r="I2242" s="96" t="str">
        <f t="shared" si="177"/>
        <v>GOLDEN FIT</v>
      </c>
      <c r="J2242" s="97" t="s">
        <v>1038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3221</v>
      </c>
      <c r="T2242" s="95" t="str">
        <f t="shared" si="176"/>
        <v>10 2023</v>
      </c>
      <c r="U2242" s="32">
        <f t="shared" si="179"/>
        <v>250.8</v>
      </c>
      <c r="V2242" s="22">
        <f t="shared" si="180"/>
        <v>0.83823529411764708</v>
      </c>
      <c r="X2242" s="33"/>
      <c r="Y2242" s="33"/>
    </row>
    <row r="2243" spans="1:25" x14ac:dyDescent="0.2">
      <c r="A2243" s="93" t="s">
        <v>1039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8"/>
        <v>10 2023</v>
      </c>
      <c r="G2243" s="96" t="s">
        <v>6</v>
      </c>
      <c r="H2243" s="160" t="str">
        <f>RIGHT(Journal!$J2243,9)</f>
        <v>174153170</v>
      </c>
      <c r="I2243" s="96" t="str">
        <f t="shared" si="177"/>
        <v>Mutant mass</v>
      </c>
      <c r="J2243" s="97" t="s">
        <v>1040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3221</v>
      </c>
      <c r="T2243" s="95" t="str">
        <f t="shared" si="176"/>
        <v>2 2024</v>
      </c>
      <c r="U2243" s="32">
        <f t="shared" si="179"/>
        <v>1152.6000000000004</v>
      </c>
      <c r="V2243" s="22">
        <f t="shared" si="180"/>
        <v>0.20409391932570747</v>
      </c>
      <c r="X2243" s="33"/>
      <c r="Y2243" s="33"/>
    </row>
    <row r="2244" spans="1:25" x14ac:dyDescent="0.2">
      <c r="A2244" s="93" t="s">
        <v>1039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si="178"/>
        <v>10 2023</v>
      </c>
      <c r="G2244" s="96" t="s">
        <v>6</v>
      </c>
      <c r="H2244" s="160" t="str">
        <f>RIGHT(Journal!$J2244,9)</f>
        <v>174153168</v>
      </c>
      <c r="I2244" s="96" t="str">
        <f t="shared" si="177"/>
        <v>Mutant mass</v>
      </c>
      <c r="J2244" s="97" t="s">
        <v>1041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3221</v>
      </c>
      <c r="T2244" s="95" t="str">
        <f t="shared" si="176"/>
        <v>2 2024</v>
      </c>
      <c r="U2244" s="32">
        <f t="shared" si="179"/>
        <v>1152.6000000000004</v>
      </c>
      <c r="V2244" s="22">
        <f t="shared" si="180"/>
        <v>0.20409391932570747</v>
      </c>
      <c r="X2244" s="33"/>
      <c r="Y2244" s="33"/>
    </row>
    <row r="2245" spans="1:25" x14ac:dyDescent="0.2">
      <c r="A2245" s="93" t="s">
        <v>1042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8"/>
        <v>9 2023</v>
      </c>
      <c r="G2245" s="96" t="s">
        <v>6</v>
      </c>
      <c r="H2245" s="160" t="str">
        <f>RIGHT(Journal!$J2245,9)</f>
        <v>141171853</v>
      </c>
      <c r="I2245" s="96" t="str">
        <f t="shared" si="177"/>
        <v>SOUL WAY</v>
      </c>
      <c r="J2245" s="97" t="s">
        <v>1043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3221</v>
      </c>
      <c r="T2245" s="95" t="str">
        <f t="shared" si="176"/>
        <v>10 2023</v>
      </c>
      <c r="U2245" s="32">
        <f t="shared" si="179"/>
        <v>788.1</v>
      </c>
      <c r="V2245" s="22">
        <f t="shared" si="180"/>
        <v>0.86423949994516946</v>
      </c>
      <c r="X2245" s="33"/>
      <c r="Y2245" s="33"/>
    </row>
    <row r="2246" spans="1:25" x14ac:dyDescent="0.2">
      <c r="A2246" s="93" t="s">
        <v>1044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8"/>
        <v>9 2023</v>
      </c>
      <c r="G2246" s="96" t="s">
        <v>6</v>
      </c>
      <c r="H2246" s="160" t="str">
        <f>RIGHT(Journal!$J2246,9)</f>
        <v>504006588</v>
      </c>
      <c r="I2246" s="96" t="str">
        <f t="shared" si="177"/>
        <v>R-Line</v>
      </c>
      <c r="J2246" s="97" t="s">
        <v>3815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3221</v>
      </c>
      <c r="T2246" s="95" t="str">
        <f t="shared" si="176"/>
        <v>10 2023</v>
      </c>
      <c r="U2246" s="32">
        <f t="shared" si="179"/>
        <v>-468.70000000000005</v>
      </c>
      <c r="V2246" s="22">
        <f t="shared" si="180"/>
        <v>-0.28087732965781748</v>
      </c>
      <c r="X2246" s="33"/>
      <c r="Y2246" s="33"/>
    </row>
    <row r="2247" spans="1:25" x14ac:dyDescent="0.2">
      <c r="A2247" s="93" t="s">
        <v>1045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8"/>
        <v>10 2023</v>
      </c>
      <c r="G2247" s="96" t="s">
        <v>6</v>
      </c>
      <c r="H2247" s="160" t="str">
        <f>RIGHT(Journal!$J2247,9)</f>
        <v>168790484</v>
      </c>
      <c r="I2247" s="96" t="str">
        <f t="shared" si="177"/>
        <v>Samyun Wan</v>
      </c>
      <c r="J2247" s="97" t="s">
        <v>1046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3221</v>
      </c>
      <c r="T2247" s="95" t="str">
        <f t="shared" si="176"/>
        <v>10 2023</v>
      </c>
      <c r="U2247" s="32">
        <f t="shared" si="179"/>
        <v>656.5</v>
      </c>
      <c r="V2247" s="22">
        <f t="shared" si="180"/>
        <v>1.0202020202020201</v>
      </c>
      <c r="X2247" s="33"/>
      <c r="Y2247" s="33"/>
    </row>
    <row r="2248" spans="1:25" x14ac:dyDescent="0.2">
      <c r="A2248" s="93" t="s">
        <v>1045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8"/>
        <v>10 2023</v>
      </c>
      <c r="G2248" s="96" t="s">
        <v>6</v>
      </c>
      <c r="H2248" s="160" t="str">
        <f>RIGHT(Journal!$J2248,9)</f>
        <v>168790484</v>
      </c>
      <c r="I2248" s="96" t="str">
        <f t="shared" si="177"/>
        <v>Samyun Wan</v>
      </c>
      <c r="J2248" s="97" t="s">
        <v>1046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3221</v>
      </c>
      <c r="T2248" s="95" t="str">
        <f t="shared" si="176"/>
        <v>10 2023</v>
      </c>
      <c r="U2248" s="32">
        <f t="shared" si="179"/>
        <v>656.5</v>
      </c>
      <c r="V2248" s="22">
        <f t="shared" si="180"/>
        <v>1.0202020202020201</v>
      </c>
      <c r="X2248" s="33"/>
      <c r="Y2248" s="33"/>
    </row>
    <row r="2249" spans="1:25" x14ac:dyDescent="0.2">
      <c r="A2249" s="93" t="s">
        <v>1047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8"/>
        <v>10 2023</v>
      </c>
      <c r="G2249" s="96" t="s">
        <v>6</v>
      </c>
      <c r="H2249" s="160" t="str">
        <f>RIGHT(Journal!$J2249,9)</f>
        <v>077562793</v>
      </c>
      <c r="I2249" s="96" t="str">
        <f t="shared" si="177"/>
        <v>Cult</v>
      </c>
      <c r="J2249" s="97" t="s">
        <v>3618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3221</v>
      </c>
      <c r="T2249" s="95" t="str">
        <f t="shared" si="176"/>
        <v>10 2023</v>
      </c>
      <c r="U2249" s="32">
        <f t="shared" si="179"/>
        <v>1424.8</v>
      </c>
      <c r="V2249" s="22">
        <f t="shared" si="180"/>
        <v>0.90452006094464188</v>
      </c>
      <c r="X2249" s="33"/>
      <c r="Y2249" s="33"/>
    </row>
    <row r="2250" spans="1:25" x14ac:dyDescent="0.2">
      <c r="A2250" s="93" t="s">
        <v>1047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8"/>
        <v>10 2023</v>
      </c>
      <c r="G2250" s="96" t="s">
        <v>6</v>
      </c>
      <c r="H2250" s="160" t="str">
        <f>RIGHT(Journal!$J2250,9)</f>
        <v>077562793</v>
      </c>
      <c r="I2250" s="96" t="str">
        <f t="shared" si="177"/>
        <v>Cult</v>
      </c>
      <c r="J2250" s="97" t="s">
        <v>3618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3221</v>
      </c>
      <c r="T2250" s="95" t="str">
        <f t="shared" si="176"/>
        <v>10 2023</v>
      </c>
      <c r="U2250" s="32">
        <f t="shared" si="179"/>
        <v>1424.8</v>
      </c>
      <c r="V2250" s="22">
        <f t="shared" si="180"/>
        <v>0.90452006094464188</v>
      </c>
      <c r="X2250" s="33"/>
      <c r="Y2250" s="33"/>
    </row>
    <row r="2251" spans="1:25" x14ac:dyDescent="0.2">
      <c r="A2251" s="93" t="s">
        <v>1048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8"/>
        <v>9 2023</v>
      </c>
      <c r="G2251" s="96" t="s">
        <v>6</v>
      </c>
      <c r="H2251" s="160" t="str">
        <f>RIGHT(Journal!$J2251,9)</f>
        <v>008160575</v>
      </c>
      <c r="I2251" s="96" t="str">
        <f t="shared" si="177"/>
        <v>R-Line</v>
      </c>
      <c r="J2251" s="97" t="s">
        <v>1049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3221</v>
      </c>
      <c r="T2251" s="95" t="str">
        <f t="shared" si="176"/>
        <v>10 2023</v>
      </c>
      <c r="U2251" s="32">
        <f t="shared" si="179"/>
        <v>1348.9</v>
      </c>
      <c r="V2251" s="22">
        <f t="shared" si="180"/>
        <v>0.81697050451214348</v>
      </c>
      <c r="X2251" s="33"/>
      <c r="Y2251" s="33"/>
    </row>
    <row r="2252" spans="1:25" x14ac:dyDescent="0.2">
      <c r="A2252" s="93" t="s">
        <v>1050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8"/>
        <v>9 2023</v>
      </c>
      <c r="G2252" s="96" t="s">
        <v>6</v>
      </c>
      <c r="H2252" s="160" t="str">
        <f>RIGHT(Journal!$J2252,9)</f>
        <v>005586833</v>
      </c>
      <c r="I2252" s="96" t="str">
        <f t="shared" si="177"/>
        <v>R-Line</v>
      </c>
      <c r="J2252" s="97" t="s">
        <v>1051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3221</v>
      </c>
      <c r="T2252" s="95" t="str">
        <f t="shared" si="176"/>
        <v>10 2023</v>
      </c>
      <c r="U2252" s="32">
        <f t="shared" si="179"/>
        <v>1365.4</v>
      </c>
      <c r="V2252" s="22">
        <f t="shared" si="180"/>
        <v>0.83531139116603459</v>
      </c>
      <c r="X2252" s="33"/>
      <c r="Y2252" s="33"/>
    </row>
    <row r="2253" spans="1:25" x14ac:dyDescent="0.2">
      <c r="A2253" s="93" t="s">
        <v>1052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8"/>
        <v>10 2023</v>
      </c>
      <c r="G2253" s="96" t="s">
        <v>7</v>
      </c>
      <c r="H2253" s="160" t="str">
        <f>RIGHT(Journal!$J2253,9)</f>
        <v>PTF-10431</v>
      </c>
      <c r="I2253" s="96" t="str">
        <f t="shared" si="177"/>
        <v>Planetary Herbals</v>
      </c>
      <c r="J2253" s="97" t="s">
        <v>970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3221</v>
      </c>
      <c r="T2253" s="95" t="str">
        <f t="shared" ref="T2253:T2316" si="181">IF(R2253="","",MONTH(R2253)&amp;" "&amp;YEAR(R2253))</f>
        <v>3 2024</v>
      </c>
      <c r="U2253" s="32">
        <f t="shared" si="179"/>
        <v>874.40768244119272</v>
      </c>
      <c r="V2253" s="22">
        <f t="shared" si="180"/>
        <v>0.65963544813799913</v>
      </c>
      <c r="X2253" s="33"/>
      <c r="Y2253" s="33"/>
    </row>
    <row r="2254" spans="1:25" x14ac:dyDescent="0.2">
      <c r="A2254" s="93" t="s">
        <v>1052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8"/>
        <v>10 2023</v>
      </c>
      <c r="G2254" s="96" t="s">
        <v>7</v>
      </c>
      <c r="H2254" s="160" t="str">
        <f>RIGHT(Journal!$J2254,9)</f>
        <v>PTF-10431</v>
      </c>
      <c r="I2254" s="96" t="str">
        <f t="shared" ref="I2254:I2313" si="182">IFERROR(LEFT(J2254,FIND(",",J2254)-1),"")</f>
        <v>Planetary Herbals</v>
      </c>
      <c r="J2254" s="97" t="s">
        <v>970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1"/>
        <v/>
      </c>
      <c r="U2254" s="32">
        <f t="shared" si="179"/>
        <v>-1325.5923175588073</v>
      </c>
      <c r="V2254" s="22" t="str">
        <f t="shared" si="180"/>
        <v/>
      </c>
      <c r="X2254" s="33"/>
      <c r="Y2254" s="33"/>
    </row>
    <row r="2255" spans="1:25" x14ac:dyDescent="0.2">
      <c r="A2255" s="93" t="s">
        <v>1052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8"/>
        <v>10 2023</v>
      </c>
      <c r="G2255" s="96" t="s">
        <v>5</v>
      </c>
      <c r="H2255" s="160" t="str">
        <f>RIGHT(Journal!$J2255,9)</f>
        <v>SDN-00601</v>
      </c>
      <c r="I2255" s="96" t="str">
        <f t="shared" si="182"/>
        <v>Sundown Naturals</v>
      </c>
      <c r="J2255" s="97" t="s">
        <v>1053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3221</v>
      </c>
      <c r="T2255" s="95" t="str">
        <f t="shared" si="181"/>
        <v>10 2023</v>
      </c>
      <c r="U2255" s="32">
        <f t="shared" si="179"/>
        <v>560.80162067049457</v>
      </c>
      <c r="V2255" s="22">
        <f t="shared" si="180"/>
        <v>0.75866186446346551</v>
      </c>
      <c r="X2255" s="33"/>
      <c r="Y2255" s="33"/>
    </row>
    <row r="2256" spans="1:25" x14ac:dyDescent="0.2">
      <c r="A2256" s="93" t="s">
        <v>1052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8"/>
        <v>10 2023</v>
      </c>
      <c r="G2256" s="96" t="s">
        <v>5</v>
      </c>
      <c r="H2256" s="160" t="str">
        <f>RIGHT(Journal!$J2256,9)</f>
        <v>CAL-39022</v>
      </c>
      <c r="I2256" s="96" t="str">
        <f t="shared" si="182"/>
        <v>KAL</v>
      </c>
      <c r="J2256" s="97" t="s">
        <v>1054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3221</v>
      </c>
      <c r="T2256" s="95" t="str">
        <f t="shared" si="181"/>
        <v>10 2023</v>
      </c>
      <c r="U2256" s="32">
        <f t="shared" si="179"/>
        <v>645.3843646971668</v>
      </c>
      <c r="V2256" s="22">
        <f t="shared" si="180"/>
        <v>0.34798820435469069</v>
      </c>
      <c r="X2256" s="33"/>
      <c r="Y2256" s="33"/>
    </row>
    <row r="2257" spans="1:25" x14ac:dyDescent="0.2">
      <c r="A2257" s="93" t="s">
        <v>1052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8"/>
        <v>10 2023</v>
      </c>
      <c r="G2257" s="96" t="s">
        <v>5</v>
      </c>
      <c r="H2257" s="161" t="s">
        <v>3080</v>
      </c>
      <c r="I2257" s="97" t="s">
        <v>2283</v>
      </c>
      <c r="J2257" s="97" t="s">
        <v>3081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3221</v>
      </c>
      <c r="T2257" s="95" t="str">
        <f t="shared" si="181"/>
        <v>10 2023</v>
      </c>
      <c r="U2257" s="32">
        <f t="shared" si="179"/>
        <v>530.21585756621619</v>
      </c>
      <c r="V2257" s="22">
        <f t="shared" si="180"/>
        <v>0.54673595325613289</v>
      </c>
      <c r="X2257" s="33"/>
      <c r="Y2257" s="33"/>
    </row>
    <row r="2258" spans="1:25" x14ac:dyDescent="0.2">
      <c r="A2258" s="93" t="s">
        <v>1052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8"/>
        <v>10 2023</v>
      </c>
      <c r="G2258" s="96" t="s">
        <v>5</v>
      </c>
      <c r="H2258" s="160" t="str">
        <f>RIGHT(Journal!$J2258,9)</f>
        <v>CGN-01863</v>
      </c>
      <c r="I2258" s="96" t="str">
        <f t="shared" si="182"/>
        <v>California Gold Nutrition</v>
      </c>
      <c r="J2258" s="97" t="s">
        <v>1055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3221</v>
      </c>
      <c r="T2258" s="95" t="str">
        <f t="shared" si="181"/>
        <v>10 2023</v>
      </c>
      <c r="U2258" s="32">
        <f t="shared" si="179"/>
        <v>1019.3042026301168</v>
      </c>
      <c r="V2258" s="22">
        <f t="shared" si="180"/>
        <v>0.57241905334737453</v>
      </c>
      <c r="X2258" s="33"/>
      <c r="Y2258" s="33"/>
    </row>
    <row r="2259" spans="1:25" x14ac:dyDescent="0.2">
      <c r="A2259" s="93" t="s">
        <v>1052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8"/>
        <v>10 2023</v>
      </c>
      <c r="G2259" s="96" t="s">
        <v>5</v>
      </c>
      <c r="H2259" s="161" t="s">
        <v>2690</v>
      </c>
      <c r="I2259" s="97" t="s">
        <v>2067</v>
      </c>
      <c r="J2259" s="97" t="s">
        <v>2717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3221</v>
      </c>
      <c r="T2259" s="95" t="str">
        <f t="shared" si="181"/>
        <v>11 2023</v>
      </c>
      <c r="U2259" s="32">
        <f t="shared" si="179"/>
        <v>458.68753472865347</v>
      </c>
      <c r="V2259" s="22">
        <f t="shared" si="180"/>
        <v>1.0393713543682108</v>
      </c>
      <c r="X2259" s="33"/>
      <c r="Y2259" s="33"/>
    </row>
    <row r="2260" spans="1:25" x14ac:dyDescent="0.2">
      <c r="A2260" s="93" t="s">
        <v>1052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8"/>
        <v>10 2023</v>
      </c>
      <c r="G2260" s="96" t="s">
        <v>5</v>
      </c>
      <c r="H2260" s="160" t="str">
        <f>RIGHT(Journal!$J2260,9)</f>
        <v>LEX-20963</v>
      </c>
      <c r="I2260" s="96" t="str">
        <f t="shared" si="182"/>
        <v>Life Extension</v>
      </c>
      <c r="J2260" s="97" t="s">
        <v>1056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1"/>
        <v/>
      </c>
      <c r="U2260" s="32">
        <f t="shared" si="179"/>
        <v>-1285.322555102797</v>
      </c>
      <c r="V2260" s="22" t="str">
        <f t="shared" si="180"/>
        <v/>
      </c>
      <c r="X2260" s="33"/>
      <c r="Y2260" s="33"/>
    </row>
    <row r="2261" spans="1:25" x14ac:dyDescent="0.2">
      <c r="A2261" s="93" t="s">
        <v>1052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8"/>
        <v>10 2023</v>
      </c>
      <c r="G2261" s="96" t="s">
        <v>5</v>
      </c>
      <c r="H2261" s="161" t="s">
        <v>2718</v>
      </c>
      <c r="I2261" s="97" t="s">
        <v>2277</v>
      </c>
      <c r="J2261" s="97" t="s">
        <v>2719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3221</v>
      </c>
      <c r="T2261" s="95" t="str">
        <f t="shared" si="181"/>
        <v>10 2023</v>
      </c>
      <c r="U2261" s="32">
        <f t="shared" si="179"/>
        <v>987.61515836265994</v>
      </c>
      <c r="V2261" s="22">
        <f t="shared" si="180"/>
        <v>0.49076853389489106</v>
      </c>
      <c r="X2261" s="33"/>
      <c r="Y2261" s="33"/>
    </row>
    <row r="2262" spans="1:25" x14ac:dyDescent="0.2">
      <c r="A2262" s="93" t="s">
        <v>1052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8"/>
        <v>10 2023</v>
      </c>
      <c r="G2262" s="96" t="s">
        <v>5</v>
      </c>
      <c r="H2262" s="161" t="s">
        <v>2266</v>
      </c>
      <c r="I2262" s="97" t="s">
        <v>2067</v>
      </c>
      <c r="J2262" s="97" t="s">
        <v>3796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3221</v>
      </c>
      <c r="T2262" s="95" t="str">
        <f t="shared" si="181"/>
        <v>2 2025</v>
      </c>
      <c r="U2262" s="32">
        <f t="shared" si="179"/>
        <v>870.54619837006862</v>
      </c>
      <c r="V2262" s="22">
        <f t="shared" si="180"/>
        <v>0.65481493023884341</v>
      </c>
      <c r="X2262" s="33"/>
      <c r="Y2262" s="33"/>
    </row>
    <row r="2263" spans="1:25" x14ac:dyDescent="0.2">
      <c r="A2263" s="93" t="s">
        <v>1052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8"/>
        <v>10 2023</v>
      </c>
      <c r="G2263" s="96" t="s">
        <v>5</v>
      </c>
      <c r="H2263" s="161" t="s">
        <v>2266</v>
      </c>
      <c r="I2263" s="97" t="s">
        <v>2067</v>
      </c>
      <c r="J2263" s="97" t="s">
        <v>3796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3484</v>
      </c>
      <c r="T2263" s="95" t="str">
        <f t="shared" si="181"/>
        <v>7 2025</v>
      </c>
      <c r="U2263" s="32">
        <f t="shared" si="179"/>
        <v>970.54619837006862</v>
      </c>
      <c r="V2263" s="22">
        <f t="shared" si="180"/>
        <v>0.73003379070424534</v>
      </c>
      <c r="X2263" s="33"/>
      <c r="Y2263" s="33"/>
    </row>
    <row r="2264" spans="1:25" x14ac:dyDescent="0.2">
      <c r="A2264" s="93" t="s">
        <v>1052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8"/>
        <v>10 2023</v>
      </c>
      <c r="G2264" s="96" t="s">
        <v>5</v>
      </c>
      <c r="H2264" s="161" t="s">
        <v>3740</v>
      </c>
      <c r="I2264" s="97" t="s">
        <v>2102</v>
      </c>
      <c r="J2264" s="97" t="s">
        <v>3847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3221</v>
      </c>
      <c r="T2264" s="95" t="str">
        <f t="shared" si="181"/>
        <v>11 2023</v>
      </c>
      <c r="U2264" s="32">
        <f t="shared" si="179"/>
        <v>960.21808205223215</v>
      </c>
      <c r="V2264" s="22">
        <f t="shared" si="180"/>
        <v>0.66691911468155196</v>
      </c>
      <c r="X2264" s="33"/>
      <c r="Y2264" s="33"/>
    </row>
    <row r="2265" spans="1:25" x14ac:dyDescent="0.2">
      <c r="A2265" s="93" t="s">
        <v>1052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8"/>
        <v>10 2023</v>
      </c>
      <c r="G2265" s="96" t="s">
        <v>5</v>
      </c>
      <c r="H2265" s="160" t="str">
        <f>RIGHT(Journal!$J2265,9)</f>
        <v>OAD-08014</v>
      </c>
      <c r="I2265" s="96" t="str">
        <f t="shared" si="182"/>
        <v>One-A-Day</v>
      </c>
      <c r="J2265" s="97" t="s">
        <v>482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3221</v>
      </c>
      <c r="T2265" s="95" t="str">
        <f t="shared" si="181"/>
        <v>12 2023</v>
      </c>
      <c r="U2265" s="32">
        <f t="shared" si="179"/>
        <v>1232.2661474347105</v>
      </c>
      <c r="V2265" s="22">
        <f t="shared" si="180"/>
        <v>0.46191494936789329</v>
      </c>
      <c r="X2265" s="33"/>
      <c r="Y2265" s="33"/>
    </row>
    <row r="2266" spans="1:25" x14ac:dyDescent="0.2">
      <c r="A2266" s="93" t="s">
        <v>1052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8"/>
        <v>10 2023</v>
      </c>
      <c r="G2266" s="96" t="s">
        <v>5</v>
      </c>
      <c r="H2266" s="175" t="s">
        <v>3739</v>
      </c>
      <c r="I2266" s="176" t="s">
        <v>2111</v>
      </c>
      <c r="J2266" s="97" t="s">
        <v>3786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3221</v>
      </c>
      <c r="T2266" s="95" t="str">
        <f t="shared" si="181"/>
        <v>4 2024</v>
      </c>
      <c r="U2266" s="32">
        <f t="shared" si="179"/>
        <v>1006.5558909057233</v>
      </c>
      <c r="V2266" s="22">
        <f t="shared" si="180"/>
        <v>0.72235110424340854</v>
      </c>
      <c r="X2266" s="33"/>
      <c r="Y2266" s="33"/>
    </row>
    <row r="2267" spans="1:25" x14ac:dyDescent="0.2">
      <c r="A2267" s="93" t="s">
        <v>1052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8"/>
        <v>10 2023</v>
      </c>
      <c r="G2267" s="96" t="s">
        <v>5</v>
      </c>
      <c r="H2267" s="161" t="s">
        <v>2735</v>
      </c>
      <c r="I2267" s="97" t="s">
        <v>2283</v>
      </c>
      <c r="J2267" s="97" t="s">
        <v>2736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3221</v>
      </c>
      <c r="T2267" s="95" t="str">
        <f t="shared" si="181"/>
        <v>11 2023</v>
      </c>
      <c r="U2267" s="32">
        <f t="shared" si="179"/>
        <v>695.30944619373963</v>
      </c>
      <c r="V2267" s="22">
        <f t="shared" si="180"/>
        <v>0.76856052411335363</v>
      </c>
      <c r="X2267" s="33"/>
      <c r="Y2267" s="33"/>
    </row>
    <row r="2268" spans="1:25" x14ac:dyDescent="0.2">
      <c r="A2268" s="93" t="s">
        <v>1052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8"/>
        <v>10 2023</v>
      </c>
      <c r="G2268" s="96" t="s">
        <v>5</v>
      </c>
      <c r="H2268" s="161" t="s">
        <v>3686</v>
      </c>
      <c r="I2268" s="97" t="s">
        <v>2115</v>
      </c>
      <c r="J2268" s="97" t="s">
        <v>3687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3221</v>
      </c>
      <c r="T2268" s="95" t="str">
        <f t="shared" si="181"/>
        <v>12 2023</v>
      </c>
      <c r="U2268" s="32">
        <f t="shared" si="179"/>
        <v>1272.5964882385624</v>
      </c>
      <c r="V2268" s="22">
        <f t="shared" si="180"/>
        <v>0.42035905795000089</v>
      </c>
      <c r="X2268" s="33"/>
      <c r="Y2268" s="33"/>
    </row>
    <row r="2269" spans="1:25" x14ac:dyDescent="0.2">
      <c r="A2269" s="93" t="s">
        <v>1057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8"/>
        <v>10 2023</v>
      </c>
      <c r="G2269" s="96" t="s">
        <v>5</v>
      </c>
      <c r="H2269" s="161" t="s">
        <v>2288</v>
      </c>
      <c r="I2269" s="97" t="s">
        <v>2070</v>
      </c>
      <c r="J2269" s="97" t="s">
        <v>2289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3221</v>
      </c>
      <c r="T2269" s="95" t="str">
        <f t="shared" si="181"/>
        <v>2 2024</v>
      </c>
      <c r="U2269" s="32">
        <f t="shared" si="179"/>
        <v>756.91346854040239</v>
      </c>
      <c r="V2269" s="22">
        <f t="shared" si="180"/>
        <v>0.7256478208775724</v>
      </c>
      <c r="X2269" s="33"/>
      <c r="Y2269" s="33"/>
    </row>
    <row r="2270" spans="1:25" x14ac:dyDescent="0.2">
      <c r="A2270" s="93" t="s">
        <v>1057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8"/>
        <v>10 2023</v>
      </c>
      <c r="G2270" s="96" t="s">
        <v>5</v>
      </c>
      <c r="H2270" s="161" t="s">
        <v>2288</v>
      </c>
      <c r="I2270" s="97" t="s">
        <v>2070</v>
      </c>
      <c r="J2270" s="97" t="s">
        <v>2289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3221</v>
      </c>
      <c r="T2270" s="95" t="str">
        <f t="shared" si="181"/>
        <v>3 2024</v>
      </c>
      <c r="U2270" s="32">
        <f t="shared" si="179"/>
        <v>756.91346854040239</v>
      </c>
      <c r="V2270" s="22">
        <f t="shared" si="180"/>
        <v>0.7256478208775724</v>
      </c>
      <c r="X2270" s="33"/>
      <c r="Y2270" s="33"/>
    </row>
    <row r="2271" spans="1:25" x14ac:dyDescent="0.2">
      <c r="A2271" s="93" t="s">
        <v>1057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8"/>
        <v>10 2023</v>
      </c>
      <c r="G2271" s="96" t="s">
        <v>5</v>
      </c>
      <c r="H2271" s="161" t="s">
        <v>2288</v>
      </c>
      <c r="I2271" s="97" t="s">
        <v>2070</v>
      </c>
      <c r="J2271" s="97" t="s">
        <v>2289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3221</v>
      </c>
      <c r="T2271" s="95" t="str">
        <f t="shared" si="181"/>
        <v>4 2024</v>
      </c>
      <c r="U2271" s="32">
        <f t="shared" si="179"/>
        <v>756.91346854040239</v>
      </c>
      <c r="V2271" s="22">
        <f t="shared" si="180"/>
        <v>0.7256478208775724</v>
      </c>
      <c r="X2271" s="33"/>
      <c r="Y2271" s="33"/>
    </row>
    <row r="2272" spans="1:25" x14ac:dyDescent="0.2">
      <c r="A2272" s="93" t="s">
        <v>1057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8"/>
        <v>10 2023</v>
      </c>
      <c r="G2272" s="96" t="s">
        <v>5</v>
      </c>
      <c r="H2272" s="160" t="str">
        <f>RIGHT(Journal!$J2272,9)</f>
        <v>EVL-02739</v>
      </c>
      <c r="I2272" s="96" t="str">
        <f t="shared" si="182"/>
        <v>EVLution Nutrition</v>
      </c>
      <c r="J2272" s="97" t="s">
        <v>805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3221</v>
      </c>
      <c r="T2272" s="95" t="str">
        <f t="shared" si="181"/>
        <v>11 2023</v>
      </c>
      <c r="U2272" s="32">
        <f t="shared" si="179"/>
        <v>761.98822979878605</v>
      </c>
      <c r="V2272" s="22">
        <f t="shared" si="180"/>
        <v>0.66957851381805789</v>
      </c>
      <c r="X2272" s="33"/>
      <c r="Y2272" s="33"/>
    </row>
    <row r="2273" spans="1:25" x14ac:dyDescent="0.2">
      <c r="A2273" s="93" t="s">
        <v>1057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8"/>
        <v>10 2023</v>
      </c>
      <c r="G2273" s="96" t="s">
        <v>5</v>
      </c>
      <c r="H2273" s="160" t="str">
        <f>RIGHT(Journal!$J2273,9)</f>
        <v>SNS-01399</v>
      </c>
      <c r="I2273" s="96" t="str">
        <f t="shared" si="182"/>
        <v>Source Naturals</v>
      </c>
      <c r="J2273" s="97" t="s">
        <v>1058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3221</v>
      </c>
      <c r="T2273" s="95" t="str">
        <f t="shared" si="181"/>
        <v>11 2023</v>
      </c>
      <c r="U2273" s="32">
        <f t="shared" si="179"/>
        <v>1018.2933998722451</v>
      </c>
      <c r="V2273" s="22">
        <f t="shared" si="180"/>
        <v>0.6872436147510218</v>
      </c>
      <c r="X2273" s="33"/>
      <c r="Y2273" s="33"/>
    </row>
    <row r="2274" spans="1:25" x14ac:dyDescent="0.2">
      <c r="A2274" s="93" t="s">
        <v>1057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8"/>
        <v>10 2023</v>
      </c>
      <c r="G2274" s="96" t="s">
        <v>5</v>
      </c>
      <c r="H2274" s="160" t="str">
        <f>RIGHT(Journal!$J2274,9)</f>
        <v>FCD-02860</v>
      </c>
      <c r="I2274" s="96" t="str">
        <f t="shared" si="182"/>
        <v>FITCODE</v>
      </c>
      <c r="J2274" s="97" t="s">
        <v>1059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3221</v>
      </c>
      <c r="T2274" s="95" t="str">
        <f t="shared" si="181"/>
        <v>11 2023</v>
      </c>
      <c r="U2274" s="32">
        <f t="shared" si="179"/>
        <v>794.7210707441709</v>
      </c>
      <c r="V2274" s="22">
        <f t="shared" si="180"/>
        <v>0.7190230897455423</v>
      </c>
      <c r="X2274" s="33"/>
      <c r="Y2274" s="33"/>
    </row>
    <row r="2275" spans="1:25" x14ac:dyDescent="0.2">
      <c r="A2275" s="93" t="s">
        <v>1057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8"/>
        <v>10 2023</v>
      </c>
      <c r="G2275" s="96" t="s">
        <v>5</v>
      </c>
      <c r="H2275" s="161" t="s">
        <v>2192</v>
      </c>
      <c r="I2275" s="97" t="s">
        <v>2188</v>
      </c>
      <c r="J2275" s="97" t="s">
        <v>2193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3221</v>
      </c>
      <c r="T2275" s="95" t="str">
        <f t="shared" si="181"/>
        <v>11 2023</v>
      </c>
      <c r="U2275" s="32">
        <f t="shared" si="179"/>
        <v>650.36690035132528</v>
      </c>
      <c r="V2275" s="22">
        <f t="shared" si="180"/>
        <v>0.61961355884166691</v>
      </c>
      <c r="X2275" s="33"/>
      <c r="Y2275" s="33"/>
    </row>
    <row r="2276" spans="1:25" x14ac:dyDescent="0.2">
      <c r="A2276" s="93" t="s">
        <v>1057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8"/>
        <v>10 2023</v>
      </c>
      <c r="G2276" s="96" t="s">
        <v>5</v>
      </c>
      <c r="H2276" s="161" t="s">
        <v>2192</v>
      </c>
      <c r="I2276" s="97" t="s">
        <v>2188</v>
      </c>
      <c r="J2276" s="97" t="s">
        <v>2193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3221</v>
      </c>
      <c r="T2276" s="95" t="str">
        <f t="shared" si="181"/>
        <v>3 2024</v>
      </c>
      <c r="U2276" s="32">
        <f t="shared" si="179"/>
        <v>750.36690035132528</v>
      </c>
      <c r="V2276" s="22">
        <f t="shared" si="180"/>
        <v>0.71488494465588259</v>
      </c>
      <c r="X2276" s="33"/>
      <c r="Y2276" s="33"/>
    </row>
    <row r="2277" spans="1:25" x14ac:dyDescent="0.2">
      <c r="A2277" s="93" t="s">
        <v>1057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8"/>
        <v>10 2023</v>
      </c>
      <c r="G2277" s="96" t="s">
        <v>5</v>
      </c>
      <c r="H2277" s="161" t="s">
        <v>2192</v>
      </c>
      <c r="I2277" s="97" t="s">
        <v>2188</v>
      </c>
      <c r="J2277" s="97" t="s">
        <v>2193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3221</v>
      </c>
      <c r="T2277" s="95" t="str">
        <f t="shared" si="181"/>
        <v>8 2024</v>
      </c>
      <c r="U2277" s="32">
        <f t="shared" si="179"/>
        <v>550.36690035132528</v>
      </c>
      <c r="V2277" s="22">
        <f t="shared" si="180"/>
        <v>0.52434217302745112</v>
      </c>
      <c r="X2277" s="33"/>
      <c r="Y2277" s="33"/>
    </row>
    <row r="2278" spans="1:25" x14ac:dyDescent="0.2">
      <c r="A2278" s="93" t="s">
        <v>1057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8"/>
        <v>10 2023</v>
      </c>
      <c r="G2278" s="96" t="s">
        <v>5</v>
      </c>
      <c r="H2278" s="161" t="s">
        <v>3075</v>
      </c>
      <c r="I2278" s="97" t="s">
        <v>2102</v>
      </c>
      <c r="J2278" s="97" t="s">
        <v>3076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3221</v>
      </c>
      <c r="T2278" s="95" t="str">
        <f t="shared" si="181"/>
        <v>11 2023</v>
      </c>
      <c r="U2278" s="32">
        <f t="shared" si="179"/>
        <v>685.28193069306917</v>
      </c>
      <c r="V2278" s="22">
        <f t="shared" si="180"/>
        <v>0.6753421974254662</v>
      </c>
      <c r="X2278" s="33"/>
      <c r="Y2278" s="33"/>
    </row>
    <row r="2279" spans="1:25" x14ac:dyDescent="0.2">
      <c r="A2279" s="93" t="s">
        <v>1057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8"/>
        <v>10 2023</v>
      </c>
      <c r="G2279" s="96" t="s">
        <v>5</v>
      </c>
      <c r="H2279" s="160" t="str">
        <f>RIGHT(Journal!$J2279,9)</f>
        <v>CAR-13730</v>
      </c>
      <c r="I2279" s="96" t="str">
        <f t="shared" si="182"/>
        <v>Carlson</v>
      </c>
      <c r="J2279" s="97" t="s">
        <v>1060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3221</v>
      </c>
      <c r="T2279" s="95" t="str">
        <f t="shared" si="181"/>
        <v>11 2023</v>
      </c>
      <c r="U2279" s="32">
        <f t="shared" si="179"/>
        <v>953.00426221654379</v>
      </c>
      <c r="V2279" s="22">
        <f t="shared" si="180"/>
        <v>0.36003241282684173</v>
      </c>
      <c r="X2279" s="33"/>
      <c r="Y2279" s="33"/>
    </row>
    <row r="2280" spans="1:25" x14ac:dyDescent="0.2">
      <c r="A2280" s="93" t="s">
        <v>1061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8"/>
        <v>10 2023</v>
      </c>
      <c r="G2280" s="96" t="s">
        <v>6</v>
      </c>
      <c r="H2280" s="160" t="str">
        <f>RIGHT(Journal!$J2280,9)</f>
        <v>176208973</v>
      </c>
      <c r="I2280" s="96" t="str">
        <f t="shared" si="182"/>
        <v>Maxler</v>
      </c>
      <c r="J2280" s="97" t="s">
        <v>502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3221</v>
      </c>
      <c r="T2280" s="95" t="str">
        <f t="shared" si="181"/>
        <v>10 2023</v>
      </c>
      <c r="U2280" s="32">
        <f t="shared" si="179"/>
        <v>918</v>
      </c>
      <c r="V2280" s="22">
        <f t="shared" si="180"/>
        <v>0.51515151515151514</v>
      </c>
      <c r="X2280" s="33"/>
      <c r="Y2280" s="33"/>
    </row>
    <row r="2281" spans="1:25" x14ac:dyDescent="0.2">
      <c r="A2281" s="93" t="s">
        <v>1061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8"/>
        <v>10 2023</v>
      </c>
      <c r="G2281" s="96" t="s">
        <v>6</v>
      </c>
      <c r="H2281" s="175" t="s">
        <v>2009</v>
      </c>
      <c r="I2281" s="176" t="s">
        <v>581</v>
      </c>
      <c r="J2281" s="97" t="s">
        <v>2010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3221</v>
      </c>
      <c r="T2281" s="95" t="str">
        <f t="shared" si="181"/>
        <v>11 2023</v>
      </c>
      <c r="U2281" s="32">
        <f t="shared" si="179"/>
        <v>710.55</v>
      </c>
      <c r="V2281" s="22">
        <f t="shared" si="180"/>
        <v>0.71812623174490875</v>
      </c>
      <c r="X2281" s="33"/>
      <c r="Y2281" s="33"/>
    </row>
    <row r="2282" spans="1:25" x14ac:dyDescent="0.2">
      <c r="A2282" s="93" t="s">
        <v>1061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8"/>
        <v>10 2023</v>
      </c>
      <c r="G2282" s="96" t="s">
        <v>6</v>
      </c>
      <c r="H2282" s="160" t="str">
        <f>RIGHT(Journal!$J2282,9)</f>
        <v>070106285</v>
      </c>
      <c r="I2282" s="96" t="str">
        <f t="shared" si="182"/>
        <v>SOUL WAY</v>
      </c>
      <c r="J2282" s="97" t="s">
        <v>1062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3221</v>
      </c>
      <c r="T2282" s="95" t="str">
        <f t="shared" si="181"/>
        <v>11 2023</v>
      </c>
      <c r="U2282" s="32">
        <f t="shared" si="179"/>
        <v>711.65</v>
      </c>
      <c r="V2282" s="22">
        <f t="shared" si="180"/>
        <v>0.72003844791824756</v>
      </c>
      <c r="X2282" s="33"/>
      <c r="Y2282" s="33"/>
    </row>
    <row r="2283" spans="1:25" x14ac:dyDescent="0.2">
      <c r="A2283" s="93" t="s">
        <v>1061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8"/>
        <v>10 2023</v>
      </c>
      <c r="G2283" s="96" t="s">
        <v>6</v>
      </c>
      <c r="H2283" s="160" t="str">
        <f>RIGHT(Journal!$J2283,9)</f>
        <v>999025023</v>
      </c>
      <c r="I2283" s="96" t="str">
        <f t="shared" si="182"/>
        <v>Maxler</v>
      </c>
      <c r="J2283" s="97" t="s">
        <v>1063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3221</v>
      </c>
      <c r="T2283" s="95" t="str">
        <f t="shared" si="181"/>
        <v>10 2023</v>
      </c>
      <c r="U2283" s="32">
        <f t="shared" si="179"/>
        <v>661.59999999999991</v>
      </c>
      <c r="V2283" s="22">
        <f t="shared" si="180"/>
        <v>0.63713405238828957</v>
      </c>
      <c r="X2283" s="33"/>
      <c r="Y2283" s="33"/>
    </row>
    <row r="2284" spans="1:25" x14ac:dyDescent="0.2">
      <c r="A2284" s="93" t="s">
        <v>1061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8"/>
        <v>10 2023</v>
      </c>
      <c r="G2284" s="96" t="s">
        <v>6</v>
      </c>
      <c r="H2284" s="160" t="str">
        <f>RIGHT(Journal!$J2284,9)</f>
        <v>999025023</v>
      </c>
      <c r="I2284" s="96" t="str">
        <f t="shared" si="182"/>
        <v>Maxler</v>
      </c>
      <c r="J2284" s="97" t="s">
        <v>1063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3221</v>
      </c>
      <c r="T2284" s="95" t="str">
        <f t="shared" si="181"/>
        <v>11 2023</v>
      </c>
      <c r="U2284" s="32">
        <f t="shared" si="179"/>
        <v>661.59999999999991</v>
      </c>
      <c r="V2284" s="22">
        <f t="shared" si="180"/>
        <v>0.63713405238828957</v>
      </c>
      <c r="X2284" s="33"/>
      <c r="Y2284" s="33"/>
    </row>
    <row r="2285" spans="1:25" x14ac:dyDescent="0.2">
      <c r="A2285" s="93" t="s">
        <v>1061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8"/>
        <v>10 2023</v>
      </c>
      <c r="G2285" s="96" t="s">
        <v>6</v>
      </c>
      <c r="H2285" s="160" t="str">
        <f>RIGHT(Journal!$J2285,9)</f>
        <v>176208973</v>
      </c>
      <c r="I2285" s="96" t="str">
        <f t="shared" si="182"/>
        <v>Maxler</v>
      </c>
      <c r="J2285" s="97" t="s">
        <v>502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3221</v>
      </c>
      <c r="T2285" s="95" t="str">
        <f t="shared" si="181"/>
        <v>1 2024</v>
      </c>
      <c r="U2285" s="32">
        <f t="shared" si="179"/>
        <v>918</v>
      </c>
      <c r="V2285" s="22">
        <f t="shared" si="180"/>
        <v>0.51515151515151514</v>
      </c>
      <c r="X2285" s="33"/>
      <c r="Y2285" s="33"/>
    </row>
    <row r="2286" spans="1:25" x14ac:dyDescent="0.2">
      <c r="A2286" s="93" t="s">
        <v>1064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8"/>
        <v>10 2023</v>
      </c>
      <c r="G2286" s="96" t="s">
        <v>6</v>
      </c>
      <c r="H2286" s="160" t="str">
        <f>RIGHT(Journal!$J2286,9)</f>
        <v>176044510</v>
      </c>
      <c r="I2286" s="96" t="str">
        <f t="shared" si="182"/>
        <v>Spotlife</v>
      </c>
      <c r="J2286" s="97" t="s">
        <v>1065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3221</v>
      </c>
      <c r="T2286" s="95" t="str">
        <f t="shared" si="181"/>
        <v>2 2024</v>
      </c>
      <c r="U2286" s="32">
        <f t="shared" si="179"/>
        <v>329.2</v>
      </c>
      <c r="V2286" s="22">
        <f t="shared" si="180"/>
        <v>0.69923534409515709</v>
      </c>
      <c r="X2286" s="33"/>
      <c r="Y2286" s="33"/>
    </row>
    <row r="2287" spans="1:25" x14ac:dyDescent="0.2">
      <c r="A2287" s="93" t="s">
        <v>1064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8"/>
        <v>10 2023</v>
      </c>
      <c r="G2287" s="96" t="s">
        <v>6</v>
      </c>
      <c r="H2287" s="160" t="str">
        <f>RIGHT(Journal!$J2287,9)</f>
        <v>176044510</v>
      </c>
      <c r="I2287" s="96" t="str">
        <f t="shared" si="182"/>
        <v>Spotlife</v>
      </c>
      <c r="J2287" s="97" t="s">
        <v>1065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3221</v>
      </c>
      <c r="T2287" s="95" t="str">
        <f t="shared" si="181"/>
        <v>2 2024</v>
      </c>
      <c r="U2287" s="32">
        <f t="shared" si="179"/>
        <v>329.2</v>
      </c>
      <c r="V2287" s="22">
        <f t="shared" si="180"/>
        <v>0.69923534409515709</v>
      </c>
      <c r="X2287" s="33"/>
      <c r="Y2287" s="33"/>
    </row>
    <row r="2288" spans="1:25" x14ac:dyDescent="0.2">
      <c r="A2288" s="93" t="s">
        <v>1064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8"/>
        <v>10 2023</v>
      </c>
      <c r="G2288" s="96" t="s">
        <v>6</v>
      </c>
      <c r="H2288" s="160" t="str">
        <f>RIGHT(Journal!$J2288,9)</f>
        <v>176044512</v>
      </c>
      <c r="I2288" s="96" t="str">
        <f t="shared" si="182"/>
        <v>Spotlife</v>
      </c>
      <c r="J2288" s="97" t="s">
        <v>1066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3221</v>
      </c>
      <c r="T2288" s="95" t="str">
        <f t="shared" si="181"/>
        <v>2 2024</v>
      </c>
      <c r="U2288" s="32">
        <f t="shared" si="179"/>
        <v>329.2</v>
      </c>
      <c r="V2288" s="22">
        <f t="shared" si="180"/>
        <v>0.69923534409515709</v>
      </c>
      <c r="X2288" s="33"/>
      <c r="Y2288" s="33"/>
    </row>
    <row r="2289" spans="1:25" x14ac:dyDescent="0.2">
      <c r="A2289" s="93" t="s">
        <v>1064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8"/>
        <v>10 2023</v>
      </c>
      <c r="G2289" s="96" t="s">
        <v>6</v>
      </c>
      <c r="H2289" s="160" t="str">
        <f>RIGHT(Journal!$J2289,9)</f>
        <v>176044512</v>
      </c>
      <c r="I2289" s="96" t="str">
        <f t="shared" si="182"/>
        <v>Spotlife</v>
      </c>
      <c r="J2289" s="97" t="s">
        <v>1066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3221</v>
      </c>
      <c r="T2289" s="95" t="str">
        <f t="shared" si="181"/>
        <v>3 2024</v>
      </c>
      <c r="U2289" s="32">
        <f t="shared" si="179"/>
        <v>329.2</v>
      </c>
      <c r="V2289" s="22">
        <f t="shared" si="180"/>
        <v>0.69923534409515709</v>
      </c>
      <c r="X2289" s="33"/>
      <c r="Y2289" s="33"/>
    </row>
    <row r="2290" spans="1:25" x14ac:dyDescent="0.2">
      <c r="A2290" s="93" t="s">
        <v>1067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8"/>
        <v>10 2023</v>
      </c>
      <c r="G2290" s="96" t="s">
        <v>6</v>
      </c>
      <c r="H2290" s="160" t="str">
        <f>RIGHT(Journal!$J2290,9)</f>
        <v>061 55 см</v>
      </c>
      <c r="I2290" s="96" t="str">
        <f t="shared" si="182"/>
        <v>Indigo</v>
      </c>
      <c r="J2290" s="97" t="s">
        <v>1068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3221</v>
      </c>
      <c r="T2290" s="95" t="str">
        <f t="shared" si="181"/>
        <v>10 2023</v>
      </c>
      <c r="U2290" s="32">
        <f t="shared" si="179"/>
        <v>196.3</v>
      </c>
      <c r="V2290" s="22">
        <f t="shared" si="180"/>
        <v>0.48625216745107758</v>
      </c>
      <c r="X2290" s="33"/>
      <c r="Y2290" s="33"/>
    </row>
    <row r="2291" spans="1:25" x14ac:dyDescent="0.2">
      <c r="A2291" s="93" t="s">
        <v>1069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8"/>
        <v>10 2023</v>
      </c>
      <c r="G2291" s="96" t="s">
        <v>5</v>
      </c>
      <c r="H2291" s="160" t="str">
        <f>RIGHT(Journal!$J2291,9)</f>
        <v>ECL-10239</v>
      </c>
      <c r="I2291" s="96" t="str">
        <f t="shared" si="182"/>
        <v>Eclectic Institute</v>
      </c>
      <c r="J2291" s="97" t="s">
        <v>1070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3221</v>
      </c>
      <c r="T2291" s="95" t="str">
        <f t="shared" si="181"/>
        <v>11 2023</v>
      </c>
      <c r="U2291" s="32">
        <f t="shared" si="179"/>
        <v>660.66736716815876</v>
      </c>
      <c r="V2291" s="22">
        <f t="shared" si="180"/>
        <v>0.28241702693147941</v>
      </c>
      <c r="X2291" s="33"/>
      <c r="Y2291" s="33"/>
    </row>
    <row r="2292" spans="1:25" x14ac:dyDescent="0.2">
      <c r="A2292" s="93" t="s">
        <v>1069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8"/>
        <v>10 2023</v>
      </c>
      <c r="G2292" s="96" t="s">
        <v>5</v>
      </c>
      <c r="H2292" s="160" t="str">
        <f>RIGHT(Journal!$J2292,9)</f>
        <v>PTF-10393</v>
      </c>
      <c r="I2292" s="96" t="str">
        <f t="shared" si="182"/>
        <v>Planetary Herbals</v>
      </c>
      <c r="J2292" s="97" t="s">
        <v>1071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3221</v>
      </c>
      <c r="T2292" s="95" t="str">
        <f t="shared" si="181"/>
        <v>11 2023</v>
      </c>
      <c r="U2292" s="32">
        <f t="shared" si="179"/>
        <v>735.10184821938674</v>
      </c>
      <c r="V2292" s="22">
        <f t="shared" si="180"/>
        <v>0.35599908285330684</v>
      </c>
      <c r="X2292" s="33"/>
      <c r="Y2292" s="33"/>
    </row>
    <row r="2293" spans="1:25" x14ac:dyDescent="0.2">
      <c r="A2293" s="93" t="s">
        <v>1069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8"/>
        <v>10 2023</v>
      </c>
      <c r="G2293" s="96" t="s">
        <v>5</v>
      </c>
      <c r="H2293" s="160" t="str">
        <f>RIGHT(Journal!$J2293,9)</f>
        <v>NOR-53787</v>
      </c>
      <c r="I2293" s="96" t="str">
        <f t="shared" si="182"/>
        <v>Nordic Naturals</v>
      </c>
      <c r="J2293" s="97" t="s">
        <v>1072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3221</v>
      </c>
      <c r="T2293" s="95" t="str">
        <f t="shared" si="181"/>
        <v>11 2023</v>
      </c>
      <c r="U2293" s="32">
        <f t="shared" si="179"/>
        <v>727.24177966101706</v>
      </c>
      <c r="V2293" s="22">
        <f t="shared" si="180"/>
        <v>0.41023179095565299</v>
      </c>
      <c r="X2293" s="33"/>
      <c r="Y2293" s="33"/>
    </row>
    <row r="2294" spans="1:25" x14ac:dyDescent="0.2">
      <c r="A2294" s="93" t="s">
        <v>1069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8"/>
        <v>10 2023</v>
      </c>
      <c r="G2294" s="96" t="s">
        <v>5</v>
      </c>
      <c r="H2294" s="160" t="str">
        <f>RIGHT(Journal!$J2294,9)</f>
        <v>NOR-53787</v>
      </c>
      <c r="I2294" s="96" t="str">
        <f t="shared" si="182"/>
        <v>Nordic Naturals</v>
      </c>
      <c r="J2294" s="97" t="s">
        <v>1072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3221</v>
      </c>
      <c r="T2294" s="95" t="str">
        <f t="shared" si="181"/>
        <v>11 2023</v>
      </c>
      <c r="U2294" s="32">
        <f t="shared" si="179"/>
        <v>727.24177966101706</v>
      </c>
      <c r="V2294" s="22">
        <f t="shared" si="180"/>
        <v>0.41023179095565299</v>
      </c>
      <c r="X2294" s="33"/>
      <c r="Y2294" s="33"/>
    </row>
    <row r="2295" spans="1:25" x14ac:dyDescent="0.2">
      <c r="A2295" s="93" t="s">
        <v>1069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8"/>
        <v>10 2023</v>
      </c>
      <c r="G2295" s="96" t="s">
        <v>5</v>
      </c>
      <c r="H2295" s="160" t="str">
        <f>RIGHT(Journal!$J2295,9)</f>
        <v>CEN-27070</v>
      </c>
      <c r="I2295" s="96" t="str">
        <f t="shared" si="182"/>
        <v>21st Century</v>
      </c>
      <c r="J2295" s="97" t="s">
        <v>155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3221</v>
      </c>
      <c r="T2295" s="95" t="str">
        <f t="shared" si="181"/>
        <v>11 2023</v>
      </c>
      <c r="U2295" s="32">
        <f t="shared" si="179"/>
        <v>480.01632879451529</v>
      </c>
      <c r="V2295" s="22">
        <f t="shared" si="180"/>
        <v>0.58539742393751282</v>
      </c>
      <c r="X2295" s="33"/>
      <c r="Y2295" s="33"/>
    </row>
    <row r="2296" spans="1:25" x14ac:dyDescent="0.2">
      <c r="A2296" s="93" t="s">
        <v>1069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8"/>
        <v>10 2023</v>
      </c>
      <c r="G2296" s="96" t="s">
        <v>5</v>
      </c>
      <c r="H2296" s="160" t="str">
        <f>RIGHT(Journal!$J2296,9)</f>
        <v>SNS-02757</v>
      </c>
      <c r="I2296" s="96" t="str">
        <f t="shared" si="182"/>
        <v>Source Naturals</v>
      </c>
      <c r="J2296" s="97" t="s">
        <v>710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3221</v>
      </c>
      <c r="T2296" s="95" t="str">
        <f t="shared" si="181"/>
        <v>3 2024</v>
      </c>
      <c r="U2296" s="32">
        <f t="shared" si="179"/>
        <v>611.22873500285664</v>
      </c>
      <c r="V2296" s="22">
        <f t="shared" si="180"/>
        <v>0.4401219627798923</v>
      </c>
      <c r="X2296" s="33"/>
      <c r="Y2296" s="33"/>
    </row>
    <row r="2297" spans="1:25" x14ac:dyDescent="0.2">
      <c r="A2297" s="93" t="s">
        <v>1069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8"/>
        <v>10 2023</v>
      </c>
      <c r="G2297" s="96" t="s">
        <v>5</v>
      </c>
      <c r="H2297" s="160" t="str">
        <f>RIGHT(Journal!$J2297,9)</f>
        <v>CEN-27285</v>
      </c>
      <c r="I2297" s="96" t="str">
        <f t="shared" si="182"/>
        <v>21st Century</v>
      </c>
      <c r="J2297" s="97" t="s">
        <v>667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3221</v>
      </c>
      <c r="T2297" s="95" t="str">
        <f t="shared" si="181"/>
        <v>11 2023</v>
      </c>
      <c r="U2297" s="32">
        <f t="shared" si="179"/>
        <v>408.08793658350783</v>
      </c>
      <c r="V2297" s="22">
        <f t="shared" si="180"/>
        <v>0.45754279297481015</v>
      </c>
      <c r="X2297" s="33"/>
      <c r="Y2297" s="33"/>
    </row>
    <row r="2298" spans="1:25" x14ac:dyDescent="0.2">
      <c r="A2298" s="93" t="s">
        <v>1069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8"/>
        <v>10 2023</v>
      </c>
      <c r="G2298" s="96" t="s">
        <v>5</v>
      </c>
      <c r="H2298" s="161" t="s">
        <v>2136</v>
      </c>
      <c r="I2298" s="97" t="s">
        <v>2067</v>
      </c>
      <c r="J2298" s="97" t="s">
        <v>2137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3221</v>
      </c>
      <c r="T2298" s="95" t="str">
        <f t="shared" si="181"/>
        <v>11 2023</v>
      </c>
      <c r="U2298" s="32">
        <f t="shared" si="179"/>
        <v>539.12136926299718</v>
      </c>
      <c r="V2298" s="22">
        <f t="shared" si="180"/>
        <v>0.27493867331318034</v>
      </c>
      <c r="X2298" s="33"/>
      <c r="Y2298" s="33"/>
    </row>
    <row r="2299" spans="1:25" x14ac:dyDescent="0.2">
      <c r="A2299" s="93" t="s">
        <v>1069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8"/>
        <v>10 2023</v>
      </c>
      <c r="G2299" s="96" t="s">
        <v>5</v>
      </c>
      <c r="H2299" s="160" t="str">
        <f>RIGHT(Journal!$J2299,9)</f>
        <v>NBC-01050</v>
      </c>
      <c r="I2299" s="96" t="str">
        <f t="shared" si="182"/>
        <v>NutriBiotic</v>
      </c>
      <c r="J2299" s="97" t="s">
        <v>1073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3221</v>
      </c>
      <c r="T2299" s="95" t="str">
        <f t="shared" si="181"/>
        <v>11 2023</v>
      </c>
      <c r="U2299" s="32">
        <f t="shared" si="179"/>
        <v>600.34180203770711</v>
      </c>
      <c r="V2299" s="22">
        <f t="shared" si="180"/>
        <v>0.66729987388262435</v>
      </c>
      <c r="X2299" s="33"/>
      <c r="Y2299" s="33"/>
    </row>
    <row r="2300" spans="1:25" x14ac:dyDescent="0.2">
      <c r="A2300" s="93" t="s">
        <v>1069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8"/>
        <v>10 2023</v>
      </c>
      <c r="G2300" s="96" t="s">
        <v>5</v>
      </c>
      <c r="H2300" s="161" t="s">
        <v>2190</v>
      </c>
      <c r="I2300" s="97" t="s">
        <v>2188</v>
      </c>
      <c r="J2300" s="97" t="s">
        <v>2191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3221</v>
      </c>
      <c r="T2300" s="95" t="str">
        <f t="shared" si="181"/>
        <v>12 2023</v>
      </c>
      <c r="U2300" s="32">
        <f t="shared" si="179"/>
        <v>478.76328437440486</v>
      </c>
      <c r="V2300" s="22">
        <f t="shared" si="180"/>
        <v>0.51969626943199432</v>
      </c>
      <c r="X2300" s="33"/>
      <c r="Y2300" s="33"/>
    </row>
    <row r="2301" spans="1:25" x14ac:dyDescent="0.2">
      <c r="A2301" s="93" t="s">
        <v>1069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8"/>
        <v>10 2023</v>
      </c>
      <c r="G2301" s="96" t="s">
        <v>5</v>
      </c>
      <c r="H2301" s="161" t="s">
        <v>2190</v>
      </c>
      <c r="I2301" s="97" t="s">
        <v>2188</v>
      </c>
      <c r="J2301" s="97" t="s">
        <v>2191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3221</v>
      </c>
      <c r="T2301" s="95" t="str">
        <f t="shared" si="181"/>
        <v>12 2023</v>
      </c>
      <c r="U2301" s="32">
        <f t="shared" si="179"/>
        <v>578.76328437440486</v>
      </c>
      <c r="V2301" s="22">
        <f t="shared" si="180"/>
        <v>0.62824600296285105</v>
      </c>
      <c r="X2301" s="33"/>
      <c r="Y2301" s="33"/>
    </row>
    <row r="2302" spans="1:25" x14ac:dyDescent="0.2">
      <c r="A2302" s="93" t="s">
        <v>1069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8"/>
        <v>10 2023</v>
      </c>
      <c r="G2302" s="96" t="s">
        <v>6</v>
      </c>
      <c r="H2302" s="160" t="str">
        <f>RIGHT(Journal!$J2302,9)</f>
        <v>FCD-02889</v>
      </c>
      <c r="I2302" s="96" t="str">
        <f t="shared" si="182"/>
        <v>FITCODE</v>
      </c>
      <c r="J2302" s="97" t="s">
        <v>1074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1"/>
        <v/>
      </c>
      <c r="U2302" s="32">
        <f t="shared" si="179"/>
        <v>-896.33842601409242</v>
      </c>
      <c r="V2302" s="22" t="str">
        <f t="shared" si="180"/>
        <v/>
      </c>
      <c r="X2302" s="33"/>
      <c r="Y2302" s="33"/>
    </row>
    <row r="2303" spans="1:25" x14ac:dyDescent="0.2">
      <c r="A2303" s="93" t="s">
        <v>1069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8"/>
        <v>10 2023</v>
      </c>
      <c r="G2303" s="96" t="s">
        <v>5</v>
      </c>
      <c r="H2303" s="161" t="s">
        <v>2614</v>
      </c>
      <c r="I2303" s="97" t="s">
        <v>2102</v>
      </c>
      <c r="J2303" s="97" t="s">
        <v>2615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3221</v>
      </c>
      <c r="T2303" s="95" t="str">
        <f t="shared" si="181"/>
        <v>11 2023</v>
      </c>
      <c r="U2303" s="32">
        <f t="shared" si="179"/>
        <v>767.14408255570368</v>
      </c>
      <c r="V2303" s="22">
        <f t="shared" si="180"/>
        <v>0.82236073997087789</v>
      </c>
      <c r="X2303" s="33"/>
      <c r="Y2303" s="33"/>
    </row>
    <row r="2304" spans="1:25" x14ac:dyDescent="0.2">
      <c r="A2304" s="93" t="s">
        <v>1069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8"/>
        <v>10 2023</v>
      </c>
      <c r="G2304" s="96" t="s">
        <v>5</v>
      </c>
      <c r="H2304" s="161" t="s">
        <v>2614</v>
      </c>
      <c r="I2304" s="97" t="s">
        <v>2102</v>
      </c>
      <c r="J2304" s="97" t="s">
        <v>2615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3221</v>
      </c>
      <c r="T2304" s="95" t="str">
        <f t="shared" si="181"/>
        <v>11 2023</v>
      </c>
      <c r="U2304" s="32">
        <f t="shared" si="179"/>
        <v>567.14408255570368</v>
      </c>
      <c r="V2304" s="22">
        <f t="shared" si="180"/>
        <v>0.60796535879783342</v>
      </c>
      <c r="X2304" s="33"/>
      <c r="Y2304" s="33"/>
    </row>
    <row r="2305" spans="1:25" x14ac:dyDescent="0.2">
      <c r="A2305" s="93" t="s">
        <v>1069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ref="F2305:F2368" si="183">IFERROR(MONTH(E2305)&amp;" "&amp;YEAR(E2305),"")</f>
        <v>10 2023</v>
      </c>
      <c r="G2305" s="96" t="s">
        <v>5</v>
      </c>
      <c r="H2305" s="161" t="s">
        <v>4102</v>
      </c>
      <c r="I2305" s="97" t="s">
        <v>2742</v>
      </c>
      <c r="J2305" s="97" t="s">
        <v>4103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3221</v>
      </c>
      <c r="T2305" s="95" t="str">
        <f t="shared" si="181"/>
        <v>12 2023</v>
      </c>
      <c r="U2305" s="32">
        <f t="shared" ref="U2305:U2368" si="184">Q2305-P2305</f>
        <v>1110.8707879451536</v>
      </c>
      <c r="V2305" s="22">
        <f t="shared" ref="V2305:V2368" si="185">IF(Q2305&lt;&gt;0,IFERROR(U2305/P2305,""),"")</f>
        <v>0.46496890261942503</v>
      </c>
      <c r="X2305" s="33"/>
      <c r="Y2305" s="33"/>
    </row>
    <row r="2306" spans="1:25" x14ac:dyDescent="0.2">
      <c r="A2306" s="93" t="s">
        <v>1069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83"/>
        <v>10 2023</v>
      </c>
      <c r="G2306" s="96" t="s">
        <v>5</v>
      </c>
      <c r="H2306" s="160" t="str">
        <f>RIGHT(Journal!$J2306,9)</f>
        <v>NAP-29928</v>
      </c>
      <c r="I2306" s="96" t="str">
        <f t="shared" si="182"/>
        <v>NaturesPlus</v>
      </c>
      <c r="J2306" s="97" t="s">
        <v>1075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3221</v>
      </c>
      <c r="T2306" s="95" t="str">
        <f t="shared" si="181"/>
        <v>2 2024</v>
      </c>
      <c r="U2306" s="32">
        <f t="shared" si="184"/>
        <v>961.77395781755877</v>
      </c>
      <c r="V2306" s="22">
        <f t="shared" si="185"/>
        <v>0.41132633905653671</v>
      </c>
      <c r="X2306" s="33"/>
      <c r="Y2306" s="33"/>
    </row>
    <row r="2307" spans="1:25" x14ac:dyDescent="0.2">
      <c r="A2307" s="93" t="s">
        <v>1076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83"/>
        <v>10 2023</v>
      </c>
      <c r="G2307" s="96" t="s">
        <v>5</v>
      </c>
      <c r="H2307" s="160" t="str">
        <f>RIGHT(Journal!$J2307,9)</f>
        <v>CEN-27493</v>
      </c>
      <c r="I2307" s="96" t="str">
        <f t="shared" si="182"/>
        <v>21st Century</v>
      </c>
      <c r="J2307" s="97" t="s">
        <v>172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3221</v>
      </c>
      <c r="T2307" s="95" t="str">
        <f t="shared" si="181"/>
        <v>11 2023</v>
      </c>
      <c r="U2307" s="32">
        <f t="shared" si="184"/>
        <v>511.88282713843762</v>
      </c>
      <c r="V2307" s="22">
        <f t="shared" si="185"/>
        <v>0.51803859015630493</v>
      </c>
      <c r="X2307" s="33"/>
      <c r="Y2307" s="33"/>
    </row>
    <row r="2308" spans="1:25" x14ac:dyDescent="0.2">
      <c r="A2308" s="93" t="s">
        <v>1076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si="183"/>
        <v>10 2023</v>
      </c>
      <c r="G2308" s="96" t="s">
        <v>5</v>
      </c>
      <c r="H2308" s="161" t="s">
        <v>2881</v>
      </c>
      <c r="I2308" s="97" t="s">
        <v>2283</v>
      </c>
      <c r="J2308" s="97" t="s">
        <v>2882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3221</v>
      </c>
      <c r="T2308" s="95" t="str">
        <f t="shared" si="181"/>
        <v>11 2023</v>
      </c>
      <c r="U2308" s="32">
        <f t="shared" si="184"/>
        <v>649.21169811320772</v>
      </c>
      <c r="V2308" s="22">
        <f t="shared" si="185"/>
        <v>0.68281414151276287</v>
      </c>
      <c r="X2308" s="33"/>
      <c r="Y2308" s="33"/>
    </row>
    <row r="2309" spans="1:25" x14ac:dyDescent="0.2">
      <c r="A2309" s="93" t="s">
        <v>1076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3"/>
        <v>10 2023</v>
      </c>
      <c r="G2309" s="96" t="s">
        <v>5</v>
      </c>
      <c r="H2309" s="161" t="s">
        <v>2735</v>
      </c>
      <c r="I2309" s="97" t="s">
        <v>2283</v>
      </c>
      <c r="J2309" s="97" t="s">
        <v>2736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3221</v>
      </c>
      <c r="T2309" s="95" t="str">
        <f t="shared" si="181"/>
        <v>1 2024</v>
      </c>
      <c r="U2309" s="32">
        <f t="shared" si="184"/>
        <v>652.50542202274642</v>
      </c>
      <c r="V2309" s="22">
        <f t="shared" si="185"/>
        <v>0.68866401685985279</v>
      </c>
      <c r="X2309" s="33"/>
      <c r="Y2309" s="33"/>
    </row>
    <row r="2310" spans="1:25" x14ac:dyDescent="0.2">
      <c r="A2310" s="93" t="s">
        <v>1076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3"/>
        <v>10 2023</v>
      </c>
      <c r="G2310" s="96" t="s">
        <v>5</v>
      </c>
      <c r="H2310" s="160" t="str">
        <f>RIGHT(Journal!$J2310,9)</f>
        <v>CEN-22390</v>
      </c>
      <c r="I2310" s="96" t="str">
        <f t="shared" si="182"/>
        <v>21st Century</v>
      </c>
      <c r="J2310" s="97" t="s">
        <v>1077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3221</v>
      </c>
      <c r="T2310" s="95" t="str">
        <f t="shared" si="181"/>
        <v>11 2023</v>
      </c>
      <c r="U2310" s="32">
        <f t="shared" si="184"/>
        <v>935.85605298705832</v>
      </c>
      <c r="V2310" s="22">
        <f t="shared" si="185"/>
        <v>1.2247117269532051</v>
      </c>
      <c r="X2310" s="33"/>
      <c r="Y2310" s="33"/>
    </row>
    <row r="2311" spans="1:25" x14ac:dyDescent="0.2">
      <c r="A2311" s="93" t="s">
        <v>1076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3"/>
        <v>10 2023</v>
      </c>
      <c r="G2311" s="96" t="s">
        <v>7</v>
      </c>
      <c r="H2311" s="160" t="str">
        <f>RIGHT(Journal!$J2311,9)</f>
        <v>BOI-02156</v>
      </c>
      <c r="I2311" s="96" t="str">
        <f t="shared" si="182"/>
        <v>Boiron</v>
      </c>
      <c r="J2311" s="97" t="s">
        <v>1078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3221</v>
      </c>
      <c r="T2311" s="95" t="str">
        <f t="shared" si="181"/>
        <v>11 2023</v>
      </c>
      <c r="U2311" s="32">
        <f t="shared" si="184"/>
        <v>516.54558324981485</v>
      </c>
      <c r="V2311" s="22">
        <f t="shared" si="185"/>
        <v>0.40246507901523443</v>
      </c>
      <c r="X2311" s="33"/>
      <c r="Y2311" s="33"/>
    </row>
    <row r="2312" spans="1:25" x14ac:dyDescent="0.2">
      <c r="A2312" s="93" t="s">
        <v>1076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3"/>
        <v>10 2023</v>
      </c>
      <c r="G2312" s="96" t="s">
        <v>5</v>
      </c>
      <c r="H2312" s="160" t="str">
        <f>RIGHT(Journal!$J2312,9)</f>
        <v>OAD-54589</v>
      </c>
      <c r="I2312" s="96" t="str">
        <f t="shared" si="182"/>
        <v>One-A-Day</v>
      </c>
      <c r="J2312" s="97" t="s">
        <v>475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3221</v>
      </c>
      <c r="T2312" s="95" t="str">
        <f t="shared" si="181"/>
        <v>12 2023</v>
      </c>
      <c r="U2312" s="32">
        <f t="shared" si="184"/>
        <v>676.19411259749904</v>
      </c>
      <c r="V2312" s="22">
        <f t="shared" si="185"/>
        <v>0.41642545937505115</v>
      </c>
      <c r="X2312" s="33"/>
      <c r="Y2312" s="33"/>
    </row>
    <row r="2313" spans="1:25" x14ac:dyDescent="0.2">
      <c r="A2313" s="93" t="s">
        <v>1076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3"/>
        <v>10 2023</v>
      </c>
      <c r="G2313" s="96" t="s">
        <v>5</v>
      </c>
      <c r="H2313" s="160" t="str">
        <f>RIGHT(Journal!$J2313,9)</f>
        <v>FBS-00047</v>
      </c>
      <c r="I2313" s="96" t="str">
        <f t="shared" si="182"/>
        <v>Futurebiotics</v>
      </c>
      <c r="J2313" s="97" t="s">
        <v>1079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3221</v>
      </c>
      <c r="T2313" s="95" t="str">
        <f t="shared" si="181"/>
        <v>3 2024</v>
      </c>
      <c r="U2313" s="32">
        <f t="shared" si="184"/>
        <v>941.97821604427213</v>
      </c>
      <c r="V2313" s="22">
        <f t="shared" si="185"/>
        <v>0.64606594113334237</v>
      </c>
      <c r="X2313" s="33"/>
      <c r="Y2313" s="33"/>
    </row>
    <row r="2314" spans="1:25" x14ac:dyDescent="0.2">
      <c r="A2314" s="93" t="s">
        <v>1076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3"/>
        <v>10 2023</v>
      </c>
      <c r="G2314" s="96" t="s">
        <v>5</v>
      </c>
      <c r="H2314" s="161" t="s">
        <v>2112</v>
      </c>
      <c r="I2314" s="97" t="s">
        <v>2111</v>
      </c>
      <c r="J2314" s="97" t="s">
        <v>2113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3221</v>
      </c>
      <c r="T2314" s="95" t="str">
        <f t="shared" si="181"/>
        <v>11 2023</v>
      </c>
      <c r="U2314" s="32">
        <f t="shared" si="184"/>
        <v>802.36985990674975</v>
      </c>
      <c r="V2314" s="22">
        <f t="shared" si="185"/>
        <v>1.0059422526497623</v>
      </c>
      <c r="X2314" s="33"/>
      <c r="Y2314" s="33"/>
    </row>
    <row r="2315" spans="1:25" x14ac:dyDescent="0.2">
      <c r="A2315" s="93" t="s">
        <v>1076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3"/>
        <v>10 2023</v>
      </c>
      <c r="G2315" s="96" t="s">
        <v>5</v>
      </c>
      <c r="H2315" s="161" t="s">
        <v>2112</v>
      </c>
      <c r="I2315" s="97" t="s">
        <v>2111</v>
      </c>
      <c r="J2315" s="97" t="s">
        <v>2113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3221</v>
      </c>
      <c r="T2315" s="95" t="str">
        <f t="shared" si="181"/>
        <v>12 2023</v>
      </c>
      <c r="U2315" s="32">
        <f t="shared" si="184"/>
        <v>802.36985990674975</v>
      </c>
      <c r="V2315" s="22">
        <f t="shared" si="185"/>
        <v>1.0059422526497623</v>
      </c>
      <c r="X2315" s="33"/>
      <c r="Y2315" s="33"/>
    </row>
    <row r="2316" spans="1:25" x14ac:dyDescent="0.2">
      <c r="A2316" s="93" t="s">
        <v>1076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3"/>
        <v>10 2023</v>
      </c>
      <c r="G2316" s="96" t="s">
        <v>5</v>
      </c>
      <c r="H2316" s="161" t="s">
        <v>2496</v>
      </c>
      <c r="I2316" s="97" t="s">
        <v>2286</v>
      </c>
      <c r="J2316" s="97" t="s">
        <v>4485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3221</v>
      </c>
      <c r="T2316" s="95" t="str">
        <f t="shared" si="181"/>
        <v>12 2023</v>
      </c>
      <c r="U2316" s="32">
        <f t="shared" si="184"/>
        <v>829.17823042398368</v>
      </c>
      <c r="V2316" s="22">
        <f t="shared" si="185"/>
        <v>1.2360633897556044</v>
      </c>
      <c r="X2316" s="33"/>
      <c r="Y2316" s="33"/>
    </row>
    <row r="2317" spans="1:25" x14ac:dyDescent="0.2">
      <c r="A2317" s="93" t="s">
        <v>1076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3"/>
        <v>10 2023</v>
      </c>
      <c r="G2317" s="96" t="s">
        <v>5</v>
      </c>
      <c r="H2317" s="161" t="s">
        <v>2498</v>
      </c>
      <c r="I2317" s="97" t="s">
        <v>2286</v>
      </c>
      <c r="J2317" s="97" t="s">
        <v>4484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3221</v>
      </c>
      <c r="T2317" s="95" t="str">
        <f t="shared" ref="T2317:T2380" si="186">IF(R2317="","",MONTH(R2317)&amp;" "&amp;YEAR(R2317))</f>
        <v>12 2023</v>
      </c>
      <c r="U2317" s="32">
        <f t="shared" si="184"/>
        <v>927.43428820427903</v>
      </c>
      <c r="V2317" s="22">
        <f t="shared" si="185"/>
        <v>0.79094440411698852</v>
      </c>
      <c r="X2317" s="33"/>
      <c r="Y2317" s="33"/>
    </row>
    <row r="2318" spans="1:25" x14ac:dyDescent="0.2">
      <c r="A2318" s="93" t="s">
        <v>1076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3"/>
        <v>10 2023</v>
      </c>
      <c r="G2318" s="96" t="s">
        <v>5</v>
      </c>
      <c r="H2318" s="175" t="s">
        <v>3744</v>
      </c>
      <c r="I2318" s="176" t="s">
        <v>2757</v>
      </c>
      <c r="J2318" s="97" t="s">
        <v>3795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3221</v>
      </c>
      <c r="T2318" s="95" t="str">
        <f t="shared" si="186"/>
        <v>5 2024</v>
      </c>
      <c r="U2318" s="32">
        <f t="shared" si="184"/>
        <v>749.75394657719312</v>
      </c>
      <c r="V2318" s="22">
        <f t="shared" si="185"/>
        <v>0.48363544930290414</v>
      </c>
      <c r="X2318" s="33"/>
      <c r="Y2318" s="33"/>
    </row>
    <row r="2319" spans="1:25" x14ac:dyDescent="0.2">
      <c r="A2319" s="93" t="s">
        <v>1076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3"/>
        <v>10 2023</v>
      </c>
      <c r="G2319" s="96" t="s">
        <v>5</v>
      </c>
      <c r="H2319" s="161" t="s">
        <v>2831</v>
      </c>
      <c r="I2319" s="97" t="s">
        <v>2067</v>
      </c>
      <c r="J2319" s="97" t="s">
        <v>2832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3221</v>
      </c>
      <c r="T2319" s="95" t="str">
        <f t="shared" si="186"/>
        <v>11 2023</v>
      </c>
      <c r="U2319" s="32">
        <f t="shared" si="184"/>
        <v>973.4493426728834</v>
      </c>
      <c r="V2319" s="22">
        <f t="shared" si="185"/>
        <v>0.59847465450140758</v>
      </c>
      <c r="X2319" s="33"/>
      <c r="Y2319" s="33"/>
    </row>
    <row r="2320" spans="1:25" x14ac:dyDescent="0.2">
      <c r="A2320" s="93" t="s">
        <v>1076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3"/>
        <v>10 2023</v>
      </c>
      <c r="G2320" s="96" t="s">
        <v>5</v>
      </c>
      <c r="H2320" s="161" t="s">
        <v>2831</v>
      </c>
      <c r="I2320" s="97" t="s">
        <v>2067</v>
      </c>
      <c r="J2320" s="97" t="s">
        <v>2832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3221</v>
      </c>
      <c r="T2320" s="95" t="str">
        <f t="shared" si="186"/>
        <v>12 2023</v>
      </c>
      <c r="U2320" s="32">
        <f t="shared" si="184"/>
        <v>973.4493426728834</v>
      </c>
      <c r="V2320" s="22">
        <f t="shared" si="185"/>
        <v>0.59847465450140758</v>
      </c>
      <c r="X2320" s="33"/>
      <c r="Y2320" s="33"/>
    </row>
    <row r="2321" spans="1:25" x14ac:dyDescent="0.2">
      <c r="A2321" s="93" t="s">
        <v>1076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3"/>
        <v>10 2023</v>
      </c>
      <c r="G2321" s="96" t="s">
        <v>5</v>
      </c>
      <c r="H2321" s="175" t="s">
        <v>3734</v>
      </c>
      <c r="I2321" s="176" t="s">
        <v>2070</v>
      </c>
      <c r="J2321" s="97" t="s">
        <v>3778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3221</v>
      </c>
      <c r="T2321" s="95" t="str">
        <f t="shared" si="186"/>
        <v>11 2023</v>
      </c>
      <c r="U2321" s="32">
        <f t="shared" si="184"/>
        <v>501.63345091289398</v>
      </c>
      <c r="V2321" s="22">
        <f t="shared" si="185"/>
        <v>0.41859767472233705</v>
      </c>
      <c r="X2321" s="33"/>
      <c r="Y2321" s="33"/>
    </row>
    <row r="2322" spans="1:25" x14ac:dyDescent="0.2">
      <c r="A2322" s="93" t="s">
        <v>1076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3"/>
        <v>10 2023</v>
      </c>
      <c r="G2322" s="96" t="s">
        <v>5</v>
      </c>
      <c r="H2322" s="175" t="s">
        <v>3734</v>
      </c>
      <c r="I2322" s="176" t="s">
        <v>2070</v>
      </c>
      <c r="J2322" s="97" t="s">
        <v>3778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3221</v>
      </c>
      <c r="T2322" s="95" t="str">
        <f t="shared" si="186"/>
        <v>11 2023</v>
      </c>
      <c r="U2322" s="32">
        <f t="shared" si="184"/>
        <v>601.63345091289398</v>
      </c>
      <c r="V2322" s="22">
        <f t="shared" si="185"/>
        <v>0.50204459676482749</v>
      </c>
      <c r="X2322" s="33"/>
      <c r="Y2322" s="33"/>
    </row>
    <row r="2323" spans="1:25" x14ac:dyDescent="0.2">
      <c r="A2323" s="93" t="s">
        <v>1076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3"/>
        <v>10 2023</v>
      </c>
      <c r="G2323" s="96" t="s">
        <v>5</v>
      </c>
      <c r="H2323" s="160" t="str">
        <f>RIGHT(Journal!$J2323,9)</f>
        <v>NOW-01298</v>
      </c>
      <c r="I2323" s="96" t="str">
        <f t="shared" ref="I2323:I2381" si="187">IFERROR(LEFT(J2323,FIND(",",J2323)-1),"")</f>
        <v>NOW Foods</v>
      </c>
      <c r="J2323" s="97" t="s">
        <v>474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3221</v>
      </c>
      <c r="T2323" s="95" t="str">
        <f t="shared" si="186"/>
        <v>11 2023</v>
      </c>
      <c r="U2323" s="32">
        <f t="shared" si="184"/>
        <v>737.76062813194494</v>
      </c>
      <c r="V2323" s="22">
        <f t="shared" si="185"/>
        <v>0.32611961285190416</v>
      </c>
      <c r="X2323" s="33"/>
      <c r="Y2323" s="33"/>
    </row>
    <row r="2324" spans="1:25" x14ac:dyDescent="0.2">
      <c r="A2324" s="93" t="s">
        <v>1076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3"/>
        <v>10 2023</v>
      </c>
      <c r="G2324" s="96" t="s">
        <v>5</v>
      </c>
      <c r="H2324" s="160" t="str">
        <f>RIGHT(Journal!$J2324,9)</f>
        <v>NOW-01298</v>
      </c>
      <c r="I2324" s="96" t="str">
        <f t="shared" si="187"/>
        <v>NOW Foods</v>
      </c>
      <c r="J2324" s="97" t="s">
        <v>474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3221</v>
      </c>
      <c r="T2324" s="95" t="str">
        <f t="shared" si="186"/>
        <v>11 2023</v>
      </c>
      <c r="U2324" s="32">
        <f t="shared" si="184"/>
        <v>837.76062813194494</v>
      </c>
      <c r="V2324" s="22">
        <f t="shared" si="185"/>
        <v>0.37032359994696762</v>
      </c>
      <c r="X2324" s="33"/>
      <c r="Y2324" s="33"/>
    </row>
    <row r="2325" spans="1:25" x14ac:dyDescent="0.2">
      <c r="A2325" s="93" t="s">
        <v>1076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3"/>
        <v>10 2023</v>
      </c>
      <c r="G2325" s="96" t="s">
        <v>5</v>
      </c>
      <c r="H2325" s="161" t="s">
        <v>2900</v>
      </c>
      <c r="I2325" s="97" t="s">
        <v>2071</v>
      </c>
      <c r="J2325" s="97" t="s">
        <v>2901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3221</v>
      </c>
      <c r="T2325" s="95" t="str">
        <f t="shared" si="186"/>
        <v>11 2023</v>
      </c>
      <c r="U2325" s="32">
        <f t="shared" si="184"/>
        <v>783.1430593925661</v>
      </c>
      <c r="V2325" s="22">
        <f t="shared" si="185"/>
        <v>0.38829876508578753</v>
      </c>
      <c r="X2325" s="33"/>
      <c r="Y2325" s="33"/>
    </row>
    <row r="2326" spans="1:25" x14ac:dyDescent="0.2">
      <c r="A2326" s="93" t="s">
        <v>1080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3"/>
        <v>10 2023</v>
      </c>
      <c r="G2326" s="96" t="s">
        <v>6</v>
      </c>
      <c r="H2326" s="160" t="str">
        <f>RIGHT(Journal!$J2326,9)</f>
        <v>095246917</v>
      </c>
      <c r="I2326" s="96" t="str">
        <f t="shared" si="187"/>
        <v>R-Line</v>
      </c>
      <c r="J2326" s="97" t="s">
        <v>1081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3221</v>
      </c>
      <c r="T2326" s="95" t="str">
        <f t="shared" si="186"/>
        <v>1 2024</v>
      </c>
      <c r="U2326" s="32">
        <f t="shared" si="184"/>
        <v>1196</v>
      </c>
      <c r="V2326" s="22">
        <f t="shared" si="185"/>
        <v>0.66297117516629711</v>
      </c>
      <c r="X2326" s="33"/>
      <c r="Y2326" s="33"/>
    </row>
    <row r="2327" spans="1:25" x14ac:dyDescent="0.2">
      <c r="A2327" s="93" t="s">
        <v>1080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3"/>
        <v>10 2023</v>
      </c>
      <c r="G2327" s="96" t="s">
        <v>6</v>
      </c>
      <c r="H2327" s="160" t="str">
        <f>RIGHT(Journal!$J2327,9)</f>
        <v>095246917</v>
      </c>
      <c r="I2327" s="96" t="str">
        <f t="shared" si="187"/>
        <v>R-Line</v>
      </c>
      <c r="J2327" s="97" t="s">
        <v>1081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3221</v>
      </c>
      <c r="T2327" s="95" t="str">
        <f t="shared" si="186"/>
        <v>1 2024</v>
      </c>
      <c r="U2327" s="32">
        <f t="shared" si="184"/>
        <v>1196</v>
      </c>
      <c r="V2327" s="22">
        <f t="shared" si="185"/>
        <v>0.66297117516629711</v>
      </c>
      <c r="X2327" s="33"/>
      <c r="Y2327" s="33"/>
    </row>
    <row r="2328" spans="1:25" x14ac:dyDescent="0.2">
      <c r="A2328" s="93" t="s">
        <v>1080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3"/>
        <v>10 2023</v>
      </c>
      <c r="G2328" s="96" t="s">
        <v>6</v>
      </c>
      <c r="H2328" s="160" t="str">
        <f>RIGHT(Journal!$J2328,9)</f>
        <v>170919152</v>
      </c>
      <c r="I2328" s="96" t="str">
        <f t="shared" si="187"/>
        <v>PRIMEKRAFT</v>
      </c>
      <c r="J2328" s="97" t="s">
        <v>1082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3221</v>
      </c>
      <c r="T2328" s="95" t="str">
        <f t="shared" si="186"/>
        <v>2 2024</v>
      </c>
      <c r="U2328" s="32">
        <f t="shared" si="184"/>
        <v>1296.9000000000001</v>
      </c>
      <c r="V2328" s="22">
        <f t="shared" si="185"/>
        <v>1.4360535931790499</v>
      </c>
      <c r="X2328" s="33"/>
      <c r="Y2328" s="33"/>
    </row>
    <row r="2329" spans="1:25" x14ac:dyDescent="0.2">
      <c r="A2329" s="93" t="s">
        <v>1080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3"/>
        <v>10 2023</v>
      </c>
      <c r="G2329" s="96" t="s">
        <v>6</v>
      </c>
      <c r="H2329" s="160" t="str">
        <f>RIGHT(Journal!$J2329,9)</f>
        <v>555377467</v>
      </c>
      <c r="I2329" s="96" t="str">
        <f t="shared" si="187"/>
        <v>R-Line</v>
      </c>
      <c r="J2329" s="97" t="s">
        <v>1083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3221</v>
      </c>
      <c r="T2329" s="95" t="str">
        <f t="shared" si="186"/>
        <v>2 2024</v>
      </c>
      <c r="U2329" s="32">
        <f t="shared" si="184"/>
        <v>1216.9000000000001</v>
      </c>
      <c r="V2329" s="22">
        <f t="shared" si="185"/>
        <v>0.68246312601648818</v>
      </c>
      <c r="X2329" s="33"/>
      <c r="Y2329" s="33"/>
    </row>
    <row r="2330" spans="1:25" x14ac:dyDescent="0.2">
      <c r="A2330" s="93" t="s">
        <v>1080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3"/>
        <v>10 2023</v>
      </c>
      <c r="G2330" s="96" t="s">
        <v>6</v>
      </c>
      <c r="H2330" s="160" t="str">
        <f>RIGHT(Journal!$J2330,9)</f>
        <v>626914560</v>
      </c>
      <c r="I2330" s="96" t="str">
        <f t="shared" si="187"/>
        <v>SOUL WAY</v>
      </c>
      <c r="J2330" s="97" t="s">
        <v>582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3221</v>
      </c>
      <c r="T2330" s="95" t="str">
        <f t="shared" si="186"/>
        <v>10 2023</v>
      </c>
      <c r="U2330" s="32">
        <f t="shared" si="184"/>
        <v>829.65570228091246</v>
      </c>
      <c r="V2330" s="22">
        <f t="shared" si="185"/>
        <v>0.95325000055172682</v>
      </c>
      <c r="X2330" s="33"/>
      <c r="Y2330" s="33"/>
    </row>
    <row r="2331" spans="1:25" x14ac:dyDescent="0.2">
      <c r="A2331" s="93" t="s">
        <v>1080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3"/>
        <v>10 2023</v>
      </c>
      <c r="G2331" s="96" t="s">
        <v>6</v>
      </c>
      <c r="H2331" s="160" t="str">
        <f>RIGHT(Journal!$J2331,9)</f>
        <v>825481466</v>
      </c>
      <c r="I2331" s="96" t="str">
        <f t="shared" si="187"/>
        <v>SOUL WAY</v>
      </c>
      <c r="J2331" s="97" t="s">
        <v>583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3221</v>
      </c>
      <c r="T2331" s="95" t="str">
        <f t="shared" si="186"/>
        <v>7 2024</v>
      </c>
      <c r="U2331" s="32">
        <f t="shared" si="184"/>
        <v>455.94429771908767</v>
      </c>
      <c r="V2331" s="22">
        <f t="shared" si="185"/>
        <v>1.3252048860007595</v>
      </c>
      <c r="X2331" s="33"/>
      <c r="Y2331" s="33"/>
    </row>
    <row r="2332" spans="1:25" x14ac:dyDescent="0.2">
      <c r="A2332" s="93" t="s">
        <v>1084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3"/>
        <v>10 2023</v>
      </c>
      <c r="G2332" s="96" t="s">
        <v>7</v>
      </c>
      <c r="H2332" s="160" t="str">
        <f>RIGHT(Journal!$J2332,9)</f>
        <v>856532999</v>
      </c>
      <c r="I2332" s="96" t="str">
        <f t="shared" si="187"/>
        <v>Dabur</v>
      </c>
      <c r="J2332" s="97" t="s">
        <v>1085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3221</v>
      </c>
      <c r="T2332" s="95" t="str">
        <f t="shared" si="186"/>
        <v>11 2023</v>
      </c>
      <c r="U2332" s="32">
        <f t="shared" si="184"/>
        <v>148.69999999999999</v>
      </c>
      <c r="V2332" s="22">
        <f t="shared" si="185"/>
        <v>0.73869846000993533</v>
      </c>
      <c r="X2332" s="33"/>
      <c r="Y2332" s="33"/>
    </row>
    <row r="2333" spans="1:25" x14ac:dyDescent="0.2">
      <c r="A2333" s="93" t="s">
        <v>1084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3"/>
        <v>10 2023</v>
      </c>
      <c r="G2333" s="96" t="s">
        <v>7</v>
      </c>
      <c r="H2333" s="160" t="str">
        <f>RIGHT(Journal!$J2333,9)</f>
        <v>856532999</v>
      </c>
      <c r="I2333" s="96" t="str">
        <f t="shared" si="187"/>
        <v>Dabur</v>
      </c>
      <c r="J2333" s="97" t="s">
        <v>1085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3221</v>
      </c>
      <c r="T2333" s="95" t="str">
        <f t="shared" si="186"/>
        <v>11 2023</v>
      </c>
      <c r="U2333" s="32">
        <f t="shared" si="184"/>
        <v>148.69999999999999</v>
      </c>
      <c r="V2333" s="22">
        <f t="shared" si="185"/>
        <v>0.73869846000993533</v>
      </c>
      <c r="X2333" s="33"/>
      <c r="Y2333" s="33"/>
    </row>
    <row r="2334" spans="1:25" x14ac:dyDescent="0.2">
      <c r="A2334" s="93" t="s">
        <v>1086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3"/>
        <v>10 2023</v>
      </c>
      <c r="G2334" s="96" t="s">
        <v>6</v>
      </c>
      <c r="H2334" s="160" t="str">
        <f>RIGHT(Journal!$J2334,9)</f>
        <v>175277649</v>
      </c>
      <c r="I2334" s="96" t="str">
        <f t="shared" si="187"/>
        <v>Insane Labz</v>
      </c>
      <c r="J2334" s="97" t="s">
        <v>1087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3221</v>
      </c>
      <c r="T2334" s="95" t="str">
        <f t="shared" si="186"/>
        <v>11 2023</v>
      </c>
      <c r="U2334" s="32">
        <f t="shared" si="184"/>
        <v>1264.5</v>
      </c>
      <c r="V2334" s="22">
        <f t="shared" si="185"/>
        <v>0.49871820153815816</v>
      </c>
      <c r="X2334" s="33"/>
      <c r="Y2334" s="33"/>
    </row>
    <row r="2335" spans="1:25" x14ac:dyDescent="0.2">
      <c r="A2335" s="93" t="s">
        <v>1086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3"/>
        <v>10 2023</v>
      </c>
      <c r="G2335" s="96" t="s">
        <v>6</v>
      </c>
      <c r="H2335" s="160" t="str">
        <f>RIGHT(Journal!$J2335,9)</f>
        <v>175277649</v>
      </c>
      <c r="I2335" s="96" t="str">
        <f t="shared" si="187"/>
        <v>Insane Labz</v>
      </c>
      <c r="J2335" s="97" t="s">
        <v>1087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3221</v>
      </c>
      <c r="T2335" s="95" t="str">
        <f t="shared" si="186"/>
        <v>7 2024</v>
      </c>
      <c r="U2335" s="32">
        <f t="shared" si="184"/>
        <v>964.5</v>
      </c>
      <c r="V2335" s="22">
        <f t="shared" si="185"/>
        <v>0.38039834352198776</v>
      </c>
      <c r="X2335" s="33"/>
      <c r="Y2335" s="33"/>
    </row>
    <row r="2336" spans="1:25" x14ac:dyDescent="0.2">
      <c r="A2336" s="93" t="s">
        <v>1088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3"/>
        <v>10 2023</v>
      </c>
      <c r="G2336" s="96" t="s">
        <v>6</v>
      </c>
      <c r="H2336" s="160" t="str">
        <f>RIGHT(Journal!$J2336,9)</f>
        <v>160688046</v>
      </c>
      <c r="I2336" s="96" t="str">
        <f t="shared" si="187"/>
        <v>Maxler</v>
      </c>
      <c r="J2336" s="97" t="s">
        <v>1089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3221</v>
      </c>
      <c r="T2336" s="95" t="str">
        <f t="shared" si="186"/>
        <v>10 2023</v>
      </c>
      <c r="U2336" s="32">
        <f t="shared" si="184"/>
        <v>577</v>
      </c>
      <c r="V2336" s="22">
        <f t="shared" si="185"/>
        <v>0.17902575240459198</v>
      </c>
      <c r="X2336" s="33"/>
      <c r="Y2336" s="33"/>
    </row>
    <row r="2337" spans="1:25" x14ac:dyDescent="0.2">
      <c r="A2337" s="93" t="s">
        <v>1088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3"/>
        <v>10 2023</v>
      </c>
      <c r="G2337" s="96" t="s">
        <v>6</v>
      </c>
      <c r="H2337" s="160" t="str">
        <f>RIGHT(Journal!$J2337,9)</f>
        <v>160688046</v>
      </c>
      <c r="I2337" s="96" t="str">
        <f t="shared" si="187"/>
        <v>Maxler</v>
      </c>
      <c r="J2337" s="97" t="s">
        <v>1089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3221</v>
      </c>
      <c r="T2337" s="95" t="str">
        <f t="shared" si="186"/>
        <v>10 2023</v>
      </c>
      <c r="U2337" s="32">
        <f t="shared" si="184"/>
        <v>577</v>
      </c>
      <c r="V2337" s="22">
        <f t="shared" si="185"/>
        <v>0.17902575240459198</v>
      </c>
      <c r="X2337" s="33"/>
      <c r="Y2337" s="33"/>
    </row>
    <row r="2338" spans="1:25" x14ac:dyDescent="0.2">
      <c r="A2338" s="93" t="s">
        <v>1090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3"/>
        <v>10 2023</v>
      </c>
      <c r="G2338" s="96" t="s">
        <v>6</v>
      </c>
      <c r="H2338" s="160" t="str">
        <f>RIGHT(Journal!$J2338,9)</f>
        <v>125798812</v>
      </c>
      <c r="I2338" s="96" t="str">
        <f t="shared" si="187"/>
        <v>Maxler</v>
      </c>
      <c r="J2338" s="97" t="s">
        <v>1091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3221</v>
      </c>
      <c r="T2338" s="95" t="str">
        <f t="shared" si="186"/>
        <v>1 2024</v>
      </c>
      <c r="U2338" s="32">
        <f t="shared" si="184"/>
        <v>597.09999999999991</v>
      </c>
      <c r="V2338" s="22">
        <f t="shared" si="185"/>
        <v>0.20569086086327462</v>
      </c>
      <c r="X2338" s="33"/>
      <c r="Y2338" s="33"/>
    </row>
    <row r="2339" spans="1:25" x14ac:dyDescent="0.2">
      <c r="A2339" s="93" t="s">
        <v>1090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3"/>
        <v>10 2023</v>
      </c>
      <c r="G2339" s="96" t="s">
        <v>6</v>
      </c>
      <c r="H2339" s="160" t="str">
        <f>RIGHT(Journal!$J2339,9)</f>
        <v>125798812</v>
      </c>
      <c r="I2339" s="96" t="str">
        <f t="shared" si="187"/>
        <v>Maxler</v>
      </c>
      <c r="J2339" s="97" t="s">
        <v>1091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3221</v>
      </c>
      <c r="T2339" s="95" t="str">
        <f t="shared" si="186"/>
        <v>7 2024</v>
      </c>
      <c r="U2339" s="32">
        <f t="shared" si="184"/>
        <v>597.09999999999991</v>
      </c>
      <c r="V2339" s="22">
        <f t="shared" si="185"/>
        <v>0.20569086086327462</v>
      </c>
      <c r="X2339" s="33"/>
      <c r="Y2339" s="33"/>
    </row>
    <row r="2340" spans="1:25" x14ac:dyDescent="0.2">
      <c r="A2340" s="93" t="s">
        <v>1090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3"/>
        <v>10 2023</v>
      </c>
      <c r="G2340" s="96" t="s">
        <v>6</v>
      </c>
      <c r="H2340" s="160" t="str">
        <f>RIGHT(Journal!$J2340,9)</f>
        <v>125798812</v>
      </c>
      <c r="I2340" s="96" t="str">
        <f t="shared" si="187"/>
        <v>Maxler</v>
      </c>
      <c r="J2340" s="97" t="s">
        <v>1091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3221</v>
      </c>
      <c r="T2340" s="95" t="str">
        <f t="shared" si="186"/>
        <v>8 2024</v>
      </c>
      <c r="U2340" s="32">
        <f t="shared" si="184"/>
        <v>597.09999999999991</v>
      </c>
      <c r="V2340" s="22">
        <f t="shared" si="185"/>
        <v>0.20569086086327462</v>
      </c>
      <c r="X2340" s="33"/>
      <c r="Y2340" s="33"/>
    </row>
    <row r="2341" spans="1:25" x14ac:dyDescent="0.2">
      <c r="A2341" s="93" t="s">
        <v>1092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3"/>
        <v>10 2023</v>
      </c>
      <c r="G2341" s="96" t="s">
        <v>5</v>
      </c>
      <c r="H2341" s="160" t="str">
        <f>RIGHT(Journal!$J2341,9)</f>
        <v>CEN-27452</v>
      </c>
      <c r="I2341" s="96" t="str">
        <f t="shared" si="187"/>
        <v>21st Century</v>
      </c>
      <c r="J2341" s="97" t="s">
        <v>91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3221</v>
      </c>
      <c r="T2341" s="95" t="str">
        <f t="shared" si="186"/>
        <v>10 2024</v>
      </c>
      <c r="U2341" s="32">
        <f t="shared" si="184"/>
        <v>572.21744308231177</v>
      </c>
      <c r="V2341" s="22">
        <f t="shared" si="185"/>
        <v>1.0841916535175555</v>
      </c>
      <c r="X2341" s="33"/>
      <c r="Y2341" s="33"/>
    </row>
    <row r="2342" spans="1:25" x14ac:dyDescent="0.2">
      <c r="A2342" s="93" t="s">
        <v>1092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3"/>
        <v>10 2023</v>
      </c>
      <c r="G2342" s="96" t="s">
        <v>5</v>
      </c>
      <c r="H2342" s="160" t="str">
        <f>RIGHT(Journal!$J2342,9)</f>
        <v>CEN-27493</v>
      </c>
      <c r="I2342" s="96" t="str">
        <f t="shared" si="187"/>
        <v>21st Century</v>
      </c>
      <c r="J2342" s="97" t="s">
        <v>172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3221</v>
      </c>
      <c r="T2342" s="95" t="str">
        <f t="shared" si="186"/>
        <v>12 2023</v>
      </c>
      <c r="U2342" s="32">
        <f t="shared" si="184"/>
        <v>648.73781142308337</v>
      </c>
      <c r="V2342" s="22">
        <f t="shared" si="185"/>
        <v>0.76208930706484213</v>
      </c>
      <c r="X2342" s="33"/>
      <c r="Y2342" s="33"/>
    </row>
    <row r="2343" spans="1:25" x14ac:dyDescent="0.2">
      <c r="A2343" s="93" t="s">
        <v>1092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3"/>
        <v>10 2023</v>
      </c>
      <c r="G2343" s="96" t="s">
        <v>5</v>
      </c>
      <c r="H2343" s="160" t="str">
        <f>RIGHT(Journal!$J2343,9)</f>
        <v>EVL-02739</v>
      </c>
      <c r="I2343" s="96" t="str">
        <f t="shared" si="187"/>
        <v>EVLution Nutrition</v>
      </c>
      <c r="J2343" s="97" t="s">
        <v>805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3221</v>
      </c>
      <c r="T2343" s="95" t="str">
        <f t="shared" si="186"/>
        <v>12 2023</v>
      </c>
      <c r="U2343" s="32">
        <f t="shared" si="184"/>
        <v>721.00186882097091</v>
      </c>
      <c r="V2343" s="22">
        <f t="shared" si="185"/>
        <v>0.61153775375364683</v>
      </c>
      <c r="X2343" s="33"/>
      <c r="Y2343" s="33"/>
    </row>
    <row r="2344" spans="1:25" x14ac:dyDescent="0.2">
      <c r="A2344" s="93" t="s">
        <v>1092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3"/>
        <v>10 2023</v>
      </c>
      <c r="G2344" s="96" t="s">
        <v>5</v>
      </c>
      <c r="H2344" s="161" t="s">
        <v>2136</v>
      </c>
      <c r="I2344" s="97" t="s">
        <v>2067</v>
      </c>
      <c r="J2344" s="97" t="s">
        <v>2137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3221</v>
      </c>
      <c r="T2344" s="95" t="str">
        <f t="shared" si="186"/>
        <v>11 2023</v>
      </c>
      <c r="U2344" s="32">
        <f t="shared" si="184"/>
        <v>823.72287366062164</v>
      </c>
      <c r="V2344" s="22">
        <f t="shared" si="185"/>
        <v>0.49140017525589685</v>
      </c>
      <c r="X2344" s="33"/>
      <c r="Y2344" s="33"/>
    </row>
    <row r="2345" spans="1:25" x14ac:dyDescent="0.2">
      <c r="A2345" s="93" t="s">
        <v>1092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3"/>
        <v>10 2023</v>
      </c>
      <c r="G2345" s="96" t="s">
        <v>5</v>
      </c>
      <c r="H2345" s="161" t="s">
        <v>2136</v>
      </c>
      <c r="I2345" s="97" t="s">
        <v>2067</v>
      </c>
      <c r="J2345" s="97" t="s">
        <v>2137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3221</v>
      </c>
      <c r="T2345" s="95" t="str">
        <f t="shared" si="186"/>
        <v>12 2023</v>
      </c>
      <c r="U2345" s="32">
        <f t="shared" si="184"/>
        <v>723.72287366062164</v>
      </c>
      <c r="V2345" s="22">
        <f t="shared" si="185"/>
        <v>0.43174416824566098</v>
      </c>
      <c r="X2345" s="33"/>
      <c r="Y2345" s="33"/>
    </row>
    <row r="2346" spans="1:25" x14ac:dyDescent="0.2">
      <c r="A2346" s="93" t="s">
        <v>1092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3"/>
        <v>10 2023</v>
      </c>
      <c r="G2346" s="96" t="s">
        <v>5</v>
      </c>
      <c r="H2346" s="161" t="s">
        <v>2136</v>
      </c>
      <c r="I2346" s="97" t="s">
        <v>2067</v>
      </c>
      <c r="J2346" s="97" t="s">
        <v>2137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3221</v>
      </c>
      <c r="T2346" s="95" t="str">
        <f t="shared" si="186"/>
        <v>1 2024</v>
      </c>
      <c r="U2346" s="32">
        <f t="shared" si="184"/>
        <v>823.72287366062164</v>
      </c>
      <c r="V2346" s="22">
        <f t="shared" si="185"/>
        <v>0.49140017525589685</v>
      </c>
      <c r="X2346" s="33"/>
      <c r="Y2346" s="33"/>
    </row>
    <row r="2347" spans="1:25" x14ac:dyDescent="0.2">
      <c r="A2347" s="93" t="s">
        <v>1092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3"/>
        <v>10 2023</v>
      </c>
      <c r="G2347" s="96" t="s">
        <v>5</v>
      </c>
      <c r="H2347" s="160" t="str">
        <f>RIGHT(Journal!$J2347,9)</f>
        <v>CGN-01351</v>
      </c>
      <c r="I2347" s="96" t="str">
        <f t="shared" si="187"/>
        <v>California Gold Nutrition</v>
      </c>
      <c r="J2347" s="97" t="s">
        <v>1093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3221</v>
      </c>
      <c r="T2347" s="95" t="str">
        <f t="shared" si="186"/>
        <v>1 2024</v>
      </c>
      <c r="U2347" s="32">
        <f t="shared" si="184"/>
        <v>-1.3530309022371512E-3</v>
      </c>
      <c r="V2347" s="22">
        <f t="shared" si="185"/>
        <v>-9.2074778081984258E-7</v>
      </c>
      <c r="X2347" s="33"/>
      <c r="Y2347" s="33"/>
    </row>
    <row r="2348" spans="1:25" x14ac:dyDescent="0.2">
      <c r="A2348" s="93" t="s">
        <v>1092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3"/>
        <v>10 2023</v>
      </c>
      <c r="G2348" s="96" t="s">
        <v>5</v>
      </c>
      <c r="H2348" s="160" t="str">
        <f>RIGHT(Journal!$J2348,9)</f>
        <v>CGN-01351</v>
      </c>
      <c r="I2348" s="96" t="str">
        <f t="shared" si="187"/>
        <v>California Gold Nutrition</v>
      </c>
      <c r="J2348" s="97" t="s">
        <v>1093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3221</v>
      </c>
      <c r="T2348" s="95" t="str">
        <f t="shared" si="186"/>
        <v>1 2024</v>
      </c>
      <c r="U2348" s="32">
        <f t="shared" si="184"/>
        <v>930.50864696909775</v>
      </c>
      <c r="V2348" s="22">
        <f t="shared" si="185"/>
        <v>0.63321818467994062</v>
      </c>
      <c r="X2348" s="33"/>
      <c r="Y2348" s="33"/>
    </row>
    <row r="2349" spans="1:25" x14ac:dyDescent="0.2">
      <c r="A2349" s="93" t="s">
        <v>1092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3"/>
        <v>10 2023</v>
      </c>
      <c r="G2349" s="96" t="s">
        <v>5</v>
      </c>
      <c r="H2349" s="160" t="str">
        <f>RIGHT(Journal!$J2349,9)</f>
        <v>NCA-38611</v>
      </c>
      <c r="I2349" s="96" t="str">
        <f t="shared" si="187"/>
        <v>Nature's Craft</v>
      </c>
      <c r="J2349" s="97" t="s">
        <v>1094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3221</v>
      </c>
      <c r="T2349" s="95" t="str">
        <f t="shared" si="186"/>
        <v>4 2024</v>
      </c>
      <c r="U2349" s="32">
        <f t="shared" si="184"/>
        <v>1335.9222642788541</v>
      </c>
      <c r="V2349" s="22">
        <f t="shared" si="185"/>
        <v>1.2554743130429977</v>
      </c>
      <c r="X2349" s="33"/>
      <c r="Y2349" s="33"/>
    </row>
    <row r="2350" spans="1:25" x14ac:dyDescent="0.2">
      <c r="A2350" s="93" t="s">
        <v>1092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3"/>
        <v>10 2023</v>
      </c>
      <c r="G2350" s="96" t="s">
        <v>5</v>
      </c>
      <c r="H2350" s="160" t="str">
        <f>RIGHT(Journal!$J2350,9)</f>
        <v>LEX-14591</v>
      </c>
      <c r="I2350" s="96" t="str">
        <f t="shared" si="187"/>
        <v>Life Extension</v>
      </c>
      <c r="J2350" s="97" t="s">
        <v>713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3221</v>
      </c>
      <c r="T2350" s="95" t="str">
        <f t="shared" si="186"/>
        <v>11 2023</v>
      </c>
      <c r="U2350" s="32">
        <f t="shared" si="184"/>
        <v>749.80188915880456</v>
      </c>
      <c r="V2350" s="22">
        <f t="shared" si="185"/>
        <v>0.88191432043637719</v>
      </c>
      <c r="X2350" s="33"/>
      <c r="Y2350" s="33"/>
    </row>
    <row r="2351" spans="1:25" x14ac:dyDescent="0.2">
      <c r="A2351" s="93" t="s">
        <v>1092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3"/>
        <v>10 2023</v>
      </c>
      <c r="G2351" s="96" t="s">
        <v>5</v>
      </c>
      <c r="H2351" s="160" t="str">
        <f>RIGHT(Journal!$J2351,9)</f>
        <v>LEX-14591</v>
      </c>
      <c r="I2351" s="96" t="str">
        <f t="shared" si="187"/>
        <v>Life Extension</v>
      </c>
      <c r="J2351" s="97" t="s">
        <v>713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3221</v>
      </c>
      <c r="T2351" s="95" t="str">
        <f t="shared" si="186"/>
        <v>12 2023</v>
      </c>
      <c r="U2351" s="32">
        <f t="shared" si="184"/>
        <v>749.80188915880456</v>
      </c>
      <c r="V2351" s="22">
        <f t="shared" si="185"/>
        <v>0.88191432043637719</v>
      </c>
      <c r="X2351" s="33"/>
      <c r="Y2351" s="33"/>
    </row>
    <row r="2352" spans="1:25" x14ac:dyDescent="0.2">
      <c r="A2352" s="93" t="s">
        <v>1092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3"/>
        <v>10 2023</v>
      </c>
      <c r="G2352" s="96" t="s">
        <v>5</v>
      </c>
      <c r="H2352" s="161" t="s">
        <v>2641</v>
      </c>
      <c r="I2352" s="97" t="s">
        <v>2068</v>
      </c>
      <c r="J2352" s="97" t="s">
        <v>2642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3221</v>
      </c>
      <c r="T2352" s="95" t="str">
        <f t="shared" si="186"/>
        <v>1 2024</v>
      </c>
      <c r="U2352" s="32">
        <f t="shared" si="184"/>
        <v>696.36493079487059</v>
      </c>
      <c r="V2352" s="22">
        <f t="shared" si="185"/>
        <v>0.36580799653246598</v>
      </c>
      <c r="X2352" s="33"/>
      <c r="Y2352" s="33"/>
    </row>
    <row r="2353" spans="1:25" x14ac:dyDescent="0.2">
      <c r="A2353" s="93" t="s">
        <v>1092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3"/>
        <v>10 2023</v>
      </c>
      <c r="G2353" s="96" t="s">
        <v>5</v>
      </c>
      <c r="H2353" s="161" t="s">
        <v>2990</v>
      </c>
      <c r="I2353" s="97" t="s">
        <v>2742</v>
      </c>
      <c r="J2353" s="97" t="s">
        <v>3962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3221</v>
      </c>
      <c r="T2353" s="95" t="str">
        <f t="shared" si="186"/>
        <v>11 2023</v>
      </c>
      <c r="U2353" s="32">
        <f t="shared" si="184"/>
        <v>616.76886503587366</v>
      </c>
      <c r="V2353" s="22">
        <f t="shared" si="185"/>
        <v>0.56937881965172588</v>
      </c>
      <c r="X2353" s="33"/>
      <c r="Y2353" s="33"/>
    </row>
    <row r="2354" spans="1:25" x14ac:dyDescent="0.2">
      <c r="A2354" s="93" t="s">
        <v>1092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3"/>
        <v>10 2023</v>
      </c>
      <c r="G2354" s="96" t="s">
        <v>5</v>
      </c>
      <c r="H2354" s="160" t="str">
        <f>RIGHT(Journal!$J2354,9)</f>
        <v>HEC-50301</v>
      </c>
      <c r="I2354" s="96" t="str">
        <f t="shared" si="187"/>
        <v>Herbs Etc</v>
      </c>
      <c r="J2354" s="97" t="s">
        <v>742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3221</v>
      </c>
      <c r="T2354" s="95" t="str">
        <f t="shared" si="186"/>
        <v>12 2023</v>
      </c>
      <c r="U2354" s="32">
        <f t="shared" si="184"/>
        <v>1173.2501621377323</v>
      </c>
      <c r="V2354" s="22">
        <f t="shared" si="185"/>
        <v>0.22447031109826174</v>
      </c>
      <c r="X2354" s="33"/>
      <c r="Y2354" s="33"/>
    </row>
    <row r="2355" spans="1:25" x14ac:dyDescent="0.2">
      <c r="A2355" s="93" t="s">
        <v>1092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3"/>
        <v>10 2023</v>
      </c>
      <c r="G2355" s="96" t="s">
        <v>5</v>
      </c>
      <c r="H2355" s="175" t="s">
        <v>3761</v>
      </c>
      <c r="I2355" s="176" t="s">
        <v>2188</v>
      </c>
      <c r="J2355" s="97" t="s">
        <v>3811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3221</v>
      </c>
      <c r="T2355" s="95" t="str">
        <f t="shared" si="186"/>
        <v>12 2023</v>
      </c>
      <c r="U2355" s="32">
        <f t="shared" si="184"/>
        <v>-93.040906163493673</v>
      </c>
      <c r="V2355" s="22">
        <f t="shared" si="185"/>
        <v>-4.4452502523725623E-2</v>
      </c>
      <c r="X2355" s="33"/>
      <c r="Y2355" s="33"/>
    </row>
    <row r="2356" spans="1:25" x14ac:dyDescent="0.2">
      <c r="A2356" s="93" t="s">
        <v>1092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3"/>
        <v>10 2023</v>
      </c>
      <c r="G2356" s="96" t="s">
        <v>5</v>
      </c>
      <c r="H2356" s="161" t="s">
        <v>3199</v>
      </c>
      <c r="I2356" s="97" t="s">
        <v>2067</v>
      </c>
      <c r="J2356" s="97" t="s">
        <v>3200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3221</v>
      </c>
      <c r="T2356" s="95" t="str">
        <f t="shared" si="186"/>
        <v>12 2024</v>
      </c>
      <c r="U2356" s="32">
        <f t="shared" si="184"/>
        <v>897.38239421501612</v>
      </c>
      <c r="V2356" s="22">
        <f t="shared" si="185"/>
        <v>0.4267929611861071</v>
      </c>
      <c r="X2356" s="33"/>
      <c r="Y2356" s="33"/>
    </row>
    <row r="2357" spans="1:25" x14ac:dyDescent="0.2">
      <c r="A2357" s="93" t="s">
        <v>1092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3"/>
        <v>10 2023</v>
      </c>
      <c r="G2357" s="96" t="s">
        <v>5</v>
      </c>
      <c r="H2357" s="161" t="s">
        <v>2691</v>
      </c>
      <c r="I2357" s="97" t="s">
        <v>2115</v>
      </c>
      <c r="J2357" s="97" t="s">
        <v>2692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3221</v>
      </c>
      <c r="T2357" s="95" t="str">
        <f t="shared" si="186"/>
        <v>10 2023</v>
      </c>
      <c r="U2357" s="32">
        <f t="shared" si="184"/>
        <v>-2.456923338741035E-3</v>
      </c>
      <c r="V2357" s="22">
        <f t="shared" si="185"/>
        <v>-6.7870951886711786E-7</v>
      </c>
      <c r="X2357" s="33"/>
      <c r="Y2357" s="33"/>
    </row>
    <row r="2358" spans="1:25" x14ac:dyDescent="0.2">
      <c r="A2358" s="93" t="s">
        <v>1092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3"/>
        <v>10 2023</v>
      </c>
      <c r="G2358" s="96" t="s">
        <v>5</v>
      </c>
      <c r="H2358" s="161" t="s">
        <v>3107</v>
      </c>
      <c r="I2358" s="97" t="s">
        <v>2067</v>
      </c>
      <c r="J2358" s="97" t="s">
        <v>3108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3221</v>
      </c>
      <c r="T2358" s="95" t="str">
        <f t="shared" si="186"/>
        <v>12 2023</v>
      </c>
      <c r="U2358" s="32">
        <f t="shared" si="184"/>
        <v>735.80572848991574</v>
      </c>
      <c r="V2358" s="22">
        <f t="shared" si="185"/>
        <v>0.47040558956884793</v>
      </c>
      <c r="X2358" s="33"/>
      <c r="Y2358" s="33"/>
    </row>
    <row r="2359" spans="1:25" x14ac:dyDescent="0.2">
      <c r="A2359" s="93" t="s">
        <v>1092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3"/>
        <v>10 2023</v>
      </c>
      <c r="G2359" s="96" t="s">
        <v>5</v>
      </c>
      <c r="H2359" s="160" t="str">
        <f>RIGHT(Journal!$J2359,9)</f>
        <v>SNS-01177</v>
      </c>
      <c r="I2359" s="96" t="str">
        <f t="shared" si="187"/>
        <v>Source Naturals</v>
      </c>
      <c r="J2359" s="97" t="s">
        <v>795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3221</v>
      </c>
      <c r="T2359" s="95" t="str">
        <f t="shared" si="186"/>
        <v>3 2024</v>
      </c>
      <c r="U2359" s="32">
        <f t="shared" si="184"/>
        <v>799.41732105530764</v>
      </c>
      <c r="V2359" s="22">
        <f t="shared" si="185"/>
        <v>0.31969241720600955</v>
      </c>
      <c r="X2359" s="33"/>
      <c r="Y2359" s="33"/>
    </row>
    <row r="2360" spans="1:25" x14ac:dyDescent="0.2">
      <c r="A2360" s="93" t="s">
        <v>1092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3"/>
        <v>10 2023</v>
      </c>
      <c r="G2360" s="96" t="s">
        <v>5</v>
      </c>
      <c r="H2360" s="160" t="str">
        <f>RIGHT(Journal!$J2360,9)</f>
        <v>NOW-03157</v>
      </c>
      <c r="I2360" s="96" t="str">
        <f t="shared" si="187"/>
        <v>NOW Foods</v>
      </c>
      <c r="J2360" s="97" t="s">
        <v>1095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3221</v>
      </c>
      <c r="T2360" s="95" t="str">
        <f t="shared" si="186"/>
        <v>8 2024</v>
      </c>
      <c r="U2360" s="32">
        <f t="shared" si="184"/>
        <v>1376.1474538161683</v>
      </c>
      <c r="V2360" s="22">
        <f t="shared" si="185"/>
        <v>0.71530817501887278</v>
      </c>
      <c r="X2360" s="33"/>
      <c r="Y2360" s="33"/>
    </row>
    <row r="2361" spans="1:25" x14ac:dyDescent="0.2">
      <c r="A2361" s="93" t="s">
        <v>1092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3"/>
        <v>10 2023</v>
      </c>
      <c r="G2361" s="96" t="s">
        <v>5</v>
      </c>
      <c r="H2361" s="161" t="s">
        <v>2282</v>
      </c>
      <c r="I2361" s="97" t="s">
        <v>2283</v>
      </c>
      <c r="J2361" s="97" t="s">
        <v>2284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3221</v>
      </c>
      <c r="T2361" s="95" t="str">
        <f t="shared" si="186"/>
        <v>1 2024</v>
      </c>
      <c r="U2361" s="32">
        <f t="shared" si="184"/>
        <v>937.74742669905663</v>
      </c>
      <c r="V2361" s="22">
        <f t="shared" si="185"/>
        <v>0.3969717028982534</v>
      </c>
      <c r="X2361" s="33"/>
      <c r="Y2361" s="33"/>
    </row>
    <row r="2362" spans="1:25" x14ac:dyDescent="0.2">
      <c r="A2362" s="93" t="s">
        <v>1096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3"/>
        <v>8 2023</v>
      </c>
      <c r="G2362" s="96" t="s">
        <v>5</v>
      </c>
      <c r="H2362" s="160" t="str">
        <f>RIGHT(Journal!$J2362,9)</f>
        <v>000005701</v>
      </c>
      <c r="I2362" s="96" t="str">
        <f t="shared" si="187"/>
        <v>CoralClub</v>
      </c>
      <c r="J2362" s="97" t="s">
        <v>755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6"/>
        <v/>
      </c>
      <c r="U2362" s="32">
        <f t="shared" si="184"/>
        <v>-1344</v>
      </c>
      <c r="V2362" s="22" t="str">
        <f t="shared" si="185"/>
        <v/>
      </c>
      <c r="X2362" s="33"/>
      <c r="Y2362" s="33"/>
    </row>
    <row r="2363" spans="1:25" x14ac:dyDescent="0.2">
      <c r="A2363" s="93" t="s">
        <v>1097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3"/>
        <v>10 2023</v>
      </c>
      <c r="G2363" s="96" t="s">
        <v>5</v>
      </c>
      <c r="H2363" s="160" t="str">
        <f>RIGHT(Journal!$J2363,9)</f>
        <v>000002307</v>
      </c>
      <c r="I2363" s="96" t="str">
        <f t="shared" si="187"/>
        <v>CoralClub</v>
      </c>
      <c r="J2363" s="97" t="s">
        <v>1098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3221</v>
      </c>
      <c r="T2363" s="95" t="str">
        <f t="shared" si="186"/>
        <v>10 2023</v>
      </c>
      <c r="U2363" s="32">
        <f t="shared" si="184"/>
        <v>440</v>
      </c>
      <c r="V2363" s="22">
        <f t="shared" si="185"/>
        <v>0.34920634920634919</v>
      </c>
      <c r="X2363" s="33"/>
      <c r="Y2363" s="33"/>
    </row>
    <row r="2364" spans="1:25" x14ac:dyDescent="0.2">
      <c r="A2364" s="93" t="s">
        <v>1097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3"/>
        <v>10 2023</v>
      </c>
      <c r="G2364" s="96" t="s">
        <v>5</v>
      </c>
      <c r="H2364" s="160" t="str">
        <f>RIGHT(Journal!$J2364,9)</f>
        <v>000002307</v>
      </c>
      <c r="I2364" s="96" t="str">
        <f t="shared" si="187"/>
        <v>CoralClub</v>
      </c>
      <c r="J2364" s="97" t="s">
        <v>1098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3221</v>
      </c>
      <c r="T2364" s="95" t="str">
        <f t="shared" si="186"/>
        <v>11 2023</v>
      </c>
      <c r="U2364" s="32">
        <f t="shared" si="184"/>
        <v>440</v>
      </c>
      <c r="V2364" s="22">
        <f t="shared" si="185"/>
        <v>0.34920634920634919</v>
      </c>
      <c r="X2364" s="33"/>
      <c r="Y2364" s="33"/>
    </row>
    <row r="2365" spans="1:25" x14ac:dyDescent="0.2">
      <c r="A2365" s="93" t="s">
        <v>1099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3"/>
        <v>10 2023</v>
      </c>
      <c r="G2365" s="96" t="s">
        <v>6</v>
      </c>
      <c r="H2365" s="160" t="str">
        <f>RIGHT(Journal!$J2365,9)</f>
        <v>799989625</v>
      </c>
      <c r="I2365" s="96" t="str">
        <f t="shared" si="187"/>
        <v>Cult</v>
      </c>
      <c r="J2365" s="97" t="s">
        <v>3616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3221</v>
      </c>
      <c r="T2365" s="95" t="str">
        <f t="shared" si="186"/>
        <v>11 2023</v>
      </c>
      <c r="U2365" s="32">
        <f t="shared" si="184"/>
        <v>1376.95</v>
      </c>
      <c r="V2365" s="22">
        <f t="shared" si="185"/>
        <v>0.84837189242475586</v>
      </c>
      <c r="X2365" s="33"/>
      <c r="Y2365" s="33"/>
    </row>
    <row r="2366" spans="1:25" x14ac:dyDescent="0.2">
      <c r="A2366" s="93" t="s">
        <v>1099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3"/>
        <v>10 2023</v>
      </c>
      <c r="G2366" s="96" t="s">
        <v>6</v>
      </c>
      <c r="H2366" s="160" t="str">
        <f>RIGHT(Journal!$J2366,9)</f>
        <v>799989625</v>
      </c>
      <c r="I2366" s="96" t="str">
        <f t="shared" si="187"/>
        <v>Cult</v>
      </c>
      <c r="J2366" s="97" t="s">
        <v>3616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3221</v>
      </c>
      <c r="T2366" s="95" t="str">
        <f t="shared" si="186"/>
        <v>11 2023</v>
      </c>
      <c r="U2366" s="32">
        <f t="shared" si="184"/>
        <v>1376.95</v>
      </c>
      <c r="V2366" s="22">
        <f t="shared" si="185"/>
        <v>0.84837189242475586</v>
      </c>
      <c r="X2366" s="33"/>
      <c r="Y2366" s="33"/>
    </row>
    <row r="2367" spans="1:25" x14ac:dyDescent="0.2">
      <c r="A2367" s="93" t="s">
        <v>1100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3"/>
        <v>10 2023</v>
      </c>
      <c r="G2367" s="96" t="s">
        <v>7</v>
      </c>
      <c r="H2367" s="160" t="str">
        <f>RIGHT(Journal!$J2367,9)</f>
        <v>HBL-00219</v>
      </c>
      <c r="I2367" s="96" t="str">
        <f t="shared" si="187"/>
        <v>Hobe Labs</v>
      </c>
      <c r="J2367" s="97" t="s">
        <v>1101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3221</v>
      </c>
      <c r="T2367" s="95" t="str">
        <f t="shared" si="186"/>
        <v>3 2024</v>
      </c>
      <c r="U2367" s="32">
        <f t="shared" si="184"/>
        <v>742.72627770646113</v>
      </c>
      <c r="V2367" s="22">
        <f t="shared" si="185"/>
        <v>2.0788718323264521</v>
      </c>
      <c r="X2367" s="33"/>
      <c r="Y2367" s="33"/>
    </row>
    <row r="2368" spans="1:25" x14ac:dyDescent="0.2">
      <c r="A2368" s="93" t="s">
        <v>1100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3"/>
        <v>10 2023</v>
      </c>
      <c r="G2368" s="96" t="s">
        <v>5</v>
      </c>
      <c r="H2368" s="160" t="str">
        <f>RIGHT(Journal!$J2368,9)</f>
        <v>PTF-10393</v>
      </c>
      <c r="I2368" s="96" t="str">
        <f t="shared" si="187"/>
        <v>Planetary Herbals</v>
      </c>
      <c r="J2368" s="97" t="s">
        <v>1071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3221</v>
      </c>
      <c r="T2368" s="95" t="str">
        <f t="shared" si="186"/>
        <v>12 2023</v>
      </c>
      <c r="U2368" s="32">
        <f t="shared" si="184"/>
        <v>886.94478241334991</v>
      </c>
      <c r="V2368" s="22">
        <f t="shared" si="185"/>
        <v>0.51775609642220199</v>
      </c>
      <c r="X2368" s="33"/>
      <c r="Y2368" s="33"/>
    </row>
    <row r="2369" spans="1:25" x14ac:dyDescent="0.2">
      <c r="A2369" s="93" t="s">
        <v>1100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ref="F2369:F2432" si="188">IFERROR(MONTH(E2369)&amp;" "&amp;YEAR(E2369),"")</f>
        <v>10 2023</v>
      </c>
      <c r="G2369" s="96" t="s">
        <v>7</v>
      </c>
      <c r="H2369" s="160" t="str">
        <f>RIGHT(Journal!$J2369,9)</f>
        <v>HBL-00212</v>
      </c>
      <c r="I2369" s="96" t="str">
        <f t="shared" si="187"/>
        <v>Hobe Labs</v>
      </c>
      <c r="J2369" s="97" t="s">
        <v>1102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3221</v>
      </c>
      <c r="T2369" s="95" t="str">
        <f t="shared" si="186"/>
        <v>2 2024</v>
      </c>
      <c r="U2369" s="32">
        <f t="shared" ref="U2369:U2432" si="189">Q2369-P2369</f>
        <v>668.44957060333741</v>
      </c>
      <c r="V2369" s="22">
        <f t="shared" ref="V2369:V2432" si="190">IF(Q2369&lt;&gt;0,IFERROR(U2369/P2369,""),"")</f>
        <v>0.6480047427194644</v>
      </c>
      <c r="X2369" s="33"/>
      <c r="Y2369" s="33"/>
    </row>
    <row r="2370" spans="1:25" x14ac:dyDescent="0.2">
      <c r="A2370" s="93" t="s">
        <v>1100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8"/>
        <v>10 2023</v>
      </c>
      <c r="G2370" s="96" t="s">
        <v>5</v>
      </c>
      <c r="H2370" s="161" t="s">
        <v>2885</v>
      </c>
      <c r="I2370" s="97" t="s">
        <v>2070</v>
      </c>
      <c r="J2370" s="97" t="s">
        <v>2886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3221</v>
      </c>
      <c r="T2370" s="95" t="str">
        <f t="shared" si="186"/>
        <v>1 2025</v>
      </c>
      <c r="U2370" s="32">
        <f t="shared" si="189"/>
        <v>1426.4127588789042</v>
      </c>
      <c r="V2370" s="22">
        <f t="shared" si="190"/>
        <v>0.65624822040415876</v>
      </c>
      <c r="X2370" s="33"/>
      <c r="Y2370" s="33"/>
    </row>
    <row r="2371" spans="1:25" x14ac:dyDescent="0.2">
      <c r="A2371" s="93" t="s">
        <v>1100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8"/>
        <v>10 2023</v>
      </c>
      <c r="G2371" s="96" t="s">
        <v>5</v>
      </c>
      <c r="H2371" s="161" t="s">
        <v>2260</v>
      </c>
      <c r="I2371" s="97" t="s">
        <v>2068</v>
      </c>
      <c r="J2371" s="97" t="s">
        <v>2261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3221</v>
      </c>
      <c r="T2371" s="95" t="str">
        <f t="shared" si="186"/>
        <v>12 2023</v>
      </c>
      <c r="U2371" s="32">
        <f t="shared" si="189"/>
        <v>1048.8651282627295</v>
      </c>
      <c r="V2371" s="22">
        <f t="shared" si="190"/>
        <v>0.77628455175175315</v>
      </c>
      <c r="X2371" s="33"/>
      <c r="Y2371" s="33"/>
    </row>
    <row r="2372" spans="1:25" x14ac:dyDescent="0.2">
      <c r="A2372" s="93" t="s">
        <v>1100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si="188"/>
        <v>10 2023</v>
      </c>
      <c r="G2372" s="96" t="s">
        <v>5</v>
      </c>
      <c r="H2372" s="161" t="s">
        <v>2260</v>
      </c>
      <c r="I2372" s="97" t="s">
        <v>2068</v>
      </c>
      <c r="J2372" s="97" t="s">
        <v>2261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3221</v>
      </c>
      <c r="T2372" s="95" t="str">
        <f t="shared" si="186"/>
        <v>1 2024</v>
      </c>
      <c r="U2372" s="32">
        <f t="shared" si="189"/>
        <v>1048.8651282627295</v>
      </c>
      <c r="V2372" s="22">
        <f t="shared" si="190"/>
        <v>0.77628455175175315</v>
      </c>
      <c r="X2372" s="33"/>
      <c r="Y2372" s="33"/>
    </row>
    <row r="2373" spans="1:25" x14ac:dyDescent="0.2">
      <c r="A2373" s="93" t="s">
        <v>1100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8"/>
        <v>10 2023</v>
      </c>
      <c r="G2373" s="96" t="s">
        <v>5</v>
      </c>
      <c r="H2373" s="175" t="s">
        <v>3760</v>
      </c>
      <c r="I2373" s="176" t="s">
        <v>2067</v>
      </c>
      <c r="J2373" s="97" t="s">
        <v>3810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3221</v>
      </c>
      <c r="T2373" s="95" t="str">
        <f t="shared" si="186"/>
        <v>12 2023</v>
      </c>
      <c r="U2373" s="32">
        <f t="shared" si="189"/>
        <v>1023.9572186563969</v>
      </c>
      <c r="V2373" s="22">
        <f t="shared" si="190"/>
        <v>0.57653859997773127</v>
      </c>
      <c r="X2373" s="33"/>
      <c r="Y2373" s="33"/>
    </row>
    <row r="2374" spans="1:25" x14ac:dyDescent="0.2">
      <c r="A2374" s="93" t="s">
        <v>1100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8"/>
        <v>10 2023</v>
      </c>
      <c r="G2374" s="96" t="s">
        <v>5</v>
      </c>
      <c r="H2374" s="160" t="str">
        <f>RIGHT(Journal!$J2374,9)</f>
        <v>CAL-62827</v>
      </c>
      <c r="I2374" s="96" t="str">
        <f t="shared" si="187"/>
        <v>KAL</v>
      </c>
      <c r="J2374" s="97" t="s">
        <v>910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3221</v>
      </c>
      <c r="T2374" s="95" t="str">
        <f t="shared" si="186"/>
        <v>12 2023</v>
      </c>
      <c r="U2374" s="32">
        <f t="shared" si="189"/>
        <v>781.67796266581058</v>
      </c>
      <c r="V2374" s="22">
        <f t="shared" si="190"/>
        <v>0.95522047189667214</v>
      </c>
      <c r="X2374" s="33"/>
      <c r="Y2374" s="33"/>
    </row>
    <row r="2375" spans="1:25" x14ac:dyDescent="0.2">
      <c r="A2375" s="93" t="s">
        <v>1100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8"/>
        <v>10 2023</v>
      </c>
      <c r="G2375" s="96" t="s">
        <v>5</v>
      </c>
      <c r="H2375" s="160" t="str">
        <f>RIGHT(Journal!$J2375,9)</f>
        <v>CAL-62827</v>
      </c>
      <c r="I2375" s="96" t="str">
        <f t="shared" si="187"/>
        <v>KAL</v>
      </c>
      <c r="J2375" s="97" t="s">
        <v>910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3221</v>
      </c>
      <c r="T2375" s="95" t="str">
        <f t="shared" si="186"/>
        <v>12 2023</v>
      </c>
      <c r="U2375" s="32">
        <f t="shared" si="189"/>
        <v>881.67796266581058</v>
      </c>
      <c r="V2375" s="22">
        <f t="shared" si="190"/>
        <v>1.0774217513902142</v>
      </c>
      <c r="X2375" s="33"/>
      <c r="Y2375" s="33"/>
    </row>
    <row r="2376" spans="1:25" x14ac:dyDescent="0.2">
      <c r="A2376" s="93" t="s">
        <v>1100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8"/>
        <v>10 2023</v>
      </c>
      <c r="G2376" s="96" t="s">
        <v>6</v>
      </c>
      <c r="H2376" s="160" t="str">
        <f>RIGHT(Journal!$J2376,9)</f>
        <v>FOA-01906</v>
      </c>
      <c r="I2376" s="96" t="str">
        <f t="shared" si="187"/>
        <v>Force Factor</v>
      </c>
      <c r="J2376" s="97" t="s">
        <v>1103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3221</v>
      </c>
      <c r="T2376" s="95" t="str">
        <f t="shared" si="186"/>
        <v>12 2023</v>
      </c>
      <c r="U2376" s="32">
        <f t="shared" si="189"/>
        <v>1423.8879488660675</v>
      </c>
      <c r="V2376" s="22">
        <f t="shared" si="190"/>
        <v>1.2106737172646478</v>
      </c>
      <c r="X2376" s="33"/>
      <c r="Y2376" s="33"/>
    </row>
    <row r="2377" spans="1:25" x14ac:dyDescent="0.2">
      <c r="A2377" s="93" t="s">
        <v>1100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8"/>
        <v>10 2023</v>
      </c>
      <c r="G2377" s="96" t="s">
        <v>5</v>
      </c>
      <c r="H2377" s="160" t="str">
        <f>RIGHT(Journal!$J2377,9)</f>
        <v>DRB-00316</v>
      </c>
      <c r="I2377" s="96" t="str">
        <f t="shared" si="187"/>
        <v>Doctor's Best</v>
      </c>
      <c r="J2377" s="97" t="s">
        <v>1104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3221</v>
      </c>
      <c r="T2377" s="95" t="str">
        <f t="shared" si="186"/>
        <v>11 2023</v>
      </c>
      <c r="U2377" s="32">
        <f t="shared" si="189"/>
        <v>730.24399914420155</v>
      </c>
      <c r="V2377" s="22">
        <f t="shared" si="190"/>
        <v>0.68262669109592344</v>
      </c>
      <c r="X2377" s="33"/>
      <c r="Y2377" s="33"/>
    </row>
    <row r="2378" spans="1:25" x14ac:dyDescent="0.2">
      <c r="A2378" s="93" t="s">
        <v>1100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8"/>
        <v>10 2023</v>
      </c>
      <c r="G2378" s="96" t="s">
        <v>5</v>
      </c>
      <c r="H2378" s="161" t="s">
        <v>2492</v>
      </c>
      <c r="I2378" s="97" t="s">
        <v>2188</v>
      </c>
      <c r="J2378" s="97" t="s">
        <v>2493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3221</v>
      </c>
      <c r="T2378" s="95" t="str">
        <f t="shared" si="186"/>
        <v>2 2024</v>
      </c>
      <c r="U2378" s="32">
        <f t="shared" si="189"/>
        <v>887.90809563542962</v>
      </c>
      <c r="V2378" s="22">
        <f t="shared" si="190"/>
        <v>0.79841251622343623</v>
      </c>
      <c r="X2378" s="33"/>
      <c r="Y2378" s="33"/>
    </row>
    <row r="2379" spans="1:25" x14ac:dyDescent="0.2">
      <c r="A2379" s="93" t="s">
        <v>1100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8"/>
        <v>10 2023</v>
      </c>
      <c r="G2379" s="96" t="s">
        <v>5</v>
      </c>
      <c r="H2379" s="161" t="s">
        <v>2190</v>
      </c>
      <c r="I2379" s="97" t="s">
        <v>2188</v>
      </c>
      <c r="J2379" s="97" t="s">
        <v>2191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3221</v>
      </c>
      <c r="T2379" s="95" t="str">
        <f t="shared" si="186"/>
        <v>2 2024</v>
      </c>
      <c r="U2379" s="32">
        <f t="shared" si="189"/>
        <v>835.37227931108237</v>
      </c>
      <c r="V2379" s="22">
        <f t="shared" si="190"/>
        <v>1.0925215718813137</v>
      </c>
      <c r="X2379" s="33"/>
      <c r="Y2379" s="33"/>
    </row>
    <row r="2380" spans="1:25" x14ac:dyDescent="0.2">
      <c r="A2380" s="93" t="s">
        <v>1100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8"/>
        <v>10 2023</v>
      </c>
      <c r="G2380" s="96" t="s">
        <v>5</v>
      </c>
      <c r="H2380" s="161" t="s">
        <v>2190</v>
      </c>
      <c r="I2380" s="97" t="s">
        <v>2188</v>
      </c>
      <c r="J2380" s="97" t="s">
        <v>2191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3221</v>
      </c>
      <c r="T2380" s="95" t="str">
        <f t="shared" si="186"/>
        <v>4 2024</v>
      </c>
      <c r="U2380" s="32">
        <f t="shared" si="189"/>
        <v>835.37227931108237</v>
      </c>
      <c r="V2380" s="22">
        <f t="shared" si="190"/>
        <v>1.0925215718813137</v>
      </c>
      <c r="X2380" s="33"/>
      <c r="Y2380" s="33"/>
    </row>
    <row r="2381" spans="1:25" x14ac:dyDescent="0.2">
      <c r="A2381" s="93" t="s">
        <v>1100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8"/>
        <v>10 2023</v>
      </c>
      <c r="G2381" s="96" t="s">
        <v>5</v>
      </c>
      <c r="H2381" s="160" t="str">
        <f>RIGHT(Journal!$J2381,9)</f>
        <v>BLB-00735</v>
      </c>
      <c r="I2381" s="96" t="str">
        <f t="shared" si="187"/>
        <v>Bluebonnet Nutrition</v>
      </c>
      <c r="J2381" s="97" t="s">
        <v>1105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3221</v>
      </c>
      <c r="T2381" s="95" t="str">
        <f t="shared" ref="T2381:T2444" si="191">IF(R2381="","",MONTH(R2381)&amp;" "&amp;YEAR(R2381))</f>
        <v>11 2023</v>
      </c>
      <c r="U2381" s="32">
        <f t="shared" si="189"/>
        <v>-4.1691270864703256E-3</v>
      </c>
      <c r="V2381" s="22">
        <f t="shared" si="190"/>
        <v>-2.8423589333879022E-6</v>
      </c>
      <c r="X2381" s="33"/>
      <c r="Y2381" s="33"/>
    </row>
    <row r="2382" spans="1:25" x14ac:dyDescent="0.2">
      <c r="A2382" s="93" t="s">
        <v>1100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8"/>
        <v>10 2023</v>
      </c>
      <c r="G2382" s="96" t="s">
        <v>5</v>
      </c>
      <c r="H2382" s="160" t="str">
        <f>RIGHT(Journal!$J2382,9)</f>
        <v>BLB-00735</v>
      </c>
      <c r="I2382" s="96" t="str">
        <f t="shared" ref="I2382:I2445" si="192">IFERROR(LEFT(J2382,FIND(",",J2382)-1),"")</f>
        <v>Bluebonnet Nutrition</v>
      </c>
      <c r="J2382" s="97" t="s">
        <v>1105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3221</v>
      </c>
      <c r="T2382" s="95" t="str">
        <f t="shared" si="191"/>
        <v>12 2023</v>
      </c>
      <c r="U2382" s="32">
        <f t="shared" si="189"/>
        <v>933.21583087291356</v>
      </c>
      <c r="V2382" s="22">
        <f t="shared" si="190"/>
        <v>0.63623254907931659</v>
      </c>
      <c r="X2382" s="33"/>
      <c r="Y2382" s="33"/>
    </row>
    <row r="2383" spans="1:25" x14ac:dyDescent="0.2">
      <c r="A2383" s="93" t="s">
        <v>1100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8"/>
        <v>10 2023</v>
      </c>
      <c r="G2383" s="96" t="s">
        <v>5</v>
      </c>
      <c r="H2383" s="160" t="str">
        <f>RIGHT(Journal!$J2383,9)</f>
        <v>CEN-22439</v>
      </c>
      <c r="I2383" s="96" t="str">
        <f t="shared" si="192"/>
        <v>21st Century</v>
      </c>
      <c r="J2383" s="97" t="s">
        <v>1106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3221</v>
      </c>
      <c r="T2383" s="95" t="str">
        <f t="shared" si="191"/>
        <v>12 2023</v>
      </c>
      <c r="U2383" s="32">
        <f t="shared" si="189"/>
        <v>663.44720774497182</v>
      </c>
      <c r="V2383" s="22">
        <f t="shared" si="190"/>
        <v>0.70839274970023447</v>
      </c>
      <c r="X2383" s="33"/>
      <c r="Y2383" s="33"/>
    </row>
    <row r="2384" spans="1:25" x14ac:dyDescent="0.2">
      <c r="A2384" s="93" t="s">
        <v>1100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8"/>
        <v>10 2023</v>
      </c>
      <c r="G2384" s="96" t="s">
        <v>5</v>
      </c>
      <c r="H2384" s="160" t="str">
        <f>RIGHT(Journal!$J2384,9)</f>
        <v>CEN-22658</v>
      </c>
      <c r="I2384" s="96" t="str">
        <f t="shared" si="192"/>
        <v>21st Century</v>
      </c>
      <c r="J2384" s="97" t="s">
        <v>1107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3221</v>
      </c>
      <c r="T2384" s="95" t="str">
        <f t="shared" si="191"/>
        <v>6 2024</v>
      </c>
      <c r="U2384" s="32">
        <f t="shared" si="189"/>
        <v>1063.126103337612</v>
      </c>
      <c r="V2384" s="22">
        <f t="shared" si="190"/>
        <v>0.93513106990908723</v>
      </c>
      <c r="X2384" s="33"/>
      <c r="Y2384" s="33"/>
    </row>
    <row r="2385" spans="1:25" x14ac:dyDescent="0.2">
      <c r="A2385" s="93" t="s">
        <v>1100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8"/>
        <v>10 2023</v>
      </c>
      <c r="G2385" s="96" t="s">
        <v>5</v>
      </c>
      <c r="H2385" s="160" t="str">
        <f>RIGHT(Journal!$J2385,9)</f>
        <v>CEN-22443</v>
      </c>
      <c r="I2385" s="96" t="str">
        <f t="shared" si="192"/>
        <v>21st Century</v>
      </c>
      <c r="J2385" s="97" t="s">
        <v>1108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3221</v>
      </c>
      <c r="T2385" s="95" t="str">
        <f t="shared" si="191"/>
        <v>3 2024</v>
      </c>
      <c r="U2385" s="32">
        <f t="shared" si="189"/>
        <v>746.92587954642659</v>
      </c>
      <c r="V2385" s="22">
        <f t="shared" si="190"/>
        <v>0.78370177462269175</v>
      </c>
      <c r="X2385" s="33"/>
      <c r="Y2385" s="33"/>
    </row>
    <row r="2386" spans="1:25" x14ac:dyDescent="0.2">
      <c r="A2386" s="93" t="s">
        <v>1100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8"/>
        <v>10 2023</v>
      </c>
      <c r="G2386" s="96" t="s">
        <v>5</v>
      </c>
      <c r="H2386" s="160" t="str">
        <f>RIGHT(Journal!$J2386,9)</f>
        <v>CEN-22460</v>
      </c>
      <c r="I2386" s="96" t="str">
        <f t="shared" si="192"/>
        <v>21st Century</v>
      </c>
      <c r="J2386" s="97" t="s">
        <v>1109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3221</v>
      </c>
      <c r="T2386" s="95" t="str">
        <f t="shared" si="191"/>
        <v>1 2024</v>
      </c>
      <c r="U2386" s="32">
        <f t="shared" si="189"/>
        <v>647.95846255883589</v>
      </c>
      <c r="V2386" s="22">
        <f t="shared" si="190"/>
        <v>0.68059894140793153</v>
      </c>
      <c r="X2386" s="33"/>
      <c r="Y2386" s="33"/>
    </row>
    <row r="2387" spans="1:25" x14ac:dyDescent="0.2">
      <c r="A2387" s="93" t="s">
        <v>1100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8"/>
        <v>10 2023</v>
      </c>
      <c r="G2387" s="96" t="s">
        <v>6</v>
      </c>
      <c r="H2387" s="160" t="str">
        <f>RIGHT(Journal!$J2387,9)</f>
        <v>MSC-71044</v>
      </c>
      <c r="I2387" s="96" t="str">
        <f t="shared" si="192"/>
        <v>MuscleTech</v>
      </c>
      <c r="J2387" s="97" t="s">
        <v>1110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3221</v>
      </c>
      <c r="T2387" s="95" t="str">
        <f t="shared" si="191"/>
        <v>11 2023</v>
      </c>
      <c r="U2387" s="32">
        <f t="shared" si="189"/>
        <v>1894.2201206675209</v>
      </c>
      <c r="V2387" s="22">
        <f t="shared" si="190"/>
        <v>0.52532882872988595</v>
      </c>
      <c r="X2387" s="33"/>
      <c r="Y2387" s="33"/>
    </row>
    <row r="2388" spans="1:25" x14ac:dyDescent="0.2">
      <c r="A2388" s="93" t="s">
        <v>1100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8"/>
        <v>10 2023</v>
      </c>
      <c r="G2388" s="96" t="s">
        <v>5</v>
      </c>
      <c r="H2388" s="161" t="s">
        <v>2894</v>
      </c>
      <c r="I2388" s="97" t="s">
        <v>2272</v>
      </c>
      <c r="J2388" s="97" t="s">
        <v>2895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3221</v>
      </c>
      <c r="T2388" s="95" t="str">
        <f t="shared" si="191"/>
        <v>11 2023</v>
      </c>
      <c r="U2388" s="32">
        <f t="shared" si="189"/>
        <v>1073.0395466409921</v>
      </c>
      <c r="V2388" s="22">
        <f t="shared" si="190"/>
        <v>0.52938356289230437</v>
      </c>
      <c r="X2388" s="33"/>
      <c r="Y2388" s="33"/>
    </row>
    <row r="2389" spans="1:25" x14ac:dyDescent="0.2">
      <c r="A2389" s="93" t="s">
        <v>1100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8"/>
        <v>10 2023</v>
      </c>
      <c r="G2389" s="96" t="s">
        <v>5</v>
      </c>
      <c r="H2389" s="160" t="str">
        <f>RIGHT(Journal!$J2389,9)</f>
        <v>NOR-02723</v>
      </c>
      <c r="I2389" s="96" t="str">
        <f t="shared" si="192"/>
        <v>Nordic Naturals</v>
      </c>
      <c r="J2389" s="97" t="s">
        <v>1111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3221</v>
      </c>
      <c r="T2389" s="95" t="str">
        <f t="shared" si="191"/>
        <v>11 2023</v>
      </c>
      <c r="U2389" s="32">
        <f t="shared" si="189"/>
        <v>793.76047667950252</v>
      </c>
      <c r="V2389" s="22">
        <f t="shared" si="190"/>
        <v>0.30456159903070096</v>
      </c>
      <c r="X2389" s="33"/>
      <c r="Y2389" s="33"/>
    </row>
    <row r="2390" spans="1:25" x14ac:dyDescent="0.2">
      <c r="A2390" s="93" t="s">
        <v>1100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8"/>
        <v>10 2023</v>
      </c>
      <c r="G2390" s="96" t="s">
        <v>5</v>
      </c>
      <c r="H2390" s="160" t="str">
        <f>RIGHT(Journal!$J2390,9)</f>
        <v>NBC-01050</v>
      </c>
      <c r="I2390" s="96" t="str">
        <f t="shared" si="192"/>
        <v>NutriBiotic</v>
      </c>
      <c r="J2390" s="97" t="s">
        <v>1073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3221</v>
      </c>
      <c r="T2390" s="95" t="str">
        <f t="shared" si="191"/>
        <v>12 2023</v>
      </c>
      <c r="U2390" s="32">
        <f t="shared" si="189"/>
        <v>953.44248202824122</v>
      </c>
      <c r="V2390" s="22">
        <f t="shared" si="190"/>
        <v>1.277118586413202</v>
      </c>
      <c r="X2390" s="33"/>
      <c r="Y2390" s="33"/>
    </row>
    <row r="2391" spans="1:25" x14ac:dyDescent="0.2">
      <c r="A2391" s="93" t="s">
        <v>1112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8"/>
        <v>10 2023</v>
      </c>
      <c r="G2391" s="96" t="s">
        <v>5</v>
      </c>
      <c r="H2391" s="160" t="str">
        <f>RIGHT(Journal!$J2391,9)</f>
        <v>CAR-01524</v>
      </c>
      <c r="I2391" s="96" t="str">
        <f t="shared" si="192"/>
        <v>Carlson</v>
      </c>
      <c r="J2391" s="97" t="s">
        <v>903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3221</v>
      </c>
      <c r="T2391" s="95" t="str">
        <f t="shared" si="191"/>
        <v>11 2023</v>
      </c>
      <c r="U2391" s="32">
        <f t="shared" si="189"/>
        <v>886.01461920371185</v>
      </c>
      <c r="V2391" s="22">
        <f t="shared" si="190"/>
        <v>0.33895163519767224</v>
      </c>
      <c r="X2391" s="33"/>
      <c r="Y2391" s="33"/>
    </row>
    <row r="2392" spans="1:25" x14ac:dyDescent="0.2">
      <c r="A2392" s="93" t="s">
        <v>1112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8"/>
        <v>10 2023</v>
      </c>
      <c r="G2392" s="96" t="s">
        <v>5</v>
      </c>
      <c r="H2392" s="160" t="str">
        <f>RIGHT(Journal!$J2392,9)</f>
        <v>ENZ-13010</v>
      </c>
      <c r="I2392" s="96" t="str">
        <f t="shared" si="192"/>
        <v>Enzymedica</v>
      </c>
      <c r="J2392" s="97" t="s">
        <v>1113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3221</v>
      </c>
      <c r="T2392" s="95" t="str">
        <f t="shared" si="191"/>
        <v>11 2023</v>
      </c>
      <c r="U2392" s="32">
        <f t="shared" si="189"/>
        <v>1236.3852427780025</v>
      </c>
      <c r="V2392" s="22">
        <f t="shared" si="190"/>
        <v>0.39081409642420717</v>
      </c>
      <c r="X2392" s="33"/>
      <c r="Y2392" s="33"/>
    </row>
    <row r="2393" spans="1:25" x14ac:dyDescent="0.2">
      <c r="A2393" s="93" t="s">
        <v>1112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8"/>
        <v>10 2023</v>
      </c>
      <c r="G2393" s="96" t="s">
        <v>5</v>
      </c>
      <c r="H2393" s="161" t="s">
        <v>2866</v>
      </c>
      <c r="I2393" s="97" t="s">
        <v>2067</v>
      </c>
      <c r="J2393" s="97" t="s">
        <v>2867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3221</v>
      </c>
      <c r="T2393" s="95" t="str">
        <f t="shared" si="191"/>
        <v>2 2025</v>
      </c>
      <c r="U2393" s="32">
        <f t="shared" si="189"/>
        <v>709.85764947188864</v>
      </c>
      <c r="V2393" s="22">
        <f t="shared" si="190"/>
        <v>0.59644768473023235</v>
      </c>
      <c r="X2393" s="33"/>
      <c r="Y2393" s="33"/>
    </row>
    <row r="2394" spans="1:25" x14ac:dyDescent="0.2">
      <c r="A2394" s="93" t="s">
        <v>1112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8"/>
        <v>10 2023</v>
      </c>
      <c r="G2394" s="96" t="s">
        <v>5</v>
      </c>
      <c r="H2394" s="161" t="s">
        <v>2718</v>
      </c>
      <c r="I2394" s="97" t="s">
        <v>2277</v>
      </c>
      <c r="J2394" s="97" t="s">
        <v>2719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3221</v>
      </c>
      <c r="T2394" s="95" t="str">
        <f t="shared" si="191"/>
        <v>11 2023</v>
      </c>
      <c r="U2394" s="32">
        <f t="shared" si="189"/>
        <v>1037.7277386086998</v>
      </c>
      <c r="V2394" s="22">
        <f t="shared" si="190"/>
        <v>0.47992464091500697</v>
      </c>
      <c r="X2394" s="33"/>
      <c r="Y2394" s="33"/>
    </row>
    <row r="2395" spans="1:25" x14ac:dyDescent="0.2">
      <c r="A2395" s="93" t="s">
        <v>1112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8"/>
        <v>10 2023</v>
      </c>
      <c r="G2395" s="96" t="s">
        <v>5</v>
      </c>
      <c r="H2395" s="161" t="s">
        <v>2718</v>
      </c>
      <c r="I2395" s="97" t="s">
        <v>2277</v>
      </c>
      <c r="J2395" s="97" t="s">
        <v>2719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3221</v>
      </c>
      <c r="T2395" s="95" t="str">
        <f t="shared" si="191"/>
        <v>3 2024</v>
      </c>
      <c r="U2395" s="32">
        <f t="shared" si="189"/>
        <v>1137.7277386086998</v>
      </c>
      <c r="V2395" s="22">
        <f t="shared" si="190"/>
        <v>0.52617228594360099</v>
      </c>
      <c r="X2395" s="33"/>
      <c r="Y2395" s="33"/>
    </row>
    <row r="2396" spans="1:25" x14ac:dyDescent="0.2">
      <c r="A2396" s="93" t="s">
        <v>1112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8"/>
        <v>10 2023</v>
      </c>
      <c r="G2396" s="96" t="s">
        <v>5</v>
      </c>
      <c r="H2396" s="161" t="s">
        <v>2181</v>
      </c>
      <c r="I2396" s="97" t="s">
        <v>2067</v>
      </c>
      <c r="J2396" s="97" t="s">
        <v>2182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3221</v>
      </c>
      <c r="T2396" s="95" t="str">
        <f t="shared" si="191"/>
        <v>11 2023</v>
      </c>
      <c r="U2396" s="32">
        <f t="shared" si="189"/>
        <v>759.54708647229131</v>
      </c>
      <c r="V2396" s="22">
        <f t="shared" si="190"/>
        <v>0.61231432341290948</v>
      </c>
      <c r="X2396" s="33"/>
      <c r="Y2396" s="33"/>
    </row>
    <row r="2397" spans="1:25" x14ac:dyDescent="0.2">
      <c r="A2397" s="93" t="s">
        <v>1112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8"/>
        <v>10 2023</v>
      </c>
      <c r="G2397" s="96" t="s">
        <v>5</v>
      </c>
      <c r="H2397" s="161" t="s">
        <v>2181</v>
      </c>
      <c r="I2397" s="97" t="s">
        <v>2067</v>
      </c>
      <c r="J2397" s="97" t="s">
        <v>2182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3221</v>
      </c>
      <c r="T2397" s="95" t="str">
        <f t="shared" si="191"/>
        <v>12 2023</v>
      </c>
      <c r="U2397" s="32">
        <f t="shared" si="189"/>
        <v>659.54708647229131</v>
      </c>
      <c r="V2397" s="22">
        <f t="shared" si="190"/>
        <v>0.53169860724226403</v>
      </c>
      <c r="X2397" s="33"/>
      <c r="Y2397" s="33"/>
    </row>
    <row r="2398" spans="1:25" x14ac:dyDescent="0.2">
      <c r="A2398" s="93" t="s">
        <v>1112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8"/>
        <v>10 2023</v>
      </c>
      <c r="G2398" s="96" t="s">
        <v>5</v>
      </c>
      <c r="H2398" s="161" t="s">
        <v>2614</v>
      </c>
      <c r="I2398" s="97" t="s">
        <v>2102</v>
      </c>
      <c r="J2398" s="97" t="s">
        <v>2615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3221</v>
      </c>
      <c r="T2398" s="95" t="str">
        <f t="shared" si="191"/>
        <v>12 2023</v>
      </c>
      <c r="U2398" s="32">
        <f t="shared" si="189"/>
        <v>786.83623286752197</v>
      </c>
      <c r="V2398" s="22">
        <f t="shared" si="190"/>
        <v>0.86165949765872718</v>
      </c>
      <c r="X2398" s="33"/>
      <c r="Y2398" s="33"/>
    </row>
    <row r="2399" spans="1:25" x14ac:dyDescent="0.2">
      <c r="A2399" s="93" t="s">
        <v>1112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8"/>
        <v>10 2023</v>
      </c>
      <c r="G2399" s="96" t="s">
        <v>5</v>
      </c>
      <c r="H2399" s="160" t="str">
        <f>RIGHT(Journal!$J2399,9)</f>
        <v>CGN-02171</v>
      </c>
      <c r="I2399" s="96" t="str">
        <f t="shared" si="192"/>
        <v>California Gold Nutrition</v>
      </c>
      <c r="J2399" s="97" t="s">
        <v>1114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3221</v>
      </c>
      <c r="T2399" s="95" t="str">
        <f t="shared" si="191"/>
        <v>5 2025</v>
      </c>
      <c r="U2399" s="32">
        <f t="shared" si="189"/>
        <v>1004.3076987367496</v>
      </c>
      <c r="V2399" s="22">
        <f t="shared" si="190"/>
        <v>1.4436090451383605</v>
      </c>
      <c r="X2399" s="33"/>
      <c r="Y2399" s="33"/>
    </row>
    <row r="2400" spans="1:25" x14ac:dyDescent="0.2">
      <c r="A2400" s="93" t="s">
        <v>1112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8"/>
        <v>10 2023</v>
      </c>
      <c r="G2400" s="96" t="s">
        <v>5</v>
      </c>
      <c r="H2400" s="161" t="s">
        <v>2900</v>
      </c>
      <c r="I2400" s="97" t="s">
        <v>2071</v>
      </c>
      <c r="J2400" s="97" t="s">
        <v>2901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3221</v>
      </c>
      <c r="T2400" s="95" t="str">
        <f t="shared" si="191"/>
        <v>11 2023</v>
      </c>
      <c r="U2400" s="32">
        <f t="shared" si="189"/>
        <v>812.46227461805438</v>
      </c>
      <c r="V2400" s="22">
        <f t="shared" si="190"/>
        <v>0.40877829096900453</v>
      </c>
      <c r="X2400" s="33"/>
      <c r="Y2400" s="33"/>
    </row>
    <row r="2401" spans="1:25" x14ac:dyDescent="0.2">
      <c r="A2401" s="93" t="s">
        <v>1112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8"/>
        <v>10 2023</v>
      </c>
      <c r="G2401" s="96" t="s">
        <v>5</v>
      </c>
      <c r="H2401" s="161" t="s">
        <v>2168</v>
      </c>
      <c r="I2401" s="97" t="s">
        <v>2102</v>
      </c>
      <c r="J2401" s="97" t="s">
        <v>2169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3221</v>
      </c>
      <c r="T2401" s="95" t="str">
        <f t="shared" si="191"/>
        <v>12 2023</v>
      </c>
      <c r="U2401" s="32">
        <f t="shared" si="189"/>
        <v>761.95143826557057</v>
      </c>
      <c r="V2401" s="22">
        <f t="shared" si="190"/>
        <v>0.8122729135224519</v>
      </c>
      <c r="X2401" s="33"/>
      <c r="Y2401" s="33"/>
    </row>
    <row r="2402" spans="1:25" x14ac:dyDescent="0.2">
      <c r="A2402" s="93" t="s">
        <v>1112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8"/>
        <v>10 2023</v>
      </c>
      <c r="G2402" s="96" t="s">
        <v>5</v>
      </c>
      <c r="H2402" s="160" t="str">
        <f>RIGHT(Journal!$J2402,9)</f>
        <v>CEN-27452</v>
      </c>
      <c r="I2402" s="96" t="str">
        <f t="shared" si="192"/>
        <v>21st Century</v>
      </c>
      <c r="J2402" s="97" t="s">
        <v>91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1"/>
        <v/>
      </c>
      <c r="U2402" s="32">
        <f t="shared" si="189"/>
        <v>-506.35147277014175</v>
      </c>
      <c r="V2402" s="22" t="str">
        <f t="shared" si="190"/>
        <v/>
      </c>
      <c r="X2402" s="33"/>
      <c r="Y2402" s="33"/>
    </row>
    <row r="2403" spans="1:25" x14ac:dyDescent="0.2">
      <c r="A2403" s="93" t="s">
        <v>1115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8"/>
        <v>10 2023</v>
      </c>
      <c r="G2403" s="96" t="s">
        <v>5</v>
      </c>
      <c r="H2403" s="175" t="s">
        <v>3745</v>
      </c>
      <c r="I2403" s="176" t="s">
        <v>2165</v>
      </c>
      <c r="J2403" s="97" t="s">
        <v>3797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3221</v>
      </c>
      <c r="T2403" s="95" t="str">
        <f t="shared" si="191"/>
        <v>5 2024</v>
      </c>
      <c r="U2403" s="32">
        <f t="shared" si="189"/>
        <v>1379.3378962169872</v>
      </c>
      <c r="V2403" s="22">
        <f t="shared" si="190"/>
        <v>0.90706403006003267</v>
      </c>
      <c r="X2403" s="33"/>
      <c r="Y2403" s="33"/>
    </row>
    <row r="2404" spans="1:25" x14ac:dyDescent="0.2">
      <c r="A2404" s="93" t="s">
        <v>1115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8"/>
        <v>10 2023</v>
      </c>
      <c r="G2404" s="96" t="s">
        <v>5</v>
      </c>
      <c r="H2404" s="161" t="s">
        <v>2900</v>
      </c>
      <c r="I2404" s="97" t="s">
        <v>2071</v>
      </c>
      <c r="J2404" s="97" t="s">
        <v>2901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3221</v>
      </c>
      <c r="T2404" s="95" t="str">
        <f t="shared" si="191"/>
        <v>11 2023</v>
      </c>
      <c r="U2404" s="32">
        <f t="shared" si="189"/>
        <v>834.16165753033465</v>
      </c>
      <c r="V2404" s="22">
        <f t="shared" si="190"/>
        <v>0.42432871488424867</v>
      </c>
      <c r="X2404" s="33"/>
      <c r="Y2404" s="33"/>
    </row>
    <row r="2405" spans="1:25" x14ac:dyDescent="0.2">
      <c r="A2405" s="93" t="s">
        <v>1115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8"/>
        <v>10 2023</v>
      </c>
      <c r="G2405" s="96" t="s">
        <v>5</v>
      </c>
      <c r="H2405" s="161" t="s">
        <v>2900</v>
      </c>
      <c r="I2405" s="97" t="s">
        <v>2071</v>
      </c>
      <c r="J2405" s="97" t="s">
        <v>2901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3221</v>
      </c>
      <c r="T2405" s="95" t="str">
        <f t="shared" si="191"/>
        <v>12 2023</v>
      </c>
      <c r="U2405" s="32">
        <f t="shared" si="189"/>
        <v>834.16165753033465</v>
      </c>
      <c r="V2405" s="22">
        <f t="shared" si="190"/>
        <v>0.42432871488424867</v>
      </c>
      <c r="X2405" s="33"/>
      <c r="Y2405" s="33"/>
    </row>
    <row r="2406" spans="1:25" x14ac:dyDescent="0.2">
      <c r="A2406" s="93" t="s">
        <v>1115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8"/>
        <v>10 2023</v>
      </c>
      <c r="G2406" s="96" t="s">
        <v>5</v>
      </c>
      <c r="H2406" s="175" t="s">
        <v>3764</v>
      </c>
      <c r="I2406" s="176" t="s">
        <v>3090</v>
      </c>
      <c r="J2406" s="97" t="s">
        <v>3840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3221</v>
      </c>
      <c r="T2406" s="95" t="str">
        <f t="shared" si="191"/>
        <v>2 2025</v>
      </c>
      <c r="U2406" s="32">
        <f t="shared" si="189"/>
        <v>-398.17295888651051</v>
      </c>
      <c r="V2406" s="22">
        <f t="shared" si="190"/>
        <v>-0.16603179408351981</v>
      </c>
      <c r="X2406" s="33"/>
      <c r="Y2406" s="33"/>
    </row>
    <row r="2407" spans="1:25" x14ac:dyDescent="0.2">
      <c r="A2407" s="93" t="s">
        <v>1115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8"/>
        <v>10 2023</v>
      </c>
      <c r="G2407" s="96" t="s">
        <v>5</v>
      </c>
      <c r="H2407" s="160" t="str">
        <f>RIGHT(Journal!$J2407,9)</f>
        <v>FBS-50070</v>
      </c>
      <c r="I2407" s="96" t="str">
        <f t="shared" si="192"/>
        <v>Futurebiotics</v>
      </c>
      <c r="J2407" s="97" t="s">
        <v>1116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3221</v>
      </c>
      <c r="T2407" s="95" t="str">
        <f t="shared" si="191"/>
        <v>12 2023</v>
      </c>
      <c r="U2407" s="32">
        <f t="shared" si="189"/>
        <v>970.8920950749457</v>
      </c>
      <c r="V2407" s="22">
        <f t="shared" si="190"/>
        <v>0.73048402727669604</v>
      </c>
      <c r="X2407" s="33"/>
      <c r="Y2407" s="33"/>
    </row>
    <row r="2408" spans="1:25" x14ac:dyDescent="0.2">
      <c r="A2408" s="93" t="s">
        <v>1115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8"/>
        <v>10 2023</v>
      </c>
      <c r="G2408" s="96" t="s">
        <v>5</v>
      </c>
      <c r="H2408" s="160" t="str">
        <f>RIGHT(Journal!$J2408,9)</f>
        <v>CGN-02171</v>
      </c>
      <c r="I2408" s="96" t="str">
        <f t="shared" si="192"/>
        <v>California Gold Nutrition</v>
      </c>
      <c r="J2408" s="97" t="s">
        <v>1114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1"/>
        <v/>
      </c>
      <c r="U2408" s="32">
        <f t="shared" si="189"/>
        <v>-689.16706181299105</v>
      </c>
      <c r="V2408" s="22" t="str">
        <f t="shared" si="190"/>
        <v/>
      </c>
      <c r="X2408" s="33"/>
      <c r="Y2408" s="33"/>
    </row>
    <row r="2409" spans="1:25" x14ac:dyDescent="0.2">
      <c r="A2409" s="93" t="s">
        <v>1115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8"/>
        <v>10 2023</v>
      </c>
      <c r="G2409" s="96" t="s">
        <v>5</v>
      </c>
      <c r="H2409" s="160" t="str">
        <f>RIGHT(Journal!$J2409,9)</f>
        <v>SOR-04710</v>
      </c>
      <c r="I2409" s="96" t="str">
        <f t="shared" si="192"/>
        <v>Solaray</v>
      </c>
      <c r="J2409" s="97" t="s">
        <v>909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3221</v>
      </c>
      <c r="T2409" s="95" t="str">
        <f t="shared" si="191"/>
        <v>11 2023</v>
      </c>
      <c r="U2409" s="32">
        <f t="shared" si="189"/>
        <v>626.94260620984994</v>
      </c>
      <c r="V2409" s="22">
        <f t="shared" si="190"/>
        <v>1.0940310918306244</v>
      </c>
      <c r="X2409" s="33"/>
      <c r="Y2409" s="33"/>
    </row>
    <row r="2410" spans="1:25" x14ac:dyDescent="0.2">
      <c r="A2410" s="93" t="s">
        <v>1115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8"/>
        <v>10 2023</v>
      </c>
      <c r="G2410" s="96" t="s">
        <v>5</v>
      </c>
      <c r="H2410" s="160" t="str">
        <f>RIGHT(Journal!$J2410,9)</f>
        <v>SOR-04710</v>
      </c>
      <c r="I2410" s="96" t="str">
        <f t="shared" si="192"/>
        <v>Solaray</v>
      </c>
      <c r="J2410" s="97" t="s">
        <v>909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3221</v>
      </c>
      <c r="T2410" s="95" t="str">
        <f t="shared" si="191"/>
        <v>12 2023</v>
      </c>
      <c r="U2410" s="32">
        <f t="shared" si="189"/>
        <v>626.94260620984994</v>
      </c>
      <c r="V2410" s="22">
        <f t="shared" si="190"/>
        <v>1.0940310918306244</v>
      </c>
      <c r="X2410" s="33"/>
      <c r="Y2410" s="33"/>
    </row>
    <row r="2411" spans="1:25" x14ac:dyDescent="0.2">
      <c r="A2411" s="93" t="s">
        <v>1115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8"/>
        <v>10 2023</v>
      </c>
      <c r="G2411" s="96" t="s">
        <v>5</v>
      </c>
      <c r="H2411" s="160" t="str">
        <f>RIGHT(Journal!$J2411,9)</f>
        <v>NFS-04950</v>
      </c>
      <c r="I2411" s="96" t="str">
        <f t="shared" si="192"/>
        <v>Natural Factors</v>
      </c>
      <c r="J2411" s="97" t="s">
        <v>819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3221</v>
      </c>
      <c r="T2411" s="95" t="str">
        <f t="shared" si="191"/>
        <v>12 2023</v>
      </c>
      <c r="U2411" s="32">
        <f t="shared" si="189"/>
        <v>796.93748665239059</v>
      </c>
      <c r="V2411" s="22">
        <f t="shared" si="190"/>
        <v>0.49713437873871735</v>
      </c>
      <c r="X2411" s="33"/>
      <c r="Y2411" s="33"/>
    </row>
    <row r="2412" spans="1:25" x14ac:dyDescent="0.2">
      <c r="A2412" s="93" t="s">
        <v>1115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8"/>
        <v>10 2023</v>
      </c>
      <c r="G2412" s="96" t="s">
        <v>5</v>
      </c>
      <c r="H2412" s="161" t="s">
        <v>3107</v>
      </c>
      <c r="I2412" s="97" t="s">
        <v>2067</v>
      </c>
      <c r="J2412" s="97" t="s">
        <v>3108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3221</v>
      </c>
      <c r="T2412" s="95" t="str">
        <f t="shared" si="191"/>
        <v>12 2023</v>
      </c>
      <c r="U2412" s="32">
        <f t="shared" si="189"/>
        <v>901.33330778015647</v>
      </c>
      <c r="V2412" s="22">
        <f t="shared" si="190"/>
        <v>0.6444232302047872</v>
      </c>
      <c r="X2412" s="33"/>
      <c r="Y2412" s="33"/>
    </row>
    <row r="2413" spans="1:25" x14ac:dyDescent="0.2">
      <c r="A2413" s="93" t="s">
        <v>1115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8"/>
        <v>10 2023</v>
      </c>
      <c r="G2413" s="96" t="s">
        <v>5</v>
      </c>
      <c r="H2413" s="161" t="s">
        <v>2894</v>
      </c>
      <c r="I2413" s="97" t="s">
        <v>2272</v>
      </c>
      <c r="J2413" s="97" t="s">
        <v>2895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3221</v>
      </c>
      <c r="T2413" s="95" t="str">
        <f t="shared" si="191"/>
        <v>10 2024</v>
      </c>
      <c r="U2413" s="32">
        <f t="shared" si="189"/>
        <v>999.32462369735822</v>
      </c>
      <c r="V2413" s="22">
        <f t="shared" si="190"/>
        <v>0.47571587450901159</v>
      </c>
      <c r="X2413" s="33"/>
      <c r="Y2413" s="33"/>
    </row>
    <row r="2414" spans="1:25" x14ac:dyDescent="0.2">
      <c r="A2414" s="93" t="s">
        <v>1115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8"/>
        <v>10 2023</v>
      </c>
      <c r="G2414" s="96" t="s">
        <v>5</v>
      </c>
      <c r="H2414" s="161" t="s">
        <v>2190</v>
      </c>
      <c r="I2414" s="97" t="s">
        <v>2188</v>
      </c>
      <c r="J2414" s="97" t="s">
        <v>2191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3221</v>
      </c>
      <c r="T2414" s="95" t="str">
        <f t="shared" si="191"/>
        <v>5 2024</v>
      </c>
      <c r="U2414" s="32">
        <f t="shared" si="189"/>
        <v>707.74324829883392</v>
      </c>
      <c r="V2414" s="22">
        <f t="shared" si="190"/>
        <v>0.89332561291417045</v>
      </c>
      <c r="X2414" s="33"/>
      <c r="Y2414" s="33"/>
    </row>
    <row r="2415" spans="1:25" x14ac:dyDescent="0.2">
      <c r="A2415" s="93" t="s">
        <v>1115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8"/>
        <v>10 2023</v>
      </c>
      <c r="G2415" s="96" t="s">
        <v>5</v>
      </c>
      <c r="H2415" s="161" t="s">
        <v>2190</v>
      </c>
      <c r="I2415" s="97" t="s">
        <v>2188</v>
      </c>
      <c r="J2415" s="97" t="s">
        <v>2191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3221</v>
      </c>
      <c r="T2415" s="95" t="str">
        <f t="shared" si="191"/>
        <v>8 2024</v>
      </c>
      <c r="U2415" s="32">
        <f t="shared" si="189"/>
        <v>807.74324829883392</v>
      </c>
      <c r="V2415" s="22">
        <f t="shared" si="190"/>
        <v>1.0195473204417818</v>
      </c>
      <c r="X2415" s="33"/>
      <c r="Y2415" s="33"/>
    </row>
    <row r="2416" spans="1:25" x14ac:dyDescent="0.2">
      <c r="A2416" s="93" t="s">
        <v>1115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8"/>
        <v>10 2023</v>
      </c>
      <c r="G2416" s="96" t="s">
        <v>5</v>
      </c>
      <c r="H2416" s="161" t="s">
        <v>2190</v>
      </c>
      <c r="I2416" s="97" t="s">
        <v>2188</v>
      </c>
      <c r="J2416" s="97" t="s">
        <v>2191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3221</v>
      </c>
      <c r="T2416" s="95" t="str">
        <f t="shared" si="191"/>
        <v>10 2024</v>
      </c>
      <c r="U2416" s="32">
        <f t="shared" si="189"/>
        <v>807.74324829883392</v>
      </c>
      <c r="V2416" s="22">
        <f t="shared" si="190"/>
        <v>1.0195473204417818</v>
      </c>
      <c r="X2416" s="33"/>
      <c r="Y2416" s="33"/>
    </row>
    <row r="2417" spans="1:25" x14ac:dyDescent="0.2">
      <c r="A2417" s="93" t="s">
        <v>1115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8"/>
        <v>10 2023</v>
      </c>
      <c r="G2417" s="96" t="s">
        <v>5</v>
      </c>
      <c r="H2417" s="160" t="str">
        <f>RIGHT(Journal!$J2417,9)</f>
        <v>NBC-01050</v>
      </c>
      <c r="I2417" s="96" t="str">
        <f t="shared" si="192"/>
        <v>NutriBiotic</v>
      </c>
      <c r="J2417" s="97" t="s">
        <v>1073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3221</v>
      </c>
      <c r="T2417" s="95" t="str">
        <f t="shared" si="191"/>
        <v>12 2023</v>
      </c>
      <c r="U2417" s="32">
        <f t="shared" si="189"/>
        <v>826.82732583868642</v>
      </c>
      <c r="V2417" s="22">
        <f t="shared" si="190"/>
        <v>1.0693954319267347</v>
      </c>
      <c r="X2417" s="33"/>
      <c r="Y2417" s="33"/>
    </row>
    <row r="2418" spans="1:25" x14ac:dyDescent="0.2">
      <c r="A2418" s="93" t="s">
        <v>1115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8"/>
        <v>10 2023</v>
      </c>
      <c r="G2418" s="96" t="s">
        <v>5</v>
      </c>
      <c r="H2418" s="160" t="str">
        <f>RIGHT(Journal!$J2418,9)</f>
        <v>NBC-01050</v>
      </c>
      <c r="I2418" s="96" t="str">
        <f t="shared" si="192"/>
        <v>NutriBiotic</v>
      </c>
      <c r="J2418" s="97" t="s">
        <v>1073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3221</v>
      </c>
      <c r="T2418" s="95" t="str">
        <f t="shared" si="191"/>
        <v>12 2023</v>
      </c>
      <c r="U2418" s="32">
        <f t="shared" si="189"/>
        <v>826.82732583868642</v>
      </c>
      <c r="V2418" s="22">
        <f t="shared" si="190"/>
        <v>1.0693954319267347</v>
      </c>
      <c r="X2418" s="33"/>
      <c r="Y2418" s="33"/>
    </row>
    <row r="2419" spans="1:25" x14ac:dyDescent="0.2">
      <c r="A2419" s="93" t="s">
        <v>1115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8"/>
        <v>10 2023</v>
      </c>
      <c r="G2419" s="96" t="s">
        <v>5</v>
      </c>
      <c r="H2419" s="161" t="s">
        <v>2152</v>
      </c>
      <c r="I2419" s="97" t="s">
        <v>2067</v>
      </c>
      <c r="J2419" s="97" t="s">
        <v>3886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3221</v>
      </c>
      <c r="T2419" s="95" t="str">
        <f t="shared" si="191"/>
        <v>12 2023</v>
      </c>
      <c r="U2419" s="32">
        <f t="shared" si="189"/>
        <v>930.41618436830754</v>
      </c>
      <c r="V2419" s="22">
        <f t="shared" si="190"/>
        <v>0.47239227748726242</v>
      </c>
      <c r="X2419" s="33"/>
      <c r="Y2419" s="33"/>
    </row>
    <row r="2420" spans="1:25" x14ac:dyDescent="0.2">
      <c r="A2420" s="93" t="s">
        <v>1115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8"/>
        <v>10 2023</v>
      </c>
      <c r="G2420" s="96" t="s">
        <v>5</v>
      </c>
      <c r="H2420" s="161" t="s">
        <v>2152</v>
      </c>
      <c r="I2420" s="97" t="s">
        <v>2067</v>
      </c>
      <c r="J2420" s="97" t="s">
        <v>3886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3221</v>
      </c>
      <c r="T2420" s="95" t="str">
        <f t="shared" si="191"/>
        <v>1 2024</v>
      </c>
      <c r="U2420" s="32">
        <f t="shared" si="189"/>
        <v>930.41618436830754</v>
      </c>
      <c r="V2420" s="22">
        <f t="shared" si="190"/>
        <v>0.47239227748726242</v>
      </c>
      <c r="X2420" s="33"/>
      <c r="Y2420" s="33"/>
    </row>
    <row r="2421" spans="1:25" x14ac:dyDescent="0.2">
      <c r="A2421" s="93" t="s">
        <v>1115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8"/>
        <v>10 2023</v>
      </c>
      <c r="G2421" s="96" t="s">
        <v>5</v>
      </c>
      <c r="H2421" s="160" t="str">
        <f>RIGHT(Journal!$J2421,9)</f>
        <v>LEX-23166</v>
      </c>
      <c r="I2421" s="96" t="str">
        <f t="shared" si="192"/>
        <v>Life Extension</v>
      </c>
      <c r="J2421" s="97" t="s">
        <v>61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3221</v>
      </c>
      <c r="T2421" s="95" t="str">
        <f t="shared" si="191"/>
        <v>12 2023</v>
      </c>
      <c r="U2421" s="32">
        <f t="shared" si="189"/>
        <v>691.93265182012829</v>
      </c>
      <c r="V2421" s="22">
        <f t="shared" si="190"/>
        <v>0.68639526225053882</v>
      </c>
      <c r="X2421" s="33"/>
      <c r="Y2421" s="33"/>
    </row>
    <row r="2422" spans="1:25" x14ac:dyDescent="0.2">
      <c r="A2422" s="93" t="s">
        <v>1117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8"/>
        <v>10 2023</v>
      </c>
      <c r="G2422" s="96" t="s">
        <v>5</v>
      </c>
      <c r="H2422" s="160" t="str">
        <f>RIGHT(Journal!$J2422,9)</f>
        <v>070098908</v>
      </c>
      <c r="I2422" s="96" t="str">
        <f t="shared" si="192"/>
        <v>SOUL WAY</v>
      </c>
      <c r="J2422" s="97" t="s">
        <v>1118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3221</v>
      </c>
      <c r="T2422" s="95" t="str">
        <f t="shared" si="191"/>
        <v>2 2024</v>
      </c>
      <c r="U2422" s="32">
        <f t="shared" si="189"/>
        <v>515.1841678069859</v>
      </c>
      <c r="V2422" s="22">
        <f t="shared" si="190"/>
        <v>0.43482215025217447</v>
      </c>
      <c r="X2422" s="33"/>
      <c r="Y2422" s="33"/>
    </row>
    <row r="2423" spans="1:25" x14ac:dyDescent="0.2">
      <c r="A2423" s="93" t="s">
        <v>1117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8"/>
        <v>10 2023</v>
      </c>
      <c r="G2423" s="96" t="s">
        <v>6</v>
      </c>
      <c r="H2423" s="175" t="s">
        <v>2007</v>
      </c>
      <c r="I2423" s="176" t="s">
        <v>581</v>
      </c>
      <c r="J2423" s="97" t="s">
        <v>2006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3221</v>
      </c>
      <c r="T2423" s="95" t="str">
        <f t="shared" si="191"/>
        <v>6 2024</v>
      </c>
      <c r="U2423" s="32">
        <f t="shared" si="189"/>
        <v>543.54992437882606</v>
      </c>
      <c r="V2423" s="22">
        <f t="shared" si="190"/>
        <v>0.47001590110741653</v>
      </c>
      <c r="X2423" s="33"/>
      <c r="Y2423" s="33"/>
    </row>
    <row r="2424" spans="1:25" x14ac:dyDescent="0.2">
      <c r="A2424" s="93" t="s">
        <v>1117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8"/>
        <v>10 2023</v>
      </c>
      <c r="G2424" s="96" t="s">
        <v>7</v>
      </c>
      <c r="H2424" s="160" t="str">
        <f>RIGHT(Journal!$J2424,9)</f>
        <v>724807304</v>
      </c>
      <c r="I2424" s="96" t="str">
        <f t="shared" si="192"/>
        <v>XINOXIN</v>
      </c>
      <c r="J2424" s="97" t="s">
        <v>3721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3221</v>
      </c>
      <c r="T2424" s="95" t="str">
        <f t="shared" si="191"/>
        <v>11 2023</v>
      </c>
      <c r="U2424" s="32">
        <f t="shared" si="189"/>
        <v>884.22268383147275</v>
      </c>
      <c r="V2424" s="22">
        <f t="shared" si="190"/>
        <v>7.6122558117628775E-2</v>
      </c>
      <c r="X2424" s="33"/>
      <c r="Y2424" s="33"/>
    </row>
    <row r="2425" spans="1:25" x14ac:dyDescent="0.2">
      <c r="A2425" s="93" t="s">
        <v>1117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8"/>
        <v>10 2023</v>
      </c>
      <c r="G2425" s="96" t="s">
        <v>7</v>
      </c>
      <c r="H2425" s="160" t="str">
        <f>RIGHT(Journal!$J2425,9)</f>
        <v>724807304</v>
      </c>
      <c r="I2425" s="96" t="str">
        <f t="shared" si="192"/>
        <v>XINOXIN</v>
      </c>
      <c r="J2425" s="97" t="s">
        <v>3721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3221</v>
      </c>
      <c r="T2425" s="95" t="str">
        <f t="shared" si="191"/>
        <v>11 2023</v>
      </c>
      <c r="U2425" s="32">
        <f t="shared" si="189"/>
        <v>884.22268383147275</v>
      </c>
      <c r="V2425" s="22">
        <f t="shared" si="190"/>
        <v>7.6122558117628775E-2</v>
      </c>
      <c r="X2425" s="33"/>
      <c r="Y2425" s="33"/>
    </row>
    <row r="2426" spans="1:25" x14ac:dyDescent="0.2">
      <c r="A2426" s="93" t="s">
        <v>1117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8"/>
        <v>10 2023</v>
      </c>
      <c r="G2426" s="96" t="s">
        <v>5</v>
      </c>
      <c r="H2426" s="161" t="s">
        <v>2633</v>
      </c>
      <c r="I2426" s="97" t="s">
        <v>2115</v>
      </c>
      <c r="J2426" s="97" t="s">
        <v>3936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3221</v>
      </c>
      <c r="T2426" s="95" t="str">
        <f t="shared" si="191"/>
        <v>11 2023</v>
      </c>
      <c r="U2426" s="32">
        <f t="shared" si="189"/>
        <v>938.00527007562141</v>
      </c>
      <c r="V2426" s="22">
        <f t="shared" si="190"/>
        <v>0.39712420107967494</v>
      </c>
      <c r="X2426" s="33"/>
      <c r="Y2426" s="33"/>
    </row>
    <row r="2427" spans="1:25" x14ac:dyDescent="0.2">
      <c r="A2427" s="93" t="s">
        <v>1117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8"/>
        <v>10 2023</v>
      </c>
      <c r="G2427" s="96" t="s">
        <v>5</v>
      </c>
      <c r="H2427" s="161" t="s">
        <v>2633</v>
      </c>
      <c r="I2427" s="97" t="s">
        <v>2115</v>
      </c>
      <c r="J2427" s="97" t="s">
        <v>3936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3221</v>
      </c>
      <c r="T2427" s="95" t="str">
        <f t="shared" si="191"/>
        <v>1 2024</v>
      </c>
      <c r="U2427" s="32">
        <f t="shared" si="189"/>
        <v>938.00527007562141</v>
      </c>
      <c r="V2427" s="22">
        <f t="shared" si="190"/>
        <v>0.39712420107967494</v>
      </c>
      <c r="X2427" s="33"/>
      <c r="Y2427" s="33"/>
    </row>
    <row r="2428" spans="1:25" x14ac:dyDescent="0.2">
      <c r="A2428" s="93" t="s">
        <v>1119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8"/>
        <v>11 2023</v>
      </c>
      <c r="G2428" s="96" t="s">
        <v>5</v>
      </c>
      <c r="H2428" s="160" t="str">
        <f>RIGHT(Journal!$J2428,9)</f>
        <v>000091865</v>
      </c>
      <c r="I2428" s="96" t="str">
        <f t="shared" si="192"/>
        <v>CoralClub</v>
      </c>
      <c r="J2428" s="97" t="s">
        <v>270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3221</v>
      </c>
      <c r="T2428" s="95" t="str">
        <f t="shared" si="191"/>
        <v>11 2023</v>
      </c>
      <c r="U2428" s="32">
        <f t="shared" si="189"/>
        <v>1126.4150943396226</v>
      </c>
      <c r="V2428" s="22">
        <f t="shared" si="190"/>
        <v>1.9638157894736841</v>
      </c>
      <c r="X2428" s="33"/>
      <c r="Y2428" s="33"/>
    </row>
    <row r="2429" spans="1:25" x14ac:dyDescent="0.2">
      <c r="A2429" s="93" t="s">
        <v>1119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8"/>
        <v>11 2023</v>
      </c>
      <c r="G2429" s="96" t="s">
        <v>5</v>
      </c>
      <c r="H2429" s="160" t="str">
        <f>RIGHT(Journal!$J2429,9)</f>
        <v>000091865</v>
      </c>
      <c r="I2429" s="96" t="str">
        <f t="shared" si="192"/>
        <v>CoralClub</v>
      </c>
      <c r="J2429" s="97" t="s">
        <v>270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3221</v>
      </c>
      <c r="T2429" s="95" t="str">
        <f t="shared" si="191"/>
        <v>2 2024</v>
      </c>
      <c r="U2429" s="32">
        <f t="shared" si="189"/>
        <v>1126.4150943396226</v>
      </c>
      <c r="V2429" s="22">
        <f t="shared" si="190"/>
        <v>1.9638157894736841</v>
      </c>
      <c r="X2429" s="33"/>
      <c r="Y2429" s="33"/>
    </row>
    <row r="2430" spans="1:25" x14ac:dyDescent="0.2">
      <c r="A2430" s="93" t="s">
        <v>1119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8"/>
        <v>11 2023</v>
      </c>
      <c r="G2430" s="96" t="s">
        <v>5</v>
      </c>
      <c r="H2430" s="160" t="str">
        <f>RIGHT(Journal!$J2430,9)</f>
        <v>000002200</v>
      </c>
      <c r="I2430" s="96" t="str">
        <f t="shared" si="192"/>
        <v>CoralClub</v>
      </c>
      <c r="J2430" s="97" t="s">
        <v>1120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3221</v>
      </c>
      <c r="T2430" s="95" t="str">
        <f t="shared" si="191"/>
        <v>11 2023</v>
      </c>
      <c r="U2430" s="32">
        <f t="shared" si="189"/>
        <v>1497.1698113207549</v>
      </c>
      <c r="V2430" s="22">
        <f t="shared" si="190"/>
        <v>1.9887218045112787</v>
      </c>
      <c r="X2430" s="33"/>
      <c r="Y2430" s="33"/>
    </row>
    <row r="2431" spans="1:25" x14ac:dyDescent="0.2">
      <c r="A2431" s="93" t="s">
        <v>1121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8"/>
        <v>11 2023</v>
      </c>
      <c r="G2431" s="96" t="s">
        <v>7</v>
      </c>
      <c r="H2431" s="160" t="str">
        <f>RIGHT(Journal!$J2431,9)</f>
        <v>724807304</v>
      </c>
      <c r="I2431" s="96" t="str">
        <f t="shared" si="192"/>
        <v>XINOXIN</v>
      </c>
      <c r="J2431" s="97" t="s">
        <v>3721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3221</v>
      </c>
      <c r="T2431" s="95" t="str">
        <f t="shared" si="191"/>
        <v>11 2023</v>
      </c>
      <c r="U2431" s="32">
        <f t="shared" si="189"/>
        <v>2907.349476207577</v>
      </c>
      <c r="V2431" s="22">
        <f t="shared" si="190"/>
        <v>0.30308093357477656</v>
      </c>
      <c r="X2431" s="33"/>
      <c r="Y2431" s="33"/>
    </row>
    <row r="2432" spans="1:25" x14ac:dyDescent="0.2">
      <c r="A2432" s="93" t="s">
        <v>1121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8"/>
        <v>11 2023</v>
      </c>
      <c r="G2432" s="96" t="s">
        <v>6</v>
      </c>
      <c r="H2432" s="175" t="s">
        <v>2007</v>
      </c>
      <c r="I2432" s="176" t="s">
        <v>581</v>
      </c>
      <c r="J2432" s="97" t="s">
        <v>2006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3221</v>
      </c>
      <c r="T2432" s="95" t="str">
        <f t="shared" si="191"/>
        <v>7 2024</v>
      </c>
      <c r="U2432" s="32">
        <f t="shared" si="189"/>
        <v>965.54482322140427</v>
      </c>
      <c r="V2432" s="22">
        <f t="shared" si="190"/>
        <v>1.3146409117250615</v>
      </c>
      <c r="X2432" s="33"/>
      <c r="Y2432" s="33"/>
    </row>
    <row r="2433" spans="1:25" x14ac:dyDescent="0.2">
      <c r="A2433" s="93" t="s">
        <v>1121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ref="F2433:F2496" si="193">IFERROR(MONTH(E2433)&amp;" "&amp;YEAR(E2433),"")</f>
        <v>11 2023</v>
      </c>
      <c r="G2433" s="96" t="s">
        <v>6</v>
      </c>
      <c r="H2433" s="160" t="str">
        <f>RIGHT(Journal!$J2433,9)</f>
        <v>987465725</v>
      </c>
      <c r="I2433" s="96" t="str">
        <f t="shared" si="192"/>
        <v>SOUL WAY</v>
      </c>
      <c r="J2433" s="97" t="s">
        <v>1122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3221</v>
      </c>
      <c r="T2433" s="95" t="str">
        <f t="shared" si="191"/>
        <v>1 2024</v>
      </c>
      <c r="U2433" s="32">
        <f t="shared" ref="U2433:U2496" si="194">Q2433-P2433</f>
        <v>922.16714984377802</v>
      </c>
      <c r="V2433" s="22">
        <f t="shared" ref="V2433:V2496" si="195">IF(Q2433&lt;&gt;0,IFERROR(U2433/P2433,""),"")</f>
        <v>1.1855595320492927</v>
      </c>
      <c r="X2433" s="33"/>
      <c r="Y2433" s="33"/>
    </row>
    <row r="2434" spans="1:25" x14ac:dyDescent="0.2">
      <c r="A2434" s="93" t="s">
        <v>1121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93"/>
        <v>11 2023</v>
      </c>
      <c r="G2434" s="96" t="s">
        <v>6</v>
      </c>
      <c r="H2434" s="175" t="s">
        <v>2008</v>
      </c>
      <c r="I2434" s="176" t="s">
        <v>581</v>
      </c>
      <c r="J2434" s="97" t="s">
        <v>3819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3221</v>
      </c>
      <c r="T2434" s="95" t="str">
        <f t="shared" si="191"/>
        <v>1 2024</v>
      </c>
      <c r="U2434" s="32">
        <f t="shared" si="194"/>
        <v>1009.5155507272401</v>
      </c>
      <c r="V2434" s="22">
        <f t="shared" si="195"/>
        <v>1.462039517023872</v>
      </c>
      <c r="X2434" s="33"/>
      <c r="Y2434" s="33"/>
    </row>
    <row r="2435" spans="1:25" x14ac:dyDescent="0.2">
      <c r="A2435" s="93" t="s">
        <v>1123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93"/>
        <v>11 2023</v>
      </c>
      <c r="G2435" s="96" t="s">
        <v>5</v>
      </c>
      <c r="H2435" s="161" t="s">
        <v>2862</v>
      </c>
      <c r="I2435" s="97" t="s">
        <v>2115</v>
      </c>
      <c r="J2435" s="97" t="s">
        <v>3966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3221</v>
      </c>
      <c r="T2435" s="95" t="str">
        <f t="shared" si="191"/>
        <v>11 2023</v>
      </c>
      <c r="U2435" s="32">
        <f t="shared" si="194"/>
        <v>-1.4999999998508429E-3</v>
      </c>
      <c r="V2435" s="22">
        <f t="shared" si="195"/>
        <v>-1.438557069573744E-6</v>
      </c>
      <c r="X2435" s="33"/>
      <c r="Y2435" s="33"/>
    </row>
    <row r="2436" spans="1:25" x14ac:dyDescent="0.2">
      <c r="A2436" s="93" t="s">
        <v>1123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si="193"/>
        <v>11 2023</v>
      </c>
      <c r="G2436" s="96" t="s">
        <v>5</v>
      </c>
      <c r="H2436" s="161" t="s">
        <v>2862</v>
      </c>
      <c r="I2436" s="97" t="s">
        <v>2115</v>
      </c>
      <c r="J2436" s="97" t="s">
        <v>3966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3221</v>
      </c>
      <c r="T2436" s="95" t="str">
        <f t="shared" si="191"/>
        <v>11 2023</v>
      </c>
      <c r="U2436" s="32">
        <f t="shared" si="194"/>
        <v>-1.4999999998508429E-3</v>
      </c>
      <c r="V2436" s="22">
        <f t="shared" si="195"/>
        <v>-1.438557069573744E-6</v>
      </c>
      <c r="X2436" s="33"/>
      <c r="Y2436" s="33"/>
    </row>
    <row r="2437" spans="1:25" x14ac:dyDescent="0.2">
      <c r="A2437" s="93" t="s">
        <v>1124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3"/>
        <v>11 2023</v>
      </c>
      <c r="G2437" s="96" t="s">
        <v>5</v>
      </c>
      <c r="H2437" s="161" t="s">
        <v>2633</v>
      </c>
      <c r="I2437" s="97" t="s">
        <v>2115</v>
      </c>
      <c r="J2437" s="97" t="s">
        <v>3936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3221</v>
      </c>
      <c r="T2437" s="95" t="str">
        <f t="shared" si="191"/>
        <v>1 2024</v>
      </c>
      <c r="U2437" s="32">
        <f t="shared" si="194"/>
        <v>1095.6999999999998</v>
      </c>
      <c r="V2437" s="22">
        <f t="shared" si="195"/>
        <v>0.52069571829111805</v>
      </c>
      <c r="X2437" s="33"/>
      <c r="Y2437" s="33"/>
    </row>
    <row r="2438" spans="1:25" x14ac:dyDescent="0.2">
      <c r="A2438" s="93" t="s">
        <v>1124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3"/>
        <v>11 2023</v>
      </c>
      <c r="G2438" s="96" t="s">
        <v>5</v>
      </c>
      <c r="H2438" s="161" t="s">
        <v>2633</v>
      </c>
      <c r="I2438" s="97" t="s">
        <v>2115</v>
      </c>
      <c r="J2438" s="97" t="s">
        <v>3936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3221</v>
      </c>
      <c r="T2438" s="95" t="str">
        <f t="shared" si="191"/>
        <v>4 2024</v>
      </c>
      <c r="U2438" s="32">
        <f t="shared" si="194"/>
        <v>1295.6999999999998</v>
      </c>
      <c r="V2438" s="22">
        <f t="shared" si="195"/>
        <v>0.61573920068431298</v>
      </c>
      <c r="X2438" s="33"/>
      <c r="Y2438" s="33"/>
    </row>
    <row r="2439" spans="1:25" x14ac:dyDescent="0.2">
      <c r="A2439" s="93" t="s">
        <v>1125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3"/>
        <v>11 2023</v>
      </c>
      <c r="G2439" s="96" t="s">
        <v>6</v>
      </c>
      <c r="H2439" s="160" t="str">
        <f>RIGHT(Journal!$J2439,9)</f>
        <v>182147728</v>
      </c>
      <c r="I2439" s="96" t="str">
        <f t="shared" si="192"/>
        <v>Iron mass</v>
      </c>
      <c r="J2439" s="97" t="s">
        <v>1126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3221</v>
      </c>
      <c r="T2439" s="95" t="str">
        <f t="shared" si="191"/>
        <v>11 2023</v>
      </c>
      <c r="U2439" s="32">
        <f t="shared" si="194"/>
        <v>1465.9820585457983</v>
      </c>
      <c r="V2439" s="22">
        <f t="shared" si="195"/>
        <v>0.2649037415589901</v>
      </c>
      <c r="X2439" s="33"/>
      <c r="Y2439" s="33"/>
    </row>
    <row r="2440" spans="1:25" x14ac:dyDescent="0.2">
      <c r="A2440" s="93" t="s">
        <v>1127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3"/>
        <v>11 2023</v>
      </c>
      <c r="G2440" s="96" t="s">
        <v>6</v>
      </c>
      <c r="H2440" s="160" t="str">
        <f>RIGHT(Journal!$J2440,9)</f>
        <v>235693361</v>
      </c>
      <c r="I2440" s="96" t="str">
        <f t="shared" si="192"/>
        <v>R-Line</v>
      </c>
      <c r="J2440" s="97" t="s">
        <v>1128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3221</v>
      </c>
      <c r="T2440" s="95" t="str">
        <f t="shared" si="191"/>
        <v>11 2023</v>
      </c>
      <c r="U2440" s="32">
        <f t="shared" si="194"/>
        <v>1293.2275731822474</v>
      </c>
      <c r="V2440" s="22">
        <f t="shared" si="195"/>
        <v>0.39108453992607384</v>
      </c>
      <c r="X2440" s="33"/>
      <c r="Y2440" s="33"/>
    </row>
    <row r="2441" spans="1:25" x14ac:dyDescent="0.2">
      <c r="A2441" s="93" t="s">
        <v>1127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3"/>
        <v>11 2023</v>
      </c>
      <c r="G2441" s="96" t="s">
        <v>6</v>
      </c>
      <c r="H2441" s="160" t="str">
        <f>RIGHT(Journal!$J2441,9)</f>
        <v>235696968</v>
      </c>
      <c r="I2441" s="96" t="str">
        <f t="shared" si="192"/>
        <v>R-Line</v>
      </c>
      <c r="J2441" s="97" t="s">
        <v>1129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3221</v>
      </c>
      <c r="T2441" s="95" t="str">
        <f t="shared" si="191"/>
        <v>11 2023</v>
      </c>
      <c r="U2441" s="32">
        <f t="shared" si="194"/>
        <v>1293.2275731822474</v>
      </c>
      <c r="V2441" s="22">
        <f t="shared" si="195"/>
        <v>0.39108453992607384</v>
      </c>
      <c r="X2441" s="33"/>
      <c r="Y2441" s="33"/>
    </row>
    <row r="2442" spans="1:25" x14ac:dyDescent="0.2">
      <c r="A2442" s="93" t="s">
        <v>1127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3"/>
        <v>11 2023</v>
      </c>
      <c r="G2442" s="96" t="s">
        <v>6</v>
      </c>
      <c r="H2442" s="160" t="str">
        <f>RIGHT(Journal!$J2442,9)</f>
        <v>158717286</v>
      </c>
      <c r="I2442" s="96" t="str">
        <f t="shared" si="192"/>
        <v>50BMG pharm</v>
      </c>
      <c r="J2442" s="97" t="s">
        <v>1130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3221</v>
      </c>
      <c r="T2442" s="95" t="str">
        <f t="shared" si="191"/>
        <v>11 2023</v>
      </c>
      <c r="U2442" s="32">
        <f t="shared" si="194"/>
        <v>1179.8810198300284</v>
      </c>
      <c r="V2442" s="22">
        <f t="shared" si="195"/>
        <v>0.31716217307009892</v>
      </c>
      <c r="X2442" s="33"/>
      <c r="Y2442" s="33"/>
    </row>
    <row r="2443" spans="1:25" x14ac:dyDescent="0.2">
      <c r="A2443" s="93" t="s">
        <v>1127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3"/>
        <v>11 2023</v>
      </c>
      <c r="G2443" s="96" t="s">
        <v>6</v>
      </c>
      <c r="H2443" s="160" t="str">
        <f>RIGHT(Journal!$J2443,9)</f>
        <v>158717286</v>
      </c>
      <c r="I2443" s="96" t="str">
        <f t="shared" si="192"/>
        <v>50BMG pharm</v>
      </c>
      <c r="J2443" s="97" t="s">
        <v>1130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3221</v>
      </c>
      <c r="T2443" s="95" t="str">
        <f t="shared" si="191"/>
        <v>11 2023</v>
      </c>
      <c r="U2443" s="32">
        <f t="shared" si="194"/>
        <v>1179.8810198300284</v>
      </c>
      <c r="V2443" s="22">
        <f t="shared" si="195"/>
        <v>0.31716217307009892</v>
      </c>
      <c r="X2443" s="33"/>
      <c r="Y2443" s="33"/>
    </row>
    <row r="2444" spans="1:25" x14ac:dyDescent="0.2">
      <c r="A2444" s="93" t="s">
        <v>1131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3"/>
        <v>11 2023</v>
      </c>
      <c r="G2444" s="96" t="s">
        <v>6</v>
      </c>
      <c r="H2444" s="160" t="str">
        <f>RIGHT(Journal!$J2444,9)</f>
        <v>999025023</v>
      </c>
      <c r="I2444" s="96" t="str">
        <f t="shared" si="192"/>
        <v>Maxler</v>
      </c>
      <c r="J2444" s="97" t="s">
        <v>1063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3221</v>
      </c>
      <c r="T2444" s="95" t="str">
        <f t="shared" si="191"/>
        <v>3 2024</v>
      </c>
      <c r="U2444" s="32">
        <f t="shared" si="194"/>
        <v>709.64683663833807</v>
      </c>
      <c r="V2444" s="22">
        <f t="shared" si="195"/>
        <v>0.7165593678011869</v>
      </c>
      <c r="X2444" s="33"/>
      <c r="Y2444" s="33"/>
    </row>
    <row r="2445" spans="1:25" x14ac:dyDescent="0.2">
      <c r="A2445" s="93" t="s">
        <v>1131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3"/>
        <v>11 2023</v>
      </c>
      <c r="G2445" s="96" t="s">
        <v>6</v>
      </c>
      <c r="H2445" s="160" t="str">
        <f>RIGHT(Journal!$J2445,9)</f>
        <v>999025023</v>
      </c>
      <c r="I2445" s="96" t="str">
        <f t="shared" si="192"/>
        <v>Maxler</v>
      </c>
      <c r="J2445" s="97" t="s">
        <v>1063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3221</v>
      </c>
      <c r="T2445" s="95" t="str">
        <f t="shared" ref="T2445:T2508" si="196">IF(R2445="","",MONTH(R2445)&amp;" "&amp;YEAR(R2445))</f>
        <v>6 2024</v>
      </c>
      <c r="U2445" s="32">
        <f t="shared" si="194"/>
        <v>609.64683663833807</v>
      </c>
      <c r="V2445" s="22">
        <f t="shared" si="195"/>
        <v>0.61558528734229356</v>
      </c>
      <c r="X2445" s="33"/>
      <c r="Y2445" s="33"/>
    </row>
    <row r="2446" spans="1:25" x14ac:dyDescent="0.2">
      <c r="A2446" s="93" t="s">
        <v>1132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3"/>
        <v>11 2023</v>
      </c>
      <c r="G2446" s="96" t="s">
        <v>6</v>
      </c>
      <c r="H2446" s="160" t="str">
        <f>RIGHT(Journal!$J2446,9)</f>
        <v>015958935</v>
      </c>
      <c r="I2446" s="96" t="str">
        <f t="shared" ref="I2446:I2507" si="197">IFERROR(LEFT(J2446,FIND(",",J2446)-1),"")</f>
        <v>SKILLS NUTRITION</v>
      </c>
      <c r="J2446" s="97" t="s">
        <v>1133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3221</v>
      </c>
      <c r="T2446" s="95" t="str">
        <f t="shared" si="196"/>
        <v>11 2023</v>
      </c>
      <c r="U2446" s="32">
        <f t="shared" si="194"/>
        <v>393.86685552407926</v>
      </c>
      <c r="V2446" s="22">
        <f t="shared" si="195"/>
        <v>0.30155184193118101</v>
      </c>
      <c r="X2446" s="33"/>
      <c r="Y2446" s="33"/>
    </row>
    <row r="2447" spans="1:25" x14ac:dyDescent="0.2">
      <c r="A2447" s="93" t="s">
        <v>1132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3"/>
        <v>11 2023</v>
      </c>
      <c r="G2447" s="96" t="s">
        <v>6</v>
      </c>
      <c r="H2447" s="160" t="str">
        <f>RIGHT(Journal!$J2447,9)</f>
        <v>015958935</v>
      </c>
      <c r="I2447" s="96" t="str">
        <f t="shared" si="197"/>
        <v>SKILLS NUTRITION</v>
      </c>
      <c r="J2447" s="97" t="s">
        <v>1133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3221</v>
      </c>
      <c r="T2447" s="95" t="str">
        <f t="shared" si="196"/>
        <v>11 2023</v>
      </c>
      <c r="U2447" s="32">
        <f t="shared" si="194"/>
        <v>393.86685552407926</v>
      </c>
      <c r="V2447" s="22">
        <f t="shared" si="195"/>
        <v>0.30155184193118101</v>
      </c>
      <c r="X2447" s="33"/>
      <c r="Y2447" s="33"/>
    </row>
    <row r="2448" spans="1:25" x14ac:dyDescent="0.2">
      <c r="A2448" s="93" t="s">
        <v>1134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3"/>
        <v>11 2023</v>
      </c>
      <c r="G2448" s="96" t="s">
        <v>6</v>
      </c>
      <c r="H2448" s="160" t="str">
        <f>RIGHT(Journal!$J2448,9)</f>
        <v>176208973</v>
      </c>
      <c r="I2448" s="96" t="str">
        <f t="shared" si="197"/>
        <v>Maxler</v>
      </c>
      <c r="J2448" s="97" t="s">
        <v>502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3221</v>
      </c>
      <c r="T2448" s="95" t="str">
        <f t="shared" si="196"/>
        <v>2 2024</v>
      </c>
      <c r="U2448" s="32">
        <f t="shared" si="194"/>
        <v>902.88668555240793</v>
      </c>
      <c r="V2448" s="22">
        <f t="shared" si="195"/>
        <v>0.5024094353393308</v>
      </c>
      <c r="X2448" s="33"/>
      <c r="Y2448" s="33"/>
    </row>
    <row r="2449" spans="1:25" x14ac:dyDescent="0.2">
      <c r="A2449" s="93" t="s">
        <v>1134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3"/>
        <v>11 2023</v>
      </c>
      <c r="G2449" s="96" t="s">
        <v>6</v>
      </c>
      <c r="H2449" s="160" t="str">
        <f>RIGHT(Journal!$J2449,9)</f>
        <v>176208973</v>
      </c>
      <c r="I2449" s="96" t="str">
        <f t="shared" si="197"/>
        <v>Maxler</v>
      </c>
      <c r="J2449" s="97" t="s">
        <v>502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3221</v>
      </c>
      <c r="T2449" s="95" t="str">
        <f t="shared" si="196"/>
        <v>6 2024</v>
      </c>
      <c r="U2449" s="32">
        <f t="shared" si="194"/>
        <v>802.88668555240793</v>
      </c>
      <c r="V2449" s="22">
        <f t="shared" si="195"/>
        <v>0.44676464143787409</v>
      </c>
      <c r="X2449" s="33"/>
      <c r="Y2449" s="33"/>
    </row>
    <row r="2450" spans="1:25" x14ac:dyDescent="0.2">
      <c r="A2450" s="93" t="s">
        <v>1135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3"/>
        <v>11 2023</v>
      </c>
      <c r="G2450" s="96" t="s">
        <v>5</v>
      </c>
      <c r="H2450" s="161" t="s">
        <v>2611</v>
      </c>
      <c r="I2450" s="97" t="s">
        <v>2612</v>
      </c>
      <c r="J2450" s="97" t="s">
        <v>2613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3221</v>
      </c>
      <c r="T2450" s="95" t="str">
        <f t="shared" si="196"/>
        <v>12 2023</v>
      </c>
      <c r="U2450" s="32">
        <f t="shared" si="194"/>
        <v>923.48984445607221</v>
      </c>
      <c r="V2450" s="22">
        <f t="shared" si="195"/>
        <v>0.49213154627899586</v>
      </c>
      <c r="X2450" s="33"/>
      <c r="Y2450" s="33"/>
    </row>
    <row r="2451" spans="1:25" x14ac:dyDescent="0.2">
      <c r="A2451" s="93" t="s">
        <v>1135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3"/>
        <v>11 2023</v>
      </c>
      <c r="G2451" s="96" t="s">
        <v>5</v>
      </c>
      <c r="H2451" s="160" t="str">
        <f>RIGHT(Journal!$J2451,9)</f>
        <v>NOW-00993</v>
      </c>
      <c r="I2451" s="96" t="str">
        <f t="shared" si="197"/>
        <v>NOW Foods</v>
      </c>
      <c r="J2451" s="97" t="s">
        <v>1136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3221</v>
      </c>
      <c r="T2451" s="95" t="str">
        <f t="shared" si="196"/>
        <v>12 2023</v>
      </c>
      <c r="U2451" s="32">
        <f t="shared" si="194"/>
        <v>987.94649669409682</v>
      </c>
      <c r="V2451" s="22">
        <f t="shared" si="195"/>
        <v>0.40958730614393124</v>
      </c>
      <c r="X2451" s="33"/>
      <c r="Y2451" s="33"/>
    </row>
    <row r="2452" spans="1:25" x14ac:dyDescent="0.2">
      <c r="A2452" s="93" t="s">
        <v>1135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3"/>
        <v>11 2023</v>
      </c>
      <c r="G2452" s="96" t="s">
        <v>5</v>
      </c>
      <c r="H2452" s="160" t="str">
        <f>RIGHT(Journal!$J2452,9)</f>
        <v>EVL-02739</v>
      </c>
      <c r="I2452" s="96" t="str">
        <f t="shared" si="197"/>
        <v>EVLution Nutrition</v>
      </c>
      <c r="J2452" s="97" t="s">
        <v>805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3221</v>
      </c>
      <c r="T2452" s="95" t="str">
        <f t="shared" si="196"/>
        <v>2 2025</v>
      </c>
      <c r="U2452" s="32">
        <f t="shared" si="194"/>
        <v>727.33197569328831</v>
      </c>
      <c r="V2452" s="22">
        <f t="shared" si="195"/>
        <v>0.67805878353032711</v>
      </c>
      <c r="X2452" s="33"/>
      <c r="Y2452" s="33"/>
    </row>
    <row r="2453" spans="1:25" x14ac:dyDescent="0.2">
      <c r="A2453" s="93" t="s">
        <v>1135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3"/>
        <v>11 2023</v>
      </c>
      <c r="G2453" s="96" t="s">
        <v>5</v>
      </c>
      <c r="H2453" s="160" t="str">
        <f>RIGHT(Journal!$J2453,9)</f>
        <v>EVL-02739</v>
      </c>
      <c r="I2453" s="96" t="str">
        <f t="shared" si="197"/>
        <v>EVLution Nutrition</v>
      </c>
      <c r="J2453" s="97" t="s">
        <v>805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6"/>
        <v/>
      </c>
      <c r="U2453" s="32">
        <f t="shared" si="194"/>
        <v>-1072.6680243067117</v>
      </c>
      <c r="V2453" s="22" t="str">
        <f t="shared" si="195"/>
        <v/>
      </c>
      <c r="X2453" s="33"/>
      <c r="Y2453" s="33"/>
    </row>
    <row r="2454" spans="1:25" x14ac:dyDescent="0.2">
      <c r="A2454" s="93" t="s">
        <v>1135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3"/>
        <v>11 2023</v>
      </c>
      <c r="G2454" s="96" t="s">
        <v>5</v>
      </c>
      <c r="H2454" s="160" t="str">
        <f>RIGHT(Journal!$J2454,9)</f>
        <v>FCD-02860</v>
      </c>
      <c r="I2454" s="96" t="str">
        <f t="shared" si="197"/>
        <v>FITCODE</v>
      </c>
      <c r="J2454" s="97" t="s">
        <v>1059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3221</v>
      </c>
      <c r="T2454" s="95" t="str">
        <f t="shared" si="196"/>
        <v>12 2023</v>
      </c>
      <c r="U2454" s="32">
        <f t="shared" si="194"/>
        <v>1.4417542688534013E-3</v>
      </c>
      <c r="V2454" s="22">
        <f t="shared" si="195"/>
        <v>1.3842144690712301E-6</v>
      </c>
      <c r="X2454" s="33"/>
      <c r="Y2454" s="33"/>
    </row>
    <row r="2455" spans="1:25" x14ac:dyDescent="0.2">
      <c r="A2455" s="93" t="s">
        <v>1135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3"/>
        <v>11 2023</v>
      </c>
      <c r="G2455" s="96" t="s">
        <v>5</v>
      </c>
      <c r="H2455" s="160" t="str">
        <f>RIGHT(Journal!$J2455,9)</f>
        <v>FCD-02860</v>
      </c>
      <c r="I2455" s="96" t="str">
        <f t="shared" si="197"/>
        <v>FITCODE</v>
      </c>
      <c r="J2455" s="97" t="s">
        <v>1059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3221</v>
      </c>
      <c r="T2455" s="95" t="str">
        <f t="shared" si="196"/>
        <v>12 2023</v>
      </c>
      <c r="U2455" s="32">
        <f t="shared" si="194"/>
        <v>858.43144175426892</v>
      </c>
      <c r="V2455" s="22">
        <f t="shared" si="195"/>
        <v>0.82417180795096956</v>
      </c>
      <c r="X2455" s="33"/>
      <c r="Y2455" s="33"/>
    </row>
    <row r="2456" spans="1:25" x14ac:dyDescent="0.2">
      <c r="A2456" s="93" t="s">
        <v>1135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3"/>
        <v>11 2023</v>
      </c>
      <c r="G2456" s="96" t="s">
        <v>5</v>
      </c>
      <c r="H2456" s="160" t="str">
        <f>RIGHT(Journal!$J2456,9)</f>
        <v>NCS-67028</v>
      </c>
      <c r="I2456" s="96" t="str">
        <f t="shared" si="197"/>
        <v>Nutricost</v>
      </c>
      <c r="J2456" s="97" t="s">
        <v>1137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3221</v>
      </c>
      <c r="T2456" s="95" t="str">
        <f t="shared" si="196"/>
        <v>12 2023</v>
      </c>
      <c r="U2456" s="32">
        <f t="shared" si="194"/>
        <v>1015.4339188032156</v>
      </c>
      <c r="V2456" s="22">
        <f t="shared" si="195"/>
        <v>0.79048788043443596</v>
      </c>
      <c r="X2456" s="33"/>
      <c r="Y2456" s="33"/>
    </row>
    <row r="2457" spans="1:25" x14ac:dyDescent="0.2">
      <c r="A2457" s="93" t="s">
        <v>1135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3"/>
        <v>11 2023</v>
      </c>
      <c r="G2457" s="96" t="s">
        <v>5</v>
      </c>
      <c r="H2457" s="160" t="str">
        <f>RIGHT(Journal!$J2457,9)</f>
        <v>NCS-67028</v>
      </c>
      <c r="I2457" s="96" t="str">
        <f t="shared" si="197"/>
        <v>Nutricost</v>
      </c>
      <c r="J2457" s="97" t="s">
        <v>1137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3221</v>
      </c>
      <c r="T2457" s="95" t="str">
        <f t="shared" si="196"/>
        <v>12 2023</v>
      </c>
      <c r="U2457" s="32">
        <f t="shared" si="194"/>
        <v>1015.4339188032156</v>
      </c>
      <c r="V2457" s="22">
        <f t="shared" si="195"/>
        <v>0.79048788043443596</v>
      </c>
      <c r="X2457" s="33"/>
      <c r="Y2457" s="33"/>
    </row>
    <row r="2458" spans="1:25" x14ac:dyDescent="0.2">
      <c r="A2458" s="93" t="s">
        <v>1135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3"/>
        <v>11 2023</v>
      </c>
      <c r="G2458" s="96" t="s">
        <v>5</v>
      </c>
      <c r="H2458" s="161" t="s">
        <v>4425</v>
      </c>
      <c r="I2458" s="97" t="s">
        <v>2742</v>
      </c>
      <c r="J2458" s="97" t="s">
        <v>4426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3221</v>
      </c>
      <c r="T2458" s="95" t="str">
        <f t="shared" si="196"/>
        <v>3 2024</v>
      </c>
      <c r="U2458" s="32">
        <f t="shared" si="194"/>
        <v>951.05190743471439</v>
      </c>
      <c r="V2458" s="22">
        <f t="shared" si="195"/>
        <v>0.90667204047136563</v>
      </c>
      <c r="X2458" s="33"/>
      <c r="Y2458" s="33"/>
    </row>
    <row r="2459" spans="1:25" x14ac:dyDescent="0.2">
      <c r="A2459" s="93" t="s">
        <v>1135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3"/>
        <v>11 2023</v>
      </c>
      <c r="G2459" s="96" t="s">
        <v>5</v>
      </c>
      <c r="H2459" s="161" t="s">
        <v>4425</v>
      </c>
      <c r="I2459" s="97" t="s">
        <v>2742</v>
      </c>
      <c r="J2459" s="97" t="s">
        <v>4426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3221</v>
      </c>
      <c r="T2459" s="95" t="str">
        <f t="shared" si="196"/>
        <v>5 2024</v>
      </c>
      <c r="U2459" s="32">
        <f t="shared" si="194"/>
        <v>1051.0519074347144</v>
      </c>
      <c r="V2459" s="22">
        <f t="shared" si="195"/>
        <v>1.002005642494934</v>
      </c>
      <c r="X2459" s="33"/>
      <c r="Y2459" s="33"/>
    </row>
    <row r="2460" spans="1:25" x14ac:dyDescent="0.2">
      <c r="A2460" s="93" t="s">
        <v>1135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3"/>
        <v>11 2023</v>
      </c>
      <c r="G2460" s="96" t="s">
        <v>5</v>
      </c>
      <c r="H2460" s="160" t="str">
        <f>RIGHT(Journal!$J2460,9)</f>
        <v>NOW-08091</v>
      </c>
      <c r="I2460" s="96" t="str">
        <f t="shared" si="197"/>
        <v>NOW Foods</v>
      </c>
      <c r="J2460" s="97" t="s">
        <v>1138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3221</v>
      </c>
      <c r="T2460" s="95" t="str">
        <f t="shared" si="196"/>
        <v>12 2023</v>
      </c>
      <c r="U2460" s="32">
        <f t="shared" si="194"/>
        <v>573.94462493459537</v>
      </c>
      <c r="V2460" s="22">
        <f t="shared" si="195"/>
        <v>1.0910346175309713</v>
      </c>
      <c r="X2460" s="33"/>
      <c r="Y2460" s="33"/>
    </row>
    <row r="2461" spans="1:25" x14ac:dyDescent="0.2">
      <c r="A2461" s="93" t="s">
        <v>1135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3"/>
        <v>11 2023</v>
      </c>
      <c r="G2461" s="96" t="s">
        <v>5</v>
      </c>
      <c r="H2461" s="160" t="str">
        <f>RIGHT(Journal!$J2461,9)</f>
        <v>SNS-00233</v>
      </c>
      <c r="I2461" s="96" t="str">
        <f t="shared" si="197"/>
        <v>Source Naturals</v>
      </c>
      <c r="J2461" s="97" t="s">
        <v>1005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3221</v>
      </c>
      <c r="T2461" s="95" t="str">
        <f t="shared" si="196"/>
        <v>2 2024</v>
      </c>
      <c r="U2461" s="32">
        <f t="shared" si="194"/>
        <v>1063.3978095419302</v>
      </c>
      <c r="V2461" s="22">
        <f t="shared" si="195"/>
        <v>0.40332129488111396</v>
      </c>
      <c r="X2461" s="33"/>
      <c r="Y2461" s="33"/>
    </row>
    <row r="2462" spans="1:25" x14ac:dyDescent="0.2">
      <c r="A2462" s="93" t="s">
        <v>1135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3"/>
        <v>11 2023</v>
      </c>
      <c r="G2462" s="96" t="s">
        <v>5</v>
      </c>
      <c r="H2462" s="160" t="str">
        <f>RIGHT(Journal!$J2462,9)</f>
        <v>JRW-13007</v>
      </c>
      <c r="I2462" s="96" t="str">
        <f t="shared" si="197"/>
        <v>Jarrow Formulas</v>
      </c>
      <c r="J2462" s="97" t="s">
        <v>542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3221</v>
      </c>
      <c r="T2462" s="95" t="str">
        <f t="shared" si="196"/>
        <v>12 2023</v>
      </c>
      <c r="U2462" s="32">
        <f t="shared" si="194"/>
        <v>777.10574133092337</v>
      </c>
      <c r="V2462" s="22">
        <f t="shared" si="195"/>
        <v>0.63546437954224899</v>
      </c>
      <c r="X2462" s="33"/>
      <c r="Y2462" s="33"/>
    </row>
    <row r="2463" spans="1:25" x14ac:dyDescent="0.2">
      <c r="A2463" s="93" t="s">
        <v>1135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3"/>
        <v>11 2023</v>
      </c>
      <c r="G2463" s="96" t="s">
        <v>5</v>
      </c>
      <c r="H2463" s="161" t="s">
        <v>2772</v>
      </c>
      <c r="I2463" s="97" t="s">
        <v>2115</v>
      </c>
      <c r="J2463" s="97" t="s">
        <v>2773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3221</v>
      </c>
      <c r="T2463" s="95" t="str">
        <f t="shared" si="196"/>
        <v>8 2024</v>
      </c>
      <c r="U2463" s="32">
        <f t="shared" si="194"/>
        <v>514.00495409789278</v>
      </c>
      <c r="V2463" s="22">
        <f t="shared" si="195"/>
        <v>1.0576341434587948</v>
      </c>
      <c r="X2463" s="33"/>
      <c r="Y2463" s="33"/>
    </row>
    <row r="2464" spans="1:25" x14ac:dyDescent="0.2">
      <c r="A2464" s="93" t="s">
        <v>1135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3"/>
        <v>11 2023</v>
      </c>
      <c r="G2464" s="96" t="s">
        <v>5</v>
      </c>
      <c r="H2464" s="161" t="s">
        <v>3740</v>
      </c>
      <c r="I2464" s="97" t="s">
        <v>2102</v>
      </c>
      <c r="J2464" s="97" t="s">
        <v>3847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3272</v>
      </c>
      <c r="T2464" s="95" t="str">
        <f t="shared" si="196"/>
        <v>6 2025</v>
      </c>
      <c r="U2464" s="32">
        <f t="shared" si="194"/>
        <v>929.36423203158461</v>
      </c>
      <c r="V2464" s="22">
        <f t="shared" si="195"/>
        <v>0.63194725184430878</v>
      </c>
      <c r="X2464" s="33"/>
      <c r="Y2464" s="33"/>
    </row>
    <row r="2465" spans="1:25" x14ac:dyDescent="0.2">
      <c r="A2465" s="93" t="s">
        <v>1135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3"/>
        <v>11 2023</v>
      </c>
      <c r="G2465" s="96" t="s">
        <v>5</v>
      </c>
      <c r="H2465" s="161" t="s">
        <v>2086</v>
      </c>
      <c r="I2465" s="97" t="s">
        <v>2067</v>
      </c>
      <c r="J2465" s="97" t="s">
        <v>4428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3221</v>
      </c>
      <c r="T2465" s="95" t="str">
        <f t="shared" si="196"/>
        <v>12 2023</v>
      </c>
      <c r="U2465" s="32">
        <f t="shared" si="194"/>
        <v>1076.6532726061932</v>
      </c>
      <c r="V2465" s="22">
        <f t="shared" si="195"/>
        <v>0.70676836287177258</v>
      </c>
      <c r="X2465" s="33"/>
      <c r="Y2465" s="33"/>
    </row>
    <row r="2466" spans="1:25" x14ac:dyDescent="0.2">
      <c r="A2466" s="93" t="s">
        <v>1135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3"/>
        <v>11 2023</v>
      </c>
      <c r="G2466" s="96" t="s">
        <v>5</v>
      </c>
      <c r="H2466" s="160" t="str">
        <f>RIGHT(Journal!$J2466,9)</f>
        <v>EVL-02907</v>
      </c>
      <c r="I2466" s="96" t="str">
        <f t="shared" si="197"/>
        <v>EVLution Nutrition</v>
      </c>
      <c r="J2466" s="97" t="s">
        <v>1139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6"/>
        <v/>
      </c>
      <c r="U2466" s="32">
        <f t="shared" si="194"/>
        <v>-1113.2554630642628</v>
      </c>
      <c r="V2466" s="22" t="str">
        <f t="shared" si="195"/>
        <v/>
      </c>
      <c r="X2466" s="33"/>
      <c r="Y2466" s="33"/>
    </row>
    <row r="2467" spans="1:25" x14ac:dyDescent="0.2">
      <c r="A2467" s="93" t="s">
        <v>1140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3"/>
        <v>11 2023</v>
      </c>
      <c r="G2467" s="96" t="s">
        <v>5</v>
      </c>
      <c r="H2467" s="161" t="s">
        <v>2614</v>
      </c>
      <c r="I2467" s="97" t="s">
        <v>2102</v>
      </c>
      <c r="J2467" s="97" t="s">
        <v>2615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3221</v>
      </c>
      <c r="T2467" s="95" t="str">
        <f t="shared" si="196"/>
        <v>1 2024</v>
      </c>
      <c r="U2467" s="32">
        <f t="shared" si="194"/>
        <v>695.62418820129176</v>
      </c>
      <c r="V2467" s="22">
        <f t="shared" si="195"/>
        <v>0.69259352926422835</v>
      </c>
      <c r="X2467" s="33"/>
      <c r="Y2467" s="33"/>
    </row>
    <row r="2468" spans="1:25" x14ac:dyDescent="0.2">
      <c r="A2468" s="93" t="s">
        <v>1140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3"/>
        <v>11 2023</v>
      </c>
      <c r="G2468" s="96" t="s">
        <v>5</v>
      </c>
      <c r="H2468" s="161" t="s">
        <v>2136</v>
      </c>
      <c r="I2468" s="97" t="s">
        <v>2067</v>
      </c>
      <c r="J2468" s="97" t="s">
        <v>2137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3221</v>
      </c>
      <c r="T2468" s="95" t="str">
        <f t="shared" si="196"/>
        <v>1 2024</v>
      </c>
      <c r="U2468" s="32">
        <f t="shared" si="194"/>
        <v>624.60069704182138</v>
      </c>
      <c r="V2468" s="22">
        <f t="shared" si="195"/>
        <v>0.33304944502037598</v>
      </c>
      <c r="X2468" s="33"/>
      <c r="Y2468" s="33"/>
    </row>
    <row r="2469" spans="1:25" x14ac:dyDescent="0.2">
      <c r="A2469" s="93" t="s">
        <v>1140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3"/>
        <v>11 2023</v>
      </c>
      <c r="G2469" s="96" t="s">
        <v>5</v>
      </c>
      <c r="H2469" s="161" t="s">
        <v>2136</v>
      </c>
      <c r="I2469" s="97" t="s">
        <v>2067</v>
      </c>
      <c r="J2469" s="97" t="s">
        <v>2137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3221</v>
      </c>
      <c r="T2469" s="95" t="str">
        <f t="shared" si="196"/>
        <v>1 2024</v>
      </c>
      <c r="U2469" s="32">
        <f t="shared" si="194"/>
        <v>624.60069704182138</v>
      </c>
      <c r="V2469" s="22">
        <f t="shared" si="195"/>
        <v>0.33304944502037598</v>
      </c>
      <c r="X2469" s="33"/>
      <c r="Y2469" s="33"/>
    </row>
    <row r="2470" spans="1:25" x14ac:dyDescent="0.2">
      <c r="A2470" s="93" t="s">
        <v>1140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3"/>
        <v>11 2023</v>
      </c>
      <c r="G2470" s="96" t="s">
        <v>5</v>
      </c>
      <c r="H2470" s="161" t="s">
        <v>2136</v>
      </c>
      <c r="I2470" s="97" t="s">
        <v>2067</v>
      </c>
      <c r="J2470" s="97" t="s">
        <v>2137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3221</v>
      </c>
      <c r="T2470" s="95" t="str">
        <f t="shared" si="196"/>
        <v>7 2024</v>
      </c>
      <c r="U2470" s="32">
        <f t="shared" si="194"/>
        <v>524.60069704182138</v>
      </c>
      <c r="V2470" s="22">
        <f t="shared" si="195"/>
        <v>0.27972746721956093</v>
      </c>
      <c r="X2470" s="33"/>
      <c r="Y2470" s="33"/>
    </row>
    <row r="2471" spans="1:25" x14ac:dyDescent="0.2">
      <c r="A2471" s="93" t="s">
        <v>1140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3"/>
        <v>11 2023</v>
      </c>
      <c r="G2471" s="96" t="s">
        <v>5</v>
      </c>
      <c r="H2471" s="161" t="s">
        <v>2136</v>
      </c>
      <c r="I2471" s="97" t="s">
        <v>2067</v>
      </c>
      <c r="J2471" s="97" t="s">
        <v>2137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3221</v>
      </c>
      <c r="T2471" s="95" t="str">
        <f t="shared" si="196"/>
        <v>8 2024</v>
      </c>
      <c r="U2471" s="32">
        <f t="shared" si="194"/>
        <v>624.60069704182138</v>
      </c>
      <c r="V2471" s="22">
        <f t="shared" si="195"/>
        <v>0.33304944502037598</v>
      </c>
      <c r="X2471" s="33"/>
      <c r="Y2471" s="33"/>
    </row>
    <row r="2472" spans="1:25" x14ac:dyDescent="0.2">
      <c r="A2472" s="93" t="s">
        <v>1140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3"/>
        <v>11 2023</v>
      </c>
      <c r="G2472" s="96" t="s">
        <v>5</v>
      </c>
      <c r="H2472" s="160" t="str">
        <f>RIGHT(Journal!$J2472,9)</f>
        <v>NOW-01298</v>
      </c>
      <c r="I2472" s="96" t="str">
        <f t="shared" si="197"/>
        <v>NOW Foods</v>
      </c>
      <c r="J2472" s="97" t="s">
        <v>474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3221</v>
      </c>
      <c r="T2472" s="95" t="str">
        <f t="shared" si="196"/>
        <v>1 2024</v>
      </c>
      <c r="U2472" s="32">
        <f t="shared" si="194"/>
        <v>591.20565496429708</v>
      </c>
      <c r="V2472" s="22">
        <f t="shared" si="195"/>
        <v>0.2560668325593784</v>
      </c>
      <c r="X2472" s="33"/>
      <c r="Y2472" s="33"/>
    </row>
    <row r="2473" spans="1:25" x14ac:dyDescent="0.2">
      <c r="A2473" s="93" t="s">
        <v>1140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3"/>
        <v>11 2023</v>
      </c>
      <c r="G2473" s="96" t="s">
        <v>5</v>
      </c>
      <c r="H2473" s="160" t="str">
        <f>RIGHT(Journal!$J2473,9)</f>
        <v>NOW-01298</v>
      </c>
      <c r="I2473" s="96" t="str">
        <f t="shared" si="197"/>
        <v>NOW Foods</v>
      </c>
      <c r="J2473" s="97" t="s">
        <v>474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3221</v>
      </c>
      <c r="T2473" s="95" t="str">
        <f t="shared" si="196"/>
        <v>2 2024</v>
      </c>
      <c r="U2473" s="32">
        <f t="shared" si="194"/>
        <v>691.20565496429708</v>
      </c>
      <c r="V2473" s="22">
        <f t="shared" si="195"/>
        <v>0.29937948195797764</v>
      </c>
      <c r="X2473" s="33"/>
      <c r="Y2473" s="33"/>
    </row>
    <row r="2474" spans="1:25" x14ac:dyDescent="0.2">
      <c r="A2474" s="93" t="s">
        <v>1140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3"/>
        <v>11 2023</v>
      </c>
      <c r="G2474" s="96" t="s">
        <v>5</v>
      </c>
      <c r="H2474" s="161" t="s">
        <v>3014</v>
      </c>
      <c r="I2474" s="97" t="s">
        <v>2115</v>
      </c>
      <c r="J2474" s="97" t="s">
        <v>3015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3221</v>
      </c>
      <c r="T2474" s="95" t="str">
        <f t="shared" si="196"/>
        <v>4 2024</v>
      </c>
      <c r="U2474" s="32">
        <f t="shared" si="194"/>
        <v>594.16482488949327</v>
      </c>
      <c r="V2474" s="22">
        <f t="shared" si="195"/>
        <v>5.6140581264130986</v>
      </c>
      <c r="X2474" s="33"/>
      <c r="Y2474" s="33"/>
    </row>
    <row r="2475" spans="1:25" x14ac:dyDescent="0.2">
      <c r="A2475" s="93" t="s">
        <v>1140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3"/>
        <v>11 2023</v>
      </c>
      <c r="G2475" s="96" t="s">
        <v>5</v>
      </c>
      <c r="H2475" s="161" t="s">
        <v>2700</v>
      </c>
      <c r="I2475" s="97" t="s">
        <v>2067</v>
      </c>
      <c r="J2475" s="97" t="s">
        <v>2701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3221</v>
      </c>
      <c r="T2475" s="95" t="str">
        <f t="shared" si="196"/>
        <v>1 2024</v>
      </c>
      <c r="U2475" s="32">
        <f t="shared" si="194"/>
        <v>868.22922581604848</v>
      </c>
      <c r="V2475" s="22">
        <f t="shared" si="195"/>
        <v>0.42732636813558239</v>
      </c>
      <c r="X2475" s="33"/>
      <c r="Y2475" s="33"/>
    </row>
    <row r="2476" spans="1:25" x14ac:dyDescent="0.2">
      <c r="A2476" s="93" t="s">
        <v>1140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3"/>
        <v>11 2023</v>
      </c>
      <c r="G2476" s="96" t="s">
        <v>5</v>
      </c>
      <c r="H2476" s="161" t="s">
        <v>2700</v>
      </c>
      <c r="I2476" s="97" t="s">
        <v>2067</v>
      </c>
      <c r="J2476" s="97" t="s">
        <v>2701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3221</v>
      </c>
      <c r="T2476" s="95" t="str">
        <f t="shared" si="196"/>
        <v>1 2024</v>
      </c>
      <c r="U2476" s="32">
        <f t="shared" si="194"/>
        <v>968.22922581604848</v>
      </c>
      <c r="V2476" s="22">
        <f t="shared" si="195"/>
        <v>0.47654451876094728</v>
      </c>
      <c r="X2476" s="33"/>
      <c r="Y2476" s="33"/>
    </row>
    <row r="2477" spans="1:25" x14ac:dyDescent="0.2">
      <c r="A2477" s="93" t="s">
        <v>1140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3"/>
        <v>11 2023</v>
      </c>
      <c r="G2477" s="96" t="s">
        <v>5</v>
      </c>
      <c r="H2477" s="161" t="s">
        <v>2700</v>
      </c>
      <c r="I2477" s="97" t="s">
        <v>2067</v>
      </c>
      <c r="J2477" s="97" t="s">
        <v>2701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3221</v>
      </c>
      <c r="T2477" s="95" t="str">
        <f t="shared" si="196"/>
        <v>1 2024</v>
      </c>
      <c r="U2477" s="32">
        <f t="shared" si="194"/>
        <v>968.22922581604848</v>
      </c>
      <c r="V2477" s="22">
        <f t="shared" si="195"/>
        <v>0.47654451876094728</v>
      </c>
      <c r="X2477" s="33"/>
      <c r="Y2477" s="33"/>
    </row>
    <row r="2478" spans="1:25" x14ac:dyDescent="0.2">
      <c r="A2478" s="93" t="s">
        <v>1140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3"/>
        <v>11 2023</v>
      </c>
      <c r="G2478" s="96" t="s">
        <v>5</v>
      </c>
      <c r="H2478" s="161" t="s">
        <v>2700</v>
      </c>
      <c r="I2478" s="97" t="s">
        <v>2067</v>
      </c>
      <c r="J2478" s="97" t="s">
        <v>2701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3221</v>
      </c>
      <c r="T2478" s="95" t="str">
        <f t="shared" si="196"/>
        <v>2 2024</v>
      </c>
      <c r="U2478" s="32">
        <f t="shared" si="194"/>
        <v>968.22922581604848</v>
      </c>
      <c r="V2478" s="22">
        <f t="shared" si="195"/>
        <v>0.47654451876094728</v>
      </c>
      <c r="X2478" s="33"/>
      <c r="Y2478" s="33"/>
    </row>
    <row r="2479" spans="1:25" x14ac:dyDescent="0.2">
      <c r="A2479" s="93" t="s">
        <v>1140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3"/>
        <v>11 2023</v>
      </c>
      <c r="G2479" s="96" t="s">
        <v>5</v>
      </c>
      <c r="H2479" s="160" t="str">
        <f>RIGHT(Journal!$J2479,9)</f>
        <v>BLB-00175</v>
      </c>
      <c r="I2479" s="96" t="str">
        <f t="shared" si="197"/>
        <v>Bluebonnet Nutrition</v>
      </c>
      <c r="J2479" s="97" t="s">
        <v>1141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3221</v>
      </c>
      <c r="T2479" s="95" t="str">
        <f t="shared" si="196"/>
        <v>1 2024</v>
      </c>
      <c r="U2479" s="32">
        <f t="shared" si="194"/>
        <v>855.57998554913092</v>
      </c>
      <c r="V2479" s="22">
        <f t="shared" si="195"/>
        <v>0.24138786657926162</v>
      </c>
      <c r="X2479" s="33"/>
      <c r="Y2479" s="33"/>
    </row>
    <row r="2480" spans="1:25" x14ac:dyDescent="0.2">
      <c r="A2480" s="93" t="s">
        <v>1142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3"/>
        <v>11 2023</v>
      </c>
      <c r="G2480" s="96" t="s">
        <v>5</v>
      </c>
      <c r="H2480" s="161" t="s">
        <v>2900</v>
      </c>
      <c r="I2480" s="97" t="s">
        <v>2071</v>
      </c>
      <c r="J2480" s="97" t="s">
        <v>2901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3221</v>
      </c>
      <c r="T2480" s="95" t="str">
        <f t="shared" si="196"/>
        <v>12 2023</v>
      </c>
      <c r="U2480" s="32">
        <f t="shared" si="194"/>
        <v>894.32873732107328</v>
      </c>
      <c r="V2480" s="22">
        <f t="shared" si="195"/>
        <v>0.46929853791459125</v>
      </c>
      <c r="X2480" s="33"/>
      <c r="Y2480" s="33"/>
    </row>
    <row r="2481" spans="1:25" x14ac:dyDescent="0.2">
      <c r="A2481" s="93" t="s">
        <v>1142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3"/>
        <v>11 2023</v>
      </c>
      <c r="G2481" s="96" t="s">
        <v>5</v>
      </c>
      <c r="H2481" s="161" t="s">
        <v>2900</v>
      </c>
      <c r="I2481" s="97" t="s">
        <v>2071</v>
      </c>
      <c r="J2481" s="97" t="s">
        <v>2901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3221</v>
      </c>
      <c r="T2481" s="95" t="str">
        <f t="shared" si="196"/>
        <v>12 2023</v>
      </c>
      <c r="U2481" s="32">
        <f t="shared" si="194"/>
        <v>894.32873732107328</v>
      </c>
      <c r="V2481" s="22">
        <f t="shared" si="195"/>
        <v>0.46929853791459125</v>
      </c>
      <c r="X2481" s="33"/>
      <c r="Y2481" s="33"/>
    </row>
    <row r="2482" spans="1:25" x14ac:dyDescent="0.2">
      <c r="A2482" s="93" t="s">
        <v>1142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3"/>
        <v>11 2023</v>
      </c>
      <c r="G2482" s="96" t="s">
        <v>5</v>
      </c>
      <c r="H2482" s="161" t="s">
        <v>2900</v>
      </c>
      <c r="I2482" s="97" t="s">
        <v>2071</v>
      </c>
      <c r="J2482" s="97" t="s">
        <v>2901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3221</v>
      </c>
      <c r="T2482" s="95" t="str">
        <f t="shared" si="196"/>
        <v>12 2023</v>
      </c>
      <c r="U2482" s="32">
        <f t="shared" si="194"/>
        <v>894.32873732107328</v>
      </c>
      <c r="V2482" s="22">
        <f t="shared" si="195"/>
        <v>0.46929853791459125</v>
      </c>
      <c r="X2482" s="33"/>
      <c r="Y2482" s="33"/>
    </row>
    <row r="2483" spans="1:25" x14ac:dyDescent="0.2">
      <c r="A2483" s="93" t="s">
        <v>1142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3"/>
        <v>11 2023</v>
      </c>
      <c r="G2483" s="96" t="s">
        <v>5</v>
      </c>
      <c r="H2483" s="161" t="s">
        <v>2900</v>
      </c>
      <c r="I2483" s="97" t="s">
        <v>2071</v>
      </c>
      <c r="J2483" s="97" t="s">
        <v>2901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3221</v>
      </c>
      <c r="T2483" s="95" t="str">
        <f t="shared" si="196"/>
        <v>8 2024</v>
      </c>
      <c r="U2483" s="32">
        <f t="shared" si="194"/>
        <v>894.32873732107328</v>
      </c>
      <c r="V2483" s="22">
        <f t="shared" si="195"/>
        <v>0.46929853791459125</v>
      </c>
      <c r="X2483" s="33"/>
      <c r="Y2483" s="33"/>
    </row>
    <row r="2484" spans="1:25" x14ac:dyDescent="0.2">
      <c r="A2484" s="93" t="s">
        <v>1142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3"/>
        <v>11 2023</v>
      </c>
      <c r="G2484" s="96" t="s">
        <v>5</v>
      </c>
      <c r="H2484" s="161" t="s">
        <v>2538</v>
      </c>
      <c r="I2484" s="97" t="s">
        <v>2102</v>
      </c>
      <c r="J2484" s="97" t="s">
        <v>2539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3221</v>
      </c>
      <c r="T2484" s="95" t="str">
        <f t="shared" si="196"/>
        <v>1 2024</v>
      </c>
      <c r="U2484" s="32">
        <f t="shared" si="194"/>
        <v>981.70200113754868</v>
      </c>
      <c r="V2484" s="22">
        <f t="shared" si="195"/>
        <v>0.57132232115003079</v>
      </c>
      <c r="X2484" s="33"/>
      <c r="Y2484" s="33"/>
    </row>
    <row r="2485" spans="1:25" x14ac:dyDescent="0.2">
      <c r="A2485" s="93" t="s">
        <v>1142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3"/>
        <v>11 2023</v>
      </c>
      <c r="G2485" s="96" t="s">
        <v>5</v>
      </c>
      <c r="H2485" s="161" t="s">
        <v>2538</v>
      </c>
      <c r="I2485" s="97" t="s">
        <v>2102</v>
      </c>
      <c r="J2485" s="97" t="s">
        <v>2539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3221</v>
      </c>
      <c r="T2485" s="95" t="str">
        <f t="shared" si="196"/>
        <v>1 2024</v>
      </c>
      <c r="U2485" s="32">
        <f t="shared" si="194"/>
        <v>981.70200113754868</v>
      </c>
      <c r="V2485" s="22">
        <f t="shared" si="195"/>
        <v>0.57132232115003079</v>
      </c>
      <c r="X2485" s="33"/>
      <c r="Y2485" s="33"/>
    </row>
    <row r="2486" spans="1:25" x14ac:dyDescent="0.2">
      <c r="A2486" s="93" t="s">
        <v>1142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3"/>
        <v>11 2023</v>
      </c>
      <c r="G2486" s="96" t="s">
        <v>5</v>
      </c>
      <c r="H2486" s="161" t="s">
        <v>2529</v>
      </c>
      <c r="I2486" s="97" t="s">
        <v>2067</v>
      </c>
      <c r="J2486" s="97" t="s">
        <v>2530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3221</v>
      </c>
      <c r="T2486" s="95" t="str">
        <f t="shared" si="196"/>
        <v>1 2024</v>
      </c>
      <c r="U2486" s="32">
        <f t="shared" si="194"/>
        <v>846.32281827661393</v>
      </c>
      <c r="V2486" s="22">
        <f t="shared" si="195"/>
        <v>1.2947106644373414</v>
      </c>
      <c r="X2486" s="33"/>
      <c r="Y2486" s="33"/>
    </row>
    <row r="2487" spans="1:25" x14ac:dyDescent="0.2">
      <c r="A2487" s="93" t="s">
        <v>1142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3"/>
        <v>11 2023</v>
      </c>
      <c r="G2487" s="96" t="s">
        <v>5</v>
      </c>
      <c r="H2487" s="161" t="s">
        <v>2529</v>
      </c>
      <c r="I2487" s="97" t="s">
        <v>2067</v>
      </c>
      <c r="J2487" s="97" t="s">
        <v>2530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3221</v>
      </c>
      <c r="T2487" s="95" t="str">
        <f t="shared" si="196"/>
        <v>3 2024</v>
      </c>
      <c r="U2487" s="32">
        <f t="shared" si="194"/>
        <v>846.32281827661393</v>
      </c>
      <c r="V2487" s="22">
        <f t="shared" si="195"/>
        <v>1.2947106644373414</v>
      </c>
      <c r="X2487" s="33"/>
      <c r="Y2487" s="33"/>
    </row>
    <row r="2488" spans="1:25" x14ac:dyDescent="0.2">
      <c r="A2488" s="93" t="s">
        <v>1142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3"/>
        <v>11 2023</v>
      </c>
      <c r="G2488" s="96" t="s">
        <v>5</v>
      </c>
      <c r="H2488" s="160" t="str">
        <f>RIGHT(Journal!$J2488,9)</f>
        <v>NFS-02605</v>
      </c>
      <c r="I2488" s="96" t="str">
        <f t="shared" si="197"/>
        <v>Natural Factors</v>
      </c>
      <c r="J2488" s="97" t="s">
        <v>1143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3221</v>
      </c>
      <c r="T2488" s="95" t="str">
        <f t="shared" si="196"/>
        <v>11 2024</v>
      </c>
      <c r="U2488" s="32">
        <f t="shared" si="194"/>
        <v>748.08027585553168</v>
      </c>
      <c r="V2488" s="22">
        <f t="shared" si="195"/>
        <v>0.64942049361220155</v>
      </c>
      <c r="X2488" s="33"/>
      <c r="Y2488" s="33"/>
    </row>
    <row r="2489" spans="1:25" x14ac:dyDescent="0.2">
      <c r="A2489" s="93" t="s">
        <v>1142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3"/>
        <v>11 2023</v>
      </c>
      <c r="G2489" s="96" t="s">
        <v>5</v>
      </c>
      <c r="H2489" s="160" t="str">
        <f>RIGHT(Journal!$J2489,9)</f>
        <v>CGN-02108</v>
      </c>
      <c r="I2489" s="96" t="str">
        <f t="shared" si="197"/>
        <v>California Gold Nutrition</v>
      </c>
      <c r="J2489" s="97" t="s">
        <v>1144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3221</v>
      </c>
      <c r="T2489" s="95" t="str">
        <f t="shared" si="196"/>
        <v>2 2024</v>
      </c>
      <c r="U2489" s="32">
        <f t="shared" si="194"/>
        <v>1185.4907180775431</v>
      </c>
      <c r="V2489" s="22">
        <f t="shared" si="195"/>
        <v>1.2963134891156447</v>
      </c>
      <c r="X2489" s="33"/>
      <c r="Y2489" s="33"/>
    </row>
    <row r="2490" spans="1:25" x14ac:dyDescent="0.2">
      <c r="A2490" s="93" t="s">
        <v>1142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3"/>
        <v>11 2023</v>
      </c>
      <c r="G2490" s="96" t="s">
        <v>5</v>
      </c>
      <c r="H2490" s="160" t="str">
        <f>RIGHT(Journal!$J2490,9)</f>
        <v>NBC-00120</v>
      </c>
      <c r="I2490" s="96" t="str">
        <f t="shared" si="197"/>
        <v>NutriBiotic</v>
      </c>
      <c r="J2490" s="97" t="s">
        <v>1145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3221</v>
      </c>
      <c r="T2490" s="95" t="str">
        <f t="shared" si="196"/>
        <v>12 2023</v>
      </c>
      <c r="U2490" s="32">
        <f t="shared" si="194"/>
        <v>1004.4308223528296</v>
      </c>
      <c r="V2490" s="22">
        <f t="shared" si="195"/>
        <v>0.84012773257462781</v>
      </c>
      <c r="X2490" s="33"/>
      <c r="Y2490" s="33"/>
    </row>
    <row r="2491" spans="1:25" x14ac:dyDescent="0.2">
      <c r="A2491" s="93" t="s">
        <v>1142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3"/>
        <v>11 2023</v>
      </c>
      <c r="G2491" s="96" t="s">
        <v>5</v>
      </c>
      <c r="H2491" s="161" t="s">
        <v>2152</v>
      </c>
      <c r="I2491" s="97" t="s">
        <v>2067</v>
      </c>
      <c r="J2491" s="97" t="s">
        <v>3886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3221</v>
      </c>
      <c r="T2491" s="95" t="str">
        <f t="shared" si="196"/>
        <v>1 2024</v>
      </c>
      <c r="U2491" s="32">
        <f t="shared" si="194"/>
        <v>1089.5379436439473</v>
      </c>
      <c r="V2491" s="22">
        <f t="shared" si="195"/>
        <v>0.57030075003012271</v>
      </c>
      <c r="X2491" s="33"/>
      <c r="Y2491" s="33"/>
    </row>
    <row r="2492" spans="1:25" x14ac:dyDescent="0.2">
      <c r="A2492" s="93" t="s">
        <v>1142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3"/>
        <v>11 2023</v>
      </c>
      <c r="G2492" s="96" t="s">
        <v>5</v>
      </c>
      <c r="H2492" s="161" t="s">
        <v>2152</v>
      </c>
      <c r="I2492" s="97" t="s">
        <v>2067</v>
      </c>
      <c r="J2492" s="97" t="s">
        <v>3886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3221</v>
      </c>
      <c r="T2492" s="95" t="str">
        <f t="shared" si="196"/>
        <v>1 2024</v>
      </c>
      <c r="U2492" s="32">
        <f t="shared" si="194"/>
        <v>989.5379436439473</v>
      </c>
      <c r="V2492" s="22">
        <f t="shared" si="195"/>
        <v>0.51795739169578525</v>
      </c>
      <c r="X2492" s="33"/>
      <c r="Y2492" s="33"/>
    </row>
    <row r="2493" spans="1:25" x14ac:dyDescent="0.2">
      <c r="A2493" s="93" t="s">
        <v>1142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3"/>
        <v>11 2023</v>
      </c>
      <c r="G2493" s="96" t="s">
        <v>5</v>
      </c>
      <c r="H2493" s="160" t="str">
        <f>RIGHT(Journal!$J2493,9)</f>
        <v>EVL-02907</v>
      </c>
      <c r="I2493" s="96" t="str">
        <f t="shared" si="197"/>
        <v>EVLution Nutrition</v>
      </c>
      <c r="J2493" s="97" t="s">
        <v>1139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6"/>
        <v/>
      </c>
      <c r="U2493" s="32">
        <f t="shared" si="194"/>
        <v>-1124.2395828988526</v>
      </c>
      <c r="V2493" s="22" t="str">
        <f t="shared" si="195"/>
        <v/>
      </c>
      <c r="X2493" s="33"/>
      <c r="Y2493" s="33"/>
    </row>
    <row r="2494" spans="1:25" x14ac:dyDescent="0.2">
      <c r="A2494" s="93" t="s">
        <v>1142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3"/>
        <v>11 2023</v>
      </c>
      <c r="G2494" s="96" t="s">
        <v>5</v>
      </c>
      <c r="H2494" s="160" t="str">
        <f>RIGHT(Journal!$J2494,9)</f>
        <v>NOW-02008</v>
      </c>
      <c r="I2494" s="96" t="str">
        <f t="shared" si="197"/>
        <v>NOW Foods</v>
      </c>
      <c r="J2494" s="97" t="s">
        <v>796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3221</v>
      </c>
      <c r="T2494" s="95" t="str">
        <f t="shared" si="196"/>
        <v>12 2023</v>
      </c>
      <c r="U2494" s="32">
        <f t="shared" si="194"/>
        <v>912.42729121243792</v>
      </c>
      <c r="V2494" s="22">
        <f t="shared" si="195"/>
        <v>0.48338656676092445</v>
      </c>
      <c r="X2494" s="33"/>
      <c r="Y2494" s="33"/>
    </row>
    <row r="2495" spans="1:25" x14ac:dyDescent="0.2">
      <c r="A2495" s="93" t="s">
        <v>1146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3"/>
        <v>11 2023</v>
      </c>
      <c r="G2495" s="96" t="s">
        <v>5</v>
      </c>
      <c r="H2495" s="160" t="str">
        <f>RIGHT(Journal!$J2495,9)</f>
        <v>SWV-01852</v>
      </c>
      <c r="I2495" s="96" t="str">
        <f t="shared" si="197"/>
        <v>Swanson</v>
      </c>
      <c r="J2495" s="97" t="s">
        <v>1147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3221</v>
      </c>
      <c r="T2495" s="95" t="str">
        <f t="shared" si="196"/>
        <v>12 2023</v>
      </c>
      <c r="U2495" s="32">
        <f t="shared" si="194"/>
        <v>401.48803350200683</v>
      </c>
      <c r="V2495" s="22">
        <f t="shared" si="195"/>
        <v>0.73195856795127134</v>
      </c>
      <c r="X2495" s="33"/>
      <c r="Y2495" s="33"/>
    </row>
    <row r="2496" spans="1:25" x14ac:dyDescent="0.2">
      <c r="A2496" s="93" t="s">
        <v>1146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3"/>
        <v>11 2023</v>
      </c>
      <c r="G2496" s="96" t="s">
        <v>5</v>
      </c>
      <c r="H2496" s="160" t="str">
        <f>RIGHT(Journal!$J2496,9)</f>
        <v>NLI-00117</v>
      </c>
      <c r="I2496" s="96" t="str">
        <f t="shared" si="197"/>
        <v>Nature's Life</v>
      </c>
      <c r="J2496" s="97" t="s">
        <v>743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3221</v>
      </c>
      <c r="T2496" s="95" t="str">
        <f t="shared" si="196"/>
        <v>12 2023</v>
      </c>
      <c r="U2496" s="32">
        <f t="shared" si="194"/>
        <v>387.89693596231041</v>
      </c>
      <c r="V2496" s="22">
        <f t="shared" si="195"/>
        <v>0.58585582370938816</v>
      </c>
      <c r="X2496" s="33"/>
      <c r="Y2496" s="33"/>
    </row>
    <row r="2497" spans="1:25" x14ac:dyDescent="0.2">
      <c r="A2497" s="93" t="s">
        <v>1146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ref="F2497:F2560" si="198">IFERROR(MONTH(E2497)&amp;" "&amp;YEAR(E2497),"")</f>
        <v>11 2023</v>
      </c>
      <c r="G2497" s="96" t="s">
        <v>5</v>
      </c>
      <c r="H2497" s="160" t="str">
        <f>RIGHT(Journal!$J2497,9)</f>
        <v>CEN-21377</v>
      </c>
      <c r="I2497" s="96" t="str">
        <f t="shared" si="197"/>
        <v>21st Century</v>
      </c>
      <c r="J2497" s="97" t="s">
        <v>1148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3221</v>
      </c>
      <c r="T2497" s="95" t="str">
        <f t="shared" si="196"/>
        <v>12 2023</v>
      </c>
      <c r="U2497" s="32">
        <f t="shared" ref="U2497:U2560" si="199">Q2497-P2497</f>
        <v>397.68229628337127</v>
      </c>
      <c r="V2497" s="22">
        <f t="shared" ref="V2497:V2560" si="200">IF(Q2497&lt;&gt;0,IFERROR(U2497/P2497,""),"")</f>
        <v>0.87921010611716888</v>
      </c>
      <c r="X2497" s="33"/>
      <c r="Y2497" s="33"/>
    </row>
    <row r="2498" spans="1:25" x14ac:dyDescent="0.2">
      <c r="A2498" s="93" t="s">
        <v>1146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8"/>
        <v>11 2023</v>
      </c>
      <c r="G2498" s="96" t="s">
        <v>5</v>
      </c>
      <c r="H2498" s="160" t="str">
        <f>RIGHT(Journal!$J2498,9)</f>
        <v>LEX-17539</v>
      </c>
      <c r="I2498" s="96" t="str">
        <f t="shared" si="197"/>
        <v>Life Extension</v>
      </c>
      <c r="J2498" s="97" t="s">
        <v>1149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3221</v>
      </c>
      <c r="T2498" s="95" t="str">
        <f t="shared" si="196"/>
        <v>12 2023</v>
      </c>
      <c r="U2498" s="32">
        <f t="shared" si="199"/>
        <v>372.24253358925159</v>
      </c>
      <c r="V2498" s="22">
        <f t="shared" si="200"/>
        <v>0.87021867020273269</v>
      </c>
      <c r="X2498" s="33"/>
      <c r="Y2498" s="33"/>
    </row>
    <row r="2499" spans="1:25" x14ac:dyDescent="0.2">
      <c r="A2499" s="93" t="s">
        <v>1146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8"/>
        <v>11 2023</v>
      </c>
      <c r="G2499" s="96" t="s">
        <v>5</v>
      </c>
      <c r="H2499" s="160" t="str">
        <f>RIGHT(Journal!$J2499,9)</f>
        <v>CAR-01540</v>
      </c>
      <c r="I2499" s="96" t="str">
        <f t="shared" si="197"/>
        <v>Carlson</v>
      </c>
      <c r="J2499" s="97" t="s">
        <v>1150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3221</v>
      </c>
      <c r="T2499" s="95" t="str">
        <f t="shared" si="196"/>
        <v>12 2023</v>
      </c>
      <c r="U2499" s="32">
        <f t="shared" si="199"/>
        <v>840.45816785901297</v>
      </c>
      <c r="V2499" s="22">
        <f t="shared" si="200"/>
        <v>0.37195955211090398</v>
      </c>
      <c r="X2499" s="33"/>
      <c r="Y2499" s="33"/>
    </row>
    <row r="2500" spans="1:25" x14ac:dyDescent="0.2">
      <c r="A2500" s="93" t="s">
        <v>1146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si="198"/>
        <v>11 2023</v>
      </c>
      <c r="G2500" s="96" t="s">
        <v>5</v>
      </c>
      <c r="H2500" s="160" t="str">
        <f>RIGHT(Journal!$J2500,9)</f>
        <v>NOW-00169</v>
      </c>
      <c r="I2500" s="96" t="str">
        <f t="shared" si="197"/>
        <v>NOW Foods</v>
      </c>
      <c r="J2500" s="97" t="s">
        <v>1151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3221</v>
      </c>
      <c r="T2500" s="95" t="str">
        <f t="shared" si="196"/>
        <v>12 2023</v>
      </c>
      <c r="U2500" s="32">
        <f t="shared" si="199"/>
        <v>818.51988832664483</v>
      </c>
      <c r="V2500" s="22">
        <f t="shared" si="200"/>
        <v>0.39323935104458707</v>
      </c>
      <c r="X2500" s="33"/>
      <c r="Y2500" s="33"/>
    </row>
    <row r="2501" spans="1:25" x14ac:dyDescent="0.2">
      <c r="A2501" s="93" t="s">
        <v>1146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8"/>
        <v>11 2023</v>
      </c>
      <c r="G2501" s="96" t="s">
        <v>5</v>
      </c>
      <c r="H2501" s="175" t="s">
        <v>3741</v>
      </c>
      <c r="I2501" s="176" t="s">
        <v>2102</v>
      </c>
      <c r="J2501" s="97" t="s">
        <v>3787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3221</v>
      </c>
      <c r="T2501" s="95" t="str">
        <f t="shared" si="196"/>
        <v>10 2024</v>
      </c>
      <c r="U2501" s="32">
        <f t="shared" si="199"/>
        <v>681.77349502704635</v>
      </c>
      <c r="V2501" s="22">
        <f t="shared" si="200"/>
        <v>0.66956958171615832</v>
      </c>
      <c r="X2501" s="33"/>
      <c r="Y2501" s="33"/>
    </row>
    <row r="2502" spans="1:25" x14ac:dyDescent="0.2">
      <c r="A2502" s="93" t="s">
        <v>1146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8"/>
        <v>11 2023</v>
      </c>
      <c r="G2502" s="96" t="s">
        <v>5</v>
      </c>
      <c r="H2502" s="161" t="s">
        <v>4102</v>
      </c>
      <c r="I2502" s="97" t="s">
        <v>2742</v>
      </c>
      <c r="J2502" s="97" t="s">
        <v>4103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3221</v>
      </c>
      <c r="T2502" s="95" t="str">
        <f t="shared" si="196"/>
        <v>1 2024</v>
      </c>
      <c r="U2502" s="32">
        <f t="shared" si="199"/>
        <v>1345.8625196300827</v>
      </c>
      <c r="V2502" s="22">
        <f t="shared" si="200"/>
        <v>0.62478023426757601</v>
      </c>
      <c r="X2502" s="33"/>
      <c r="Y2502" s="33"/>
    </row>
    <row r="2503" spans="1:25" x14ac:dyDescent="0.2">
      <c r="A2503" s="93" t="s">
        <v>1146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8"/>
        <v>11 2023</v>
      </c>
      <c r="G2503" s="96" t="s">
        <v>5</v>
      </c>
      <c r="H2503" s="161" t="s">
        <v>2152</v>
      </c>
      <c r="I2503" s="97" t="s">
        <v>2067</v>
      </c>
      <c r="J2503" s="97" t="s">
        <v>3886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3221</v>
      </c>
      <c r="T2503" s="95" t="str">
        <f t="shared" si="196"/>
        <v>1 2024</v>
      </c>
      <c r="U2503" s="32">
        <f t="shared" si="199"/>
        <v>1117.0484732158448</v>
      </c>
      <c r="V2503" s="22">
        <f t="shared" si="200"/>
        <v>0.59324335083846969</v>
      </c>
      <c r="X2503" s="33"/>
      <c r="Y2503" s="33"/>
    </row>
    <row r="2504" spans="1:25" x14ac:dyDescent="0.2">
      <c r="A2504" s="93" t="s">
        <v>1146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8"/>
        <v>11 2023</v>
      </c>
      <c r="G2504" s="96" t="s">
        <v>5</v>
      </c>
      <c r="H2504" s="161" t="s">
        <v>2152</v>
      </c>
      <c r="I2504" s="97" t="s">
        <v>2067</v>
      </c>
      <c r="J2504" s="97" t="s">
        <v>3886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3221</v>
      </c>
      <c r="T2504" s="95" t="str">
        <f t="shared" si="196"/>
        <v>1 2024</v>
      </c>
      <c r="U2504" s="32">
        <f t="shared" si="199"/>
        <v>1117.0484732158448</v>
      </c>
      <c r="V2504" s="22">
        <f t="shared" si="200"/>
        <v>0.59324335083846969</v>
      </c>
      <c r="X2504" s="33"/>
      <c r="Y2504" s="33"/>
    </row>
    <row r="2505" spans="1:25" x14ac:dyDescent="0.2">
      <c r="A2505" s="93" t="s">
        <v>1146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8"/>
        <v>11 2023</v>
      </c>
      <c r="G2505" s="96" t="s">
        <v>6</v>
      </c>
      <c r="H2505" s="160" t="str">
        <f>RIGHT(Journal!$J2505,9)</f>
        <v>FOA-66010</v>
      </c>
      <c r="I2505" s="96" t="str">
        <f t="shared" si="197"/>
        <v>Force Factor</v>
      </c>
      <c r="J2505" s="97" t="s">
        <v>1152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3221</v>
      </c>
      <c r="T2505" s="95" t="str">
        <f t="shared" si="196"/>
        <v>5 2024</v>
      </c>
      <c r="U2505" s="32">
        <f t="shared" si="199"/>
        <v>1677.8405583667775</v>
      </c>
      <c r="V2505" s="22">
        <f t="shared" si="200"/>
        <v>1.269015298407727</v>
      </c>
      <c r="X2505" s="33"/>
      <c r="Y2505" s="33"/>
    </row>
    <row r="2506" spans="1:25" x14ac:dyDescent="0.2">
      <c r="A2506" s="93" t="s">
        <v>1146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8"/>
        <v>11 2023</v>
      </c>
      <c r="G2506" s="96" t="s">
        <v>5</v>
      </c>
      <c r="H2506" s="160" t="str">
        <f>RIGHT(Journal!$J2506,9)</f>
        <v>JRW-29065</v>
      </c>
      <c r="I2506" s="96" t="str">
        <f t="shared" si="197"/>
        <v>Jarrow Formulas</v>
      </c>
      <c r="J2506" s="97" t="s">
        <v>1153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3221</v>
      </c>
      <c r="T2506" s="95" t="str">
        <f t="shared" si="196"/>
        <v>12 2023</v>
      </c>
      <c r="U2506" s="32">
        <f t="shared" si="199"/>
        <v>868.53650671785135</v>
      </c>
      <c r="V2506" s="22">
        <f t="shared" si="200"/>
        <v>0.35720729886239988</v>
      </c>
      <c r="X2506" s="33"/>
      <c r="Y2506" s="33"/>
    </row>
    <row r="2507" spans="1:25" x14ac:dyDescent="0.2">
      <c r="A2507" s="93" t="s">
        <v>1146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8"/>
        <v>11 2023</v>
      </c>
      <c r="G2507" s="96" t="s">
        <v>7</v>
      </c>
      <c r="H2507" s="160" t="str">
        <f>RIGHT(Journal!$J2507,9)</f>
        <v>LAG-96969</v>
      </c>
      <c r="I2507" s="96" t="str">
        <f t="shared" si="197"/>
        <v>LA</v>
      </c>
      <c r="J2507" s="97" t="s">
        <v>3706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196"/>
        <v/>
      </c>
      <c r="U2507" s="32">
        <f t="shared" si="199"/>
        <v>-470.73788169603893</v>
      </c>
      <c r="V2507" s="22" t="str">
        <f t="shared" si="200"/>
        <v/>
      </c>
      <c r="X2507" s="33"/>
      <c r="Y2507" s="33"/>
    </row>
    <row r="2508" spans="1:25" x14ac:dyDescent="0.2">
      <c r="A2508" s="93" t="s">
        <v>1154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8"/>
        <v>11 2023</v>
      </c>
      <c r="G2508" s="96" t="s">
        <v>5</v>
      </c>
      <c r="H2508" s="161" t="s">
        <v>2821</v>
      </c>
      <c r="I2508" s="97" t="s">
        <v>2115</v>
      </c>
      <c r="J2508" s="97" t="s">
        <v>2822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3221</v>
      </c>
      <c r="T2508" s="95" t="str">
        <f t="shared" si="196"/>
        <v>1 2024</v>
      </c>
      <c r="U2508" s="32">
        <f t="shared" si="199"/>
        <v>1048.4429301853643</v>
      </c>
      <c r="V2508" s="22">
        <f t="shared" si="200"/>
        <v>0.48729496646616555</v>
      </c>
      <c r="X2508" s="33"/>
      <c r="Y2508" s="33"/>
    </row>
    <row r="2509" spans="1:25" x14ac:dyDescent="0.2">
      <c r="A2509" s="93" t="s">
        <v>1154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8"/>
        <v>11 2023</v>
      </c>
      <c r="G2509" s="96" t="s">
        <v>5</v>
      </c>
      <c r="H2509" s="161" t="s">
        <v>2821</v>
      </c>
      <c r="I2509" s="97" t="s">
        <v>2115</v>
      </c>
      <c r="J2509" s="97" t="s">
        <v>2822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3221</v>
      </c>
      <c r="T2509" s="95" t="str">
        <f t="shared" ref="T2509:T2572" si="201">IF(R2509="","",MONTH(R2509)&amp;" "&amp;YEAR(R2509))</f>
        <v>1 2024</v>
      </c>
      <c r="U2509" s="32">
        <f t="shared" si="199"/>
        <v>1248.4429301853643</v>
      </c>
      <c r="V2509" s="22">
        <f t="shared" si="200"/>
        <v>0.58025090187030082</v>
      </c>
      <c r="X2509" s="33"/>
      <c r="Y2509" s="33"/>
    </row>
    <row r="2510" spans="1:25" x14ac:dyDescent="0.2">
      <c r="A2510" s="93" t="s">
        <v>1154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8"/>
        <v>11 2023</v>
      </c>
      <c r="G2510" s="96" t="s">
        <v>5</v>
      </c>
      <c r="H2510" s="161" t="s">
        <v>2821</v>
      </c>
      <c r="I2510" s="97" t="s">
        <v>2115</v>
      </c>
      <c r="J2510" s="97" t="s">
        <v>2822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3221</v>
      </c>
      <c r="T2510" s="95" t="str">
        <f t="shared" si="201"/>
        <v>1 2024</v>
      </c>
      <c r="U2510" s="32">
        <f t="shared" si="199"/>
        <v>2.9301853642209608E-3</v>
      </c>
      <c r="V2510" s="22">
        <f t="shared" si="200"/>
        <v>1.361890607193332E-6</v>
      </c>
      <c r="X2510" s="33"/>
      <c r="Y2510" s="33"/>
    </row>
    <row r="2511" spans="1:25" x14ac:dyDescent="0.2">
      <c r="A2511" s="93" t="s">
        <v>1154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8"/>
        <v>11 2023</v>
      </c>
      <c r="G2511" s="96" t="s">
        <v>5</v>
      </c>
      <c r="H2511" s="161" t="s">
        <v>2819</v>
      </c>
      <c r="I2511" s="97" t="s">
        <v>2115</v>
      </c>
      <c r="J2511" s="97" t="s">
        <v>2820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3221</v>
      </c>
      <c r="T2511" s="95" t="str">
        <f t="shared" si="201"/>
        <v>2 2024</v>
      </c>
      <c r="U2511" s="32">
        <f t="shared" si="199"/>
        <v>898.70484223030644</v>
      </c>
      <c r="V2511" s="22">
        <f t="shared" si="200"/>
        <v>0.56123622048669353</v>
      </c>
      <c r="X2511" s="33"/>
      <c r="Y2511" s="33"/>
    </row>
    <row r="2512" spans="1:25" x14ac:dyDescent="0.2">
      <c r="A2512" s="93" t="s">
        <v>1154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8"/>
        <v>11 2023</v>
      </c>
      <c r="G2512" s="96" t="s">
        <v>5</v>
      </c>
      <c r="H2512" s="160" t="str">
        <f>RIGHT(Journal!$J2512,9)</f>
        <v>CGN-00963</v>
      </c>
      <c r="I2512" s="96" t="str">
        <f t="shared" ref="I2512:I2573" si="202">IFERROR(LEFT(J2512,FIND(",",J2512)-1),"")</f>
        <v>California Gold Nutrition</v>
      </c>
      <c r="J2512" s="97" t="s">
        <v>1155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3221</v>
      </c>
      <c r="T2512" s="95" t="str">
        <f t="shared" si="201"/>
        <v>1 2024</v>
      </c>
      <c r="U2512" s="32">
        <f t="shared" si="199"/>
        <v>800.92115970005182</v>
      </c>
      <c r="V2512" s="22">
        <f t="shared" si="200"/>
        <v>0.8908241678036275</v>
      </c>
      <c r="X2512" s="33"/>
      <c r="Y2512" s="33"/>
    </row>
    <row r="2513" spans="1:25" x14ac:dyDescent="0.2">
      <c r="A2513" s="93" t="s">
        <v>1154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8"/>
        <v>11 2023</v>
      </c>
      <c r="G2513" s="96" t="s">
        <v>5</v>
      </c>
      <c r="H2513" s="160" t="str">
        <f>RIGHT(Journal!$J2513,9)</f>
        <v>CGN-00963</v>
      </c>
      <c r="I2513" s="96" t="str">
        <f t="shared" si="202"/>
        <v>California Gold Nutrition</v>
      </c>
      <c r="J2513" s="97" t="s">
        <v>1155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3221</v>
      </c>
      <c r="T2513" s="95" t="str">
        <f t="shared" si="201"/>
        <v>1 2024</v>
      </c>
      <c r="U2513" s="32">
        <f t="shared" si="199"/>
        <v>800.92115970005182</v>
      </c>
      <c r="V2513" s="22">
        <f t="shared" si="200"/>
        <v>0.8908241678036275</v>
      </c>
      <c r="X2513" s="33"/>
      <c r="Y2513" s="33"/>
    </row>
    <row r="2514" spans="1:25" x14ac:dyDescent="0.2">
      <c r="A2514" s="93" t="s">
        <v>1154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8"/>
        <v>11 2023</v>
      </c>
      <c r="G2514" s="96" t="s">
        <v>5</v>
      </c>
      <c r="H2514" s="175" t="s">
        <v>3732</v>
      </c>
      <c r="I2514" s="176" t="s">
        <v>2115</v>
      </c>
      <c r="J2514" s="97" t="s">
        <v>3776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3221</v>
      </c>
      <c r="T2514" s="95" t="str">
        <f t="shared" si="201"/>
        <v>11 2024</v>
      </c>
      <c r="U2514" s="32">
        <f t="shared" si="199"/>
        <v>501.84231940010363</v>
      </c>
      <c r="V2514" s="22">
        <f t="shared" si="200"/>
        <v>0.27908693704363036</v>
      </c>
      <c r="X2514" s="33"/>
      <c r="Y2514" s="33"/>
    </row>
    <row r="2515" spans="1:25" x14ac:dyDescent="0.2">
      <c r="A2515" s="93" t="s">
        <v>1154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8"/>
        <v>11 2023</v>
      </c>
      <c r="G2515" s="96" t="s">
        <v>5</v>
      </c>
      <c r="H2515" s="161" t="s">
        <v>3676</v>
      </c>
      <c r="I2515" s="97" t="s">
        <v>2115</v>
      </c>
      <c r="J2515" s="97" t="s">
        <v>3677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3221</v>
      </c>
      <c r="T2515" s="95" t="str">
        <f t="shared" si="201"/>
        <v>3 2024</v>
      </c>
      <c r="U2515" s="32">
        <f t="shared" si="199"/>
        <v>997.37894572722553</v>
      </c>
      <c r="V2515" s="22">
        <f t="shared" si="200"/>
        <v>0.82933767223154187</v>
      </c>
      <c r="X2515" s="33"/>
      <c r="Y2515" s="33"/>
    </row>
    <row r="2516" spans="1:25" x14ac:dyDescent="0.2">
      <c r="A2516" s="93" t="s">
        <v>1154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8"/>
        <v>11 2023</v>
      </c>
      <c r="G2516" s="96" t="s">
        <v>5</v>
      </c>
      <c r="H2516" s="161" t="s">
        <v>3676</v>
      </c>
      <c r="I2516" s="97" t="s">
        <v>2115</v>
      </c>
      <c r="J2516" s="97" t="s">
        <v>3677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3221</v>
      </c>
      <c r="T2516" s="95" t="str">
        <f t="shared" si="201"/>
        <v>12 2024</v>
      </c>
      <c r="U2516" s="32">
        <f t="shared" si="199"/>
        <v>1097.3789457272255</v>
      </c>
      <c r="V2516" s="22">
        <f t="shared" si="200"/>
        <v>0.91248938460570284</v>
      </c>
      <c r="X2516" s="33"/>
      <c r="Y2516" s="33"/>
    </row>
    <row r="2517" spans="1:25" x14ac:dyDescent="0.2">
      <c r="A2517" s="93" t="s">
        <v>1154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8"/>
        <v>11 2023</v>
      </c>
      <c r="G2517" s="96" t="s">
        <v>5</v>
      </c>
      <c r="H2517" s="160" t="str">
        <f>RIGHT(Journal!$J2517,9)</f>
        <v>CGN-01132</v>
      </c>
      <c r="I2517" s="96" t="str">
        <f t="shared" si="202"/>
        <v>California Gold Nutrition</v>
      </c>
      <c r="J2517" s="97" t="s">
        <v>1156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3221</v>
      </c>
      <c r="T2517" s="95" t="str">
        <f t="shared" si="201"/>
        <v>5 2024</v>
      </c>
      <c r="U2517" s="32">
        <f t="shared" si="199"/>
        <v>744.44383695894271</v>
      </c>
      <c r="V2517" s="22">
        <f t="shared" si="200"/>
        <v>0.98529252142238066</v>
      </c>
      <c r="X2517" s="33"/>
      <c r="Y2517" s="33"/>
    </row>
    <row r="2518" spans="1:25" x14ac:dyDescent="0.2">
      <c r="A2518" s="93" t="s">
        <v>1157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8"/>
        <v>11 2023</v>
      </c>
      <c r="G2518" s="96" t="s">
        <v>5</v>
      </c>
      <c r="H2518" s="175" t="s">
        <v>3756</v>
      </c>
      <c r="I2518" s="176" t="s">
        <v>2067</v>
      </c>
      <c r="J2518" s="97" t="s">
        <v>3807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3221</v>
      </c>
      <c r="T2518" s="95" t="str">
        <f t="shared" si="201"/>
        <v>7 2024</v>
      </c>
      <c r="U2518" s="32">
        <f t="shared" si="199"/>
        <v>672.27860463403874</v>
      </c>
      <c r="V2518" s="22">
        <f t="shared" si="200"/>
        <v>0.72465570805213864</v>
      </c>
      <c r="X2518" s="33"/>
      <c r="Y2518" s="33"/>
    </row>
    <row r="2519" spans="1:25" x14ac:dyDescent="0.2">
      <c r="A2519" s="93" t="s">
        <v>1157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8"/>
        <v>11 2023</v>
      </c>
      <c r="G2519" s="96" t="s">
        <v>5</v>
      </c>
      <c r="H2519" s="175" t="s">
        <v>3756</v>
      </c>
      <c r="I2519" s="176" t="s">
        <v>2067</v>
      </c>
      <c r="J2519" s="97" t="s">
        <v>3807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3221</v>
      </c>
      <c r="T2519" s="95" t="str">
        <f t="shared" si="201"/>
        <v>8 2024</v>
      </c>
      <c r="U2519" s="32">
        <f t="shared" si="199"/>
        <v>572.27860463403874</v>
      </c>
      <c r="V2519" s="22">
        <f t="shared" si="200"/>
        <v>0.61686472629888001</v>
      </c>
      <c r="X2519" s="33"/>
      <c r="Y2519" s="33"/>
    </row>
    <row r="2520" spans="1:25" x14ac:dyDescent="0.2">
      <c r="A2520" s="93" t="s">
        <v>1157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8"/>
        <v>11 2023</v>
      </c>
      <c r="G2520" s="96" t="s">
        <v>5</v>
      </c>
      <c r="H2520" s="175" t="s">
        <v>3727</v>
      </c>
      <c r="I2520" s="176" t="s">
        <v>2066</v>
      </c>
      <c r="J2520" s="97" t="s">
        <v>3769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3221</v>
      </c>
      <c r="T2520" s="95" t="str">
        <f t="shared" si="201"/>
        <v>1 2024</v>
      </c>
      <c r="U2520" s="32">
        <f t="shared" si="199"/>
        <v>1272.3357243139767</v>
      </c>
      <c r="V2520" s="22">
        <f t="shared" si="200"/>
        <v>0.62748835671206227</v>
      </c>
      <c r="X2520" s="33"/>
      <c r="Y2520" s="33"/>
    </row>
    <row r="2521" spans="1:25" x14ac:dyDescent="0.2">
      <c r="A2521" s="93" t="s">
        <v>1157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8"/>
        <v>11 2023</v>
      </c>
      <c r="G2521" s="96" t="s">
        <v>5</v>
      </c>
      <c r="H2521" s="175" t="s">
        <v>3727</v>
      </c>
      <c r="I2521" s="176" t="s">
        <v>2066</v>
      </c>
      <c r="J2521" s="97" t="s">
        <v>3769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3221</v>
      </c>
      <c r="T2521" s="95" t="str">
        <f t="shared" si="201"/>
        <v>1 2024</v>
      </c>
      <c r="U2521" s="32">
        <f t="shared" si="199"/>
        <v>1272.3357243139767</v>
      </c>
      <c r="V2521" s="22">
        <f t="shared" si="200"/>
        <v>0.62748835671206227</v>
      </c>
      <c r="X2521" s="33"/>
      <c r="Y2521" s="33"/>
    </row>
    <row r="2522" spans="1:25" x14ac:dyDescent="0.2">
      <c r="A2522" s="93" t="s">
        <v>1157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8"/>
        <v>11 2023</v>
      </c>
      <c r="G2522" s="96" t="s">
        <v>5</v>
      </c>
      <c r="H2522" s="175" t="s">
        <v>3745</v>
      </c>
      <c r="I2522" s="176" t="s">
        <v>2165</v>
      </c>
      <c r="J2522" s="97" t="s">
        <v>3797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3221</v>
      </c>
      <c r="T2522" s="95" t="str">
        <f t="shared" si="201"/>
        <v>8 2024</v>
      </c>
      <c r="U2522" s="32">
        <f t="shared" si="199"/>
        <v>1292.2496411565464</v>
      </c>
      <c r="V2522" s="22">
        <f t="shared" si="200"/>
        <v>0.8570713537404091</v>
      </c>
      <c r="X2522" s="33"/>
      <c r="Y2522" s="33"/>
    </row>
    <row r="2523" spans="1:25" x14ac:dyDescent="0.2">
      <c r="A2523" s="93" t="s">
        <v>1157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8"/>
        <v>11 2023</v>
      </c>
      <c r="G2523" s="96" t="s">
        <v>5</v>
      </c>
      <c r="H2523" s="160" t="str">
        <f>RIGHT(Journal!$J2523,9)</f>
        <v>LEX-70010</v>
      </c>
      <c r="I2523" s="96" t="str">
        <f t="shared" si="202"/>
        <v>Life Extension</v>
      </c>
      <c r="J2523" s="97" t="s">
        <v>1158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1"/>
        <v/>
      </c>
      <c r="U2523" s="32">
        <f t="shared" si="199"/>
        <v>-1672.389765843601</v>
      </c>
      <c r="V2523" s="22" t="str">
        <f t="shared" si="200"/>
        <v/>
      </c>
      <c r="X2523" s="33"/>
      <c r="Y2523" s="33"/>
    </row>
    <row r="2524" spans="1:25" x14ac:dyDescent="0.2">
      <c r="A2524" s="93" t="s">
        <v>1157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8"/>
        <v>11 2023</v>
      </c>
      <c r="G2524" s="96" t="s">
        <v>5</v>
      </c>
      <c r="H2524" s="160" t="str">
        <f>RIGHT(Journal!$J2524,9)</f>
        <v>NOW-04605</v>
      </c>
      <c r="I2524" s="96" t="str">
        <f t="shared" si="202"/>
        <v>NOW Foods</v>
      </c>
      <c r="J2524" s="97" t="s">
        <v>1159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3221</v>
      </c>
      <c r="T2524" s="95" t="str">
        <f t="shared" si="201"/>
        <v>1 2024</v>
      </c>
      <c r="U2524" s="32">
        <f t="shared" si="199"/>
        <v>605.31480143341048</v>
      </c>
      <c r="V2524" s="22">
        <f t="shared" si="200"/>
        <v>0.67656735844429883</v>
      </c>
      <c r="X2524" s="33"/>
      <c r="Y2524" s="33"/>
    </row>
    <row r="2525" spans="1:25" x14ac:dyDescent="0.2">
      <c r="A2525" s="93" t="s">
        <v>1157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8"/>
        <v>11 2023</v>
      </c>
      <c r="G2525" s="96" t="s">
        <v>5</v>
      </c>
      <c r="H2525" s="160" t="str">
        <f>RIGHT(Journal!$J2525,9)</f>
        <v>RSP-00661</v>
      </c>
      <c r="I2525" s="96" t="str">
        <f t="shared" si="202"/>
        <v>RSP Nutrition</v>
      </c>
      <c r="J2525" s="97" t="s">
        <v>1160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3221</v>
      </c>
      <c r="T2525" s="95" t="str">
        <f t="shared" si="201"/>
        <v>1 2024</v>
      </c>
      <c r="U2525" s="32">
        <f t="shared" si="199"/>
        <v>985.05105198566639</v>
      </c>
      <c r="V2525" s="22">
        <f t="shared" si="200"/>
        <v>0.74911733529515612</v>
      </c>
      <c r="X2525" s="33"/>
      <c r="Y2525" s="33"/>
    </row>
    <row r="2526" spans="1:25" x14ac:dyDescent="0.2">
      <c r="A2526" s="93" t="s">
        <v>1157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8"/>
        <v>11 2023</v>
      </c>
      <c r="G2526" s="96" t="s">
        <v>5</v>
      </c>
      <c r="H2526" s="160" t="str">
        <f>RIGHT(Journal!$J2526,9)</f>
        <v>PMF-02105</v>
      </c>
      <c r="I2526" s="96" t="str">
        <f t="shared" si="202"/>
        <v>Primaforce</v>
      </c>
      <c r="J2526" s="97" t="s">
        <v>1161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3221</v>
      </c>
      <c r="T2526" s="95" t="str">
        <f t="shared" si="201"/>
        <v>11 2024</v>
      </c>
      <c r="U2526" s="32">
        <f t="shared" si="199"/>
        <v>986.48403858426218</v>
      </c>
      <c r="V2526" s="22">
        <f t="shared" si="200"/>
        <v>0.69789380913408827</v>
      </c>
      <c r="X2526" s="33"/>
      <c r="Y2526" s="33"/>
    </row>
    <row r="2527" spans="1:25" x14ac:dyDescent="0.2">
      <c r="A2527" s="93" t="s">
        <v>1157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8"/>
        <v>11 2023</v>
      </c>
      <c r="G2527" s="96" t="s">
        <v>5</v>
      </c>
      <c r="H2527" s="160" t="str">
        <f>RIGHT(Journal!$J2527,9)</f>
        <v>NWY-60192</v>
      </c>
      <c r="I2527" s="96" t="str">
        <f t="shared" si="202"/>
        <v>Nature's Way</v>
      </c>
      <c r="J2527" s="97" t="s">
        <v>1162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3221</v>
      </c>
      <c r="T2527" s="95" t="str">
        <f t="shared" si="201"/>
        <v>7 2024</v>
      </c>
      <c r="U2527" s="32">
        <f t="shared" si="199"/>
        <v>875.30266604486792</v>
      </c>
      <c r="V2527" s="22">
        <f t="shared" si="200"/>
        <v>0.66075672050421341</v>
      </c>
      <c r="X2527" s="33"/>
      <c r="Y2527" s="33"/>
    </row>
    <row r="2528" spans="1:25" x14ac:dyDescent="0.2">
      <c r="A2528" s="93" t="s">
        <v>1157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8"/>
        <v>11 2023</v>
      </c>
      <c r="G2528" s="96" t="s">
        <v>5</v>
      </c>
      <c r="H2528" s="160" t="str">
        <f>RIGHT(Journal!$J2528,9)</f>
        <v>NWY-60192</v>
      </c>
      <c r="I2528" s="96" t="str">
        <f t="shared" si="202"/>
        <v>Nature's Way</v>
      </c>
      <c r="J2528" s="97" t="s">
        <v>1162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3221</v>
      </c>
      <c r="T2528" s="95" t="str">
        <f t="shared" si="201"/>
        <v>2 2025</v>
      </c>
      <c r="U2528" s="32">
        <f t="shared" si="199"/>
        <v>975.30266604486792</v>
      </c>
      <c r="V2528" s="22">
        <f t="shared" si="200"/>
        <v>0.73624566234531408</v>
      </c>
      <c r="X2528" s="33"/>
      <c r="Y2528" s="33"/>
    </row>
    <row r="2529" spans="1:25" x14ac:dyDescent="0.2">
      <c r="A2529" s="93" t="s">
        <v>1157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8"/>
        <v>11 2023</v>
      </c>
      <c r="G2529" s="96" t="s">
        <v>5</v>
      </c>
      <c r="H2529" s="160" t="str">
        <f>RIGHT(Journal!$J2529,9)</f>
        <v>NWY-14926</v>
      </c>
      <c r="I2529" s="96" t="str">
        <f t="shared" si="202"/>
        <v>Nature's Way</v>
      </c>
      <c r="J2529" s="97" t="s">
        <v>1163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3221</v>
      </c>
      <c r="T2529" s="95" t="str">
        <f t="shared" si="201"/>
        <v>1 2024</v>
      </c>
      <c r="U2529" s="32">
        <f t="shared" si="199"/>
        <v>771.28622649845397</v>
      </c>
      <c r="V2529" s="22">
        <f t="shared" si="200"/>
        <v>0.44616190275166118</v>
      </c>
      <c r="X2529" s="33"/>
      <c r="Y2529" s="33"/>
    </row>
    <row r="2530" spans="1:25" x14ac:dyDescent="0.2">
      <c r="A2530" s="93" t="s">
        <v>1157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8"/>
        <v>11 2023</v>
      </c>
      <c r="G2530" s="96" t="s">
        <v>5</v>
      </c>
      <c r="H2530" s="160" t="str">
        <f>RIGHT(Journal!$J2530,9)</f>
        <v>NOW-01298</v>
      </c>
      <c r="I2530" s="96" t="str">
        <f t="shared" si="202"/>
        <v>NOW Foods</v>
      </c>
      <c r="J2530" s="97" t="s">
        <v>474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3221</v>
      </c>
      <c r="T2530" s="95" t="str">
        <f t="shared" si="201"/>
        <v>2 2024</v>
      </c>
      <c r="U2530" s="32">
        <f t="shared" si="199"/>
        <v>952.29737543566921</v>
      </c>
      <c r="V2530" s="22">
        <f t="shared" si="200"/>
        <v>0.46505648037555258</v>
      </c>
      <c r="X2530" s="33"/>
      <c r="Y2530" s="33"/>
    </row>
    <row r="2531" spans="1:25" x14ac:dyDescent="0.2">
      <c r="A2531" s="93" t="s">
        <v>1157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8"/>
        <v>11 2023</v>
      </c>
      <c r="G2531" s="96" t="s">
        <v>5</v>
      </c>
      <c r="H2531" s="160" t="str">
        <f>RIGHT(Journal!$J2531,9)</f>
        <v>NOW-01298</v>
      </c>
      <c r="I2531" s="96" t="str">
        <f t="shared" si="202"/>
        <v>NOW Foods</v>
      </c>
      <c r="J2531" s="97" t="s">
        <v>474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3221</v>
      </c>
      <c r="T2531" s="95" t="str">
        <f t="shared" si="201"/>
        <v>2 2024</v>
      </c>
      <c r="U2531" s="32">
        <f t="shared" si="199"/>
        <v>952.29737543566921</v>
      </c>
      <c r="V2531" s="22">
        <f t="shared" si="200"/>
        <v>0.46505648037555258</v>
      </c>
      <c r="X2531" s="33"/>
      <c r="Y2531" s="33"/>
    </row>
    <row r="2532" spans="1:25" x14ac:dyDescent="0.2">
      <c r="A2532" s="93" t="s">
        <v>1157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8"/>
        <v>11 2023</v>
      </c>
      <c r="G2532" s="96" t="s">
        <v>6</v>
      </c>
      <c r="H2532" s="160" t="str">
        <f>RIGHT(Journal!$J2532,9)</f>
        <v>FCD-02890</v>
      </c>
      <c r="I2532" s="96" t="str">
        <f t="shared" si="202"/>
        <v>FITCODE</v>
      </c>
      <c r="J2532" s="97" t="s">
        <v>1164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3221</v>
      </c>
      <c r="T2532" s="95" t="str">
        <f t="shared" si="201"/>
        <v>2 2024</v>
      </c>
      <c r="U2532" s="32">
        <f t="shared" si="199"/>
        <v>1822.6452653281626</v>
      </c>
      <c r="V2532" s="22">
        <f t="shared" si="200"/>
        <v>2.0774325290555344</v>
      </c>
      <c r="X2532" s="33"/>
      <c r="Y2532" s="33"/>
    </row>
    <row r="2533" spans="1:25" x14ac:dyDescent="0.2">
      <c r="A2533" s="93" t="s">
        <v>1165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8"/>
        <v>11 2023</v>
      </c>
      <c r="G2533" s="96" t="s">
        <v>7</v>
      </c>
      <c r="H2533" s="160" t="str">
        <f>RIGHT(Journal!$J2533,9)</f>
        <v>615982878</v>
      </c>
      <c r="I2533" s="96" t="str">
        <f t="shared" si="202"/>
        <v>XINOXIN</v>
      </c>
      <c r="J2533" s="97" t="s">
        <v>1166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3221</v>
      </c>
      <c r="T2533" s="95" t="str">
        <f t="shared" si="201"/>
        <v>12 2023</v>
      </c>
      <c r="U2533" s="32">
        <f t="shared" si="199"/>
        <v>658.5</v>
      </c>
      <c r="V2533" s="22">
        <f t="shared" si="200"/>
        <v>0.33917074426989441</v>
      </c>
      <c r="X2533" s="33"/>
      <c r="Y2533" s="33"/>
    </row>
    <row r="2534" spans="1:25" x14ac:dyDescent="0.2">
      <c r="A2534" s="93" t="s">
        <v>1165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8"/>
        <v>11 2023</v>
      </c>
      <c r="G2534" s="96" t="s">
        <v>7</v>
      </c>
      <c r="H2534" s="160" t="str">
        <f>RIGHT(Journal!$J2534,9)</f>
        <v>615982878</v>
      </c>
      <c r="I2534" s="96" t="str">
        <f t="shared" si="202"/>
        <v>XINOXIN</v>
      </c>
      <c r="J2534" s="97" t="s">
        <v>1166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3221</v>
      </c>
      <c r="T2534" s="95" t="str">
        <f t="shared" si="201"/>
        <v>12 2023</v>
      </c>
      <c r="U2534" s="32">
        <f t="shared" si="199"/>
        <v>658.5</v>
      </c>
      <c r="V2534" s="22">
        <f t="shared" si="200"/>
        <v>0.33917074426989441</v>
      </c>
      <c r="X2534" s="33"/>
      <c r="Y2534" s="33"/>
    </row>
    <row r="2535" spans="1:25" x14ac:dyDescent="0.2">
      <c r="A2535" s="93" t="s">
        <v>1167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8"/>
        <v>11 2023</v>
      </c>
      <c r="G2535" s="96" t="s">
        <v>6</v>
      </c>
      <c r="H2535" s="160" t="str">
        <f>RIGHT(Journal!$J2535,9)</f>
        <v>187613272</v>
      </c>
      <c r="I2535" s="96" t="str">
        <f t="shared" si="202"/>
        <v>Samyun Wan</v>
      </c>
      <c r="J2535" s="97" t="s">
        <v>1168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3221</v>
      </c>
      <c r="T2535" s="95" t="str">
        <f t="shared" si="201"/>
        <v>11 2023</v>
      </c>
      <c r="U2535" s="32">
        <f t="shared" si="199"/>
        <v>535.29999999999995</v>
      </c>
      <c r="V2535" s="22">
        <f t="shared" si="200"/>
        <v>0.55488752980201095</v>
      </c>
      <c r="X2535" s="33"/>
      <c r="Y2535" s="33"/>
    </row>
    <row r="2536" spans="1:25" x14ac:dyDescent="0.2">
      <c r="A2536" s="93" t="s">
        <v>1169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8"/>
        <v>11 2023</v>
      </c>
      <c r="G2536" s="96" t="s">
        <v>5</v>
      </c>
      <c r="H2536" s="160" t="str">
        <f>RIGHT(Journal!$J2536,9)</f>
        <v> NOW00735</v>
      </c>
      <c r="I2536" s="96" t="str">
        <f t="shared" si="202"/>
        <v>NOW Foods</v>
      </c>
      <c r="J2536" s="97" t="s">
        <v>1170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3221</v>
      </c>
      <c r="T2536" s="95" t="str">
        <f t="shared" si="201"/>
        <v>1 2024</v>
      </c>
      <c r="U2536" s="32">
        <f t="shared" si="199"/>
        <v>781.33259544072962</v>
      </c>
      <c r="V2536" s="22">
        <f t="shared" si="200"/>
        <v>0.69844941602509369</v>
      </c>
      <c r="X2536" s="33"/>
      <c r="Y2536" s="33"/>
    </row>
    <row r="2537" spans="1:25" x14ac:dyDescent="0.2">
      <c r="A2537" s="93" t="s">
        <v>1169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8"/>
        <v>11 2023</v>
      </c>
      <c r="G2537" s="96" t="s">
        <v>5</v>
      </c>
      <c r="H2537" s="160" t="str">
        <f>RIGHT(Journal!$J2537,9)</f>
        <v> NFS01391</v>
      </c>
      <c r="I2537" s="96" t="str">
        <f t="shared" si="202"/>
        <v>Natural Factors</v>
      </c>
      <c r="J2537" s="97" t="s">
        <v>1171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3221</v>
      </c>
      <c r="T2537" s="95" t="str">
        <f t="shared" si="201"/>
        <v>9 2024</v>
      </c>
      <c r="U2537" s="32">
        <f t="shared" si="199"/>
        <v>897.10959209726445</v>
      </c>
      <c r="V2537" s="22">
        <f t="shared" si="200"/>
        <v>1.1173499935572064</v>
      </c>
      <c r="X2537" s="33"/>
      <c r="Y2537" s="33"/>
    </row>
    <row r="2538" spans="1:25" x14ac:dyDescent="0.2">
      <c r="A2538" s="93" t="s">
        <v>1169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8"/>
        <v>11 2023</v>
      </c>
      <c r="G2538" s="96" t="s">
        <v>5</v>
      </c>
      <c r="H2538" s="160" t="str">
        <f>RIGHT(Journal!$J2538,9)</f>
        <v> NOW01663</v>
      </c>
      <c r="I2538" s="96" t="str">
        <f t="shared" si="202"/>
        <v>NOW Foods</v>
      </c>
      <c r="J2538" s="97" t="s">
        <v>1172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3221</v>
      </c>
      <c r="T2538" s="95" t="str">
        <f t="shared" si="201"/>
        <v>2 2024</v>
      </c>
      <c r="U2538" s="32">
        <f t="shared" si="199"/>
        <v>1183.1493572948332</v>
      </c>
      <c r="V2538" s="22">
        <f t="shared" si="200"/>
        <v>0.68913936242619001</v>
      </c>
      <c r="X2538" s="33"/>
      <c r="Y2538" s="33"/>
    </row>
    <row r="2539" spans="1:25" x14ac:dyDescent="0.2">
      <c r="A2539" s="93" t="s">
        <v>1169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8"/>
        <v>11 2023</v>
      </c>
      <c r="G2539" s="96" t="s">
        <v>5</v>
      </c>
      <c r="H2539" s="160" t="str">
        <f>RIGHT(Journal!$J2539,9)</f>
        <v> NOW01663</v>
      </c>
      <c r="I2539" s="96" t="str">
        <f t="shared" si="202"/>
        <v>NOW Foods</v>
      </c>
      <c r="J2539" s="97" t="s">
        <v>1172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3221</v>
      </c>
      <c r="T2539" s="95" t="str">
        <f t="shared" si="201"/>
        <v>2 2024</v>
      </c>
      <c r="U2539" s="32">
        <f t="shared" si="199"/>
        <v>1183.1493572948332</v>
      </c>
      <c r="V2539" s="22">
        <f t="shared" si="200"/>
        <v>0.68913936242619001</v>
      </c>
      <c r="X2539" s="33"/>
      <c r="Y2539" s="33"/>
    </row>
    <row r="2540" spans="1:25" x14ac:dyDescent="0.2">
      <c r="A2540" s="93" t="s">
        <v>1169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8"/>
        <v>11 2023</v>
      </c>
      <c r="G2540" s="96" t="s">
        <v>5</v>
      </c>
      <c r="H2540" s="160" t="str">
        <f>RIGHT(Journal!$J2540,9)</f>
        <v> NOW00367</v>
      </c>
      <c r="I2540" s="96" t="str">
        <f t="shared" si="202"/>
        <v>NOW Foods</v>
      </c>
      <c r="J2540" s="97" t="s">
        <v>1173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3221</v>
      </c>
      <c r="T2540" s="95" t="str">
        <f t="shared" si="201"/>
        <v>2 2024</v>
      </c>
      <c r="U2540" s="32">
        <f t="shared" si="199"/>
        <v>490.58566048632224</v>
      </c>
      <c r="V2540" s="22">
        <f t="shared" si="200"/>
        <v>1.1982620371066233</v>
      </c>
      <c r="X2540" s="33"/>
      <c r="Y2540" s="33"/>
    </row>
    <row r="2541" spans="1:25" x14ac:dyDescent="0.2">
      <c r="A2541" s="93" t="s">
        <v>1169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8"/>
        <v>11 2023</v>
      </c>
      <c r="G2541" s="96" t="s">
        <v>5</v>
      </c>
      <c r="H2541" s="160" t="str">
        <f>RIGHT(Journal!$J2541,9)</f>
        <v> NOW00367</v>
      </c>
      <c r="I2541" s="96" t="str">
        <f t="shared" si="202"/>
        <v>NOW Foods</v>
      </c>
      <c r="J2541" s="97" t="s">
        <v>1173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3221</v>
      </c>
      <c r="T2541" s="95" t="str">
        <f t="shared" si="201"/>
        <v>2 2024</v>
      </c>
      <c r="U2541" s="32">
        <f t="shared" si="199"/>
        <v>490.58566048632224</v>
      </c>
      <c r="V2541" s="22">
        <f t="shared" si="200"/>
        <v>1.1982620371066233</v>
      </c>
      <c r="X2541" s="33"/>
      <c r="Y2541" s="33"/>
    </row>
    <row r="2542" spans="1:25" x14ac:dyDescent="0.2">
      <c r="A2542" s="93" t="s">
        <v>1169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8"/>
        <v>11 2023</v>
      </c>
      <c r="G2542" s="96" t="s">
        <v>5</v>
      </c>
      <c r="H2542" s="161" t="s">
        <v>2086</v>
      </c>
      <c r="I2542" s="97" t="s">
        <v>2067</v>
      </c>
      <c r="J2542" s="97" t="s">
        <v>4428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3221</v>
      </c>
      <c r="T2542" s="95" t="str">
        <f t="shared" si="201"/>
        <v>1 2024</v>
      </c>
      <c r="U2542" s="32">
        <f t="shared" si="199"/>
        <v>1216.358837993921</v>
      </c>
      <c r="V2542" s="22">
        <f t="shared" si="200"/>
        <v>0.87909992228792699</v>
      </c>
      <c r="X2542" s="33"/>
      <c r="Y2542" s="33"/>
    </row>
    <row r="2543" spans="1:25" x14ac:dyDescent="0.2">
      <c r="A2543" s="93" t="s">
        <v>1169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8"/>
        <v>11 2023</v>
      </c>
      <c r="G2543" s="96" t="s">
        <v>5</v>
      </c>
      <c r="H2543" s="161" t="s">
        <v>2086</v>
      </c>
      <c r="I2543" s="97" t="s">
        <v>2067</v>
      </c>
      <c r="J2543" s="97" t="s">
        <v>4428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3221</v>
      </c>
      <c r="T2543" s="95" t="str">
        <f t="shared" si="201"/>
        <v>1 2024</v>
      </c>
      <c r="U2543" s="32">
        <f t="shared" si="199"/>
        <v>1216.358837993921</v>
      </c>
      <c r="V2543" s="22">
        <f t="shared" si="200"/>
        <v>0.87909992228792699</v>
      </c>
      <c r="X2543" s="33"/>
      <c r="Y2543" s="33"/>
    </row>
    <row r="2544" spans="1:25" x14ac:dyDescent="0.2">
      <c r="A2544" s="93" t="s">
        <v>1169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8"/>
        <v>11 2023</v>
      </c>
      <c r="G2544" s="96" t="s">
        <v>5</v>
      </c>
      <c r="H2544" s="160" t="str">
        <f>RIGHT(Journal!$J2544,9)</f>
        <v> NOW01298</v>
      </c>
      <c r="I2544" s="96" t="str">
        <f t="shared" si="202"/>
        <v>NOW Foods</v>
      </c>
      <c r="J2544" s="97" t="s">
        <v>1175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3221</v>
      </c>
      <c r="T2544" s="95" t="str">
        <f t="shared" si="201"/>
        <v>4 2024</v>
      </c>
      <c r="U2544" s="32">
        <f t="shared" si="199"/>
        <v>989.01394346504594</v>
      </c>
      <c r="V2544" s="22">
        <f t="shared" si="200"/>
        <v>0.54611902719857131</v>
      </c>
      <c r="X2544" s="33"/>
      <c r="Y2544" s="33"/>
    </row>
    <row r="2545" spans="1:25" x14ac:dyDescent="0.2">
      <c r="A2545" s="93" t="s">
        <v>1169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8"/>
        <v>11 2023</v>
      </c>
      <c r="G2545" s="96" t="s">
        <v>5</v>
      </c>
      <c r="H2545" s="160" t="str">
        <f>RIGHT(Journal!$J2545,9)</f>
        <v> NOW01296</v>
      </c>
      <c r="I2545" s="96" t="str">
        <f t="shared" si="202"/>
        <v>NOW Foods</v>
      </c>
      <c r="J2545" s="97" t="s">
        <v>1176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3221</v>
      </c>
      <c r="T2545" s="95" t="str">
        <f t="shared" si="201"/>
        <v>2 2024</v>
      </c>
      <c r="U2545" s="32">
        <f t="shared" si="199"/>
        <v>801.51472674772049</v>
      </c>
      <c r="V2545" s="22">
        <f t="shared" si="200"/>
        <v>0.36457589072771807</v>
      </c>
      <c r="X2545" s="33"/>
      <c r="Y2545" s="33"/>
    </row>
    <row r="2546" spans="1:25" x14ac:dyDescent="0.2">
      <c r="A2546" s="93" t="s">
        <v>1169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8"/>
        <v>11 2023</v>
      </c>
      <c r="G2546" s="96" t="s">
        <v>5</v>
      </c>
      <c r="H2546" s="160" t="str">
        <f>RIGHT(Journal!$J2546,9)</f>
        <v> NWY15686</v>
      </c>
      <c r="I2546" s="96" t="str">
        <f t="shared" si="202"/>
        <v>Nature's Way</v>
      </c>
      <c r="J2546" s="97" t="s">
        <v>1177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3221</v>
      </c>
      <c r="T2546" s="95" t="str">
        <f t="shared" si="201"/>
        <v>9 2024</v>
      </c>
      <c r="U2546" s="32">
        <f t="shared" si="199"/>
        <v>920.28014924012155</v>
      </c>
      <c r="V2546" s="22">
        <f t="shared" si="200"/>
        <v>0.48958367326285213</v>
      </c>
      <c r="X2546" s="33"/>
      <c r="Y2546" s="33"/>
    </row>
    <row r="2547" spans="1:25" x14ac:dyDescent="0.2">
      <c r="A2547" s="93" t="s">
        <v>1169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8"/>
        <v>11 2023</v>
      </c>
      <c r="G2547" s="96" t="s">
        <v>5</v>
      </c>
      <c r="H2547" s="160" t="str">
        <f>RIGHT(Journal!$J2547,9)</f>
        <v> NOW03796</v>
      </c>
      <c r="I2547" s="96" t="str">
        <f t="shared" si="202"/>
        <v>NOW Foods</v>
      </c>
      <c r="J2547" s="97" t="s">
        <v>1178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3221</v>
      </c>
      <c r="T2547" s="95" t="str">
        <f t="shared" si="201"/>
        <v>1 2024</v>
      </c>
      <c r="U2547" s="32">
        <f t="shared" si="199"/>
        <v>1194.9907951367784</v>
      </c>
      <c r="V2547" s="22">
        <f t="shared" si="200"/>
        <v>0.66204138567112258</v>
      </c>
      <c r="X2547" s="33"/>
      <c r="Y2547" s="33"/>
    </row>
    <row r="2548" spans="1:25" x14ac:dyDescent="0.2">
      <c r="A2548" s="93" t="s">
        <v>1169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8"/>
        <v>11 2023</v>
      </c>
      <c r="G2548" s="96" t="s">
        <v>5</v>
      </c>
      <c r="H2548" s="160" t="str">
        <f>RIGHT(Journal!$J2548,9)</f>
        <v> NOW04605</v>
      </c>
      <c r="I2548" s="96" t="str">
        <f t="shared" si="202"/>
        <v>NOW Foods</v>
      </c>
      <c r="J2548" s="97" t="s">
        <v>1179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3221</v>
      </c>
      <c r="T2548" s="95" t="str">
        <f t="shared" si="201"/>
        <v>1 2024</v>
      </c>
      <c r="U2548" s="32">
        <f t="shared" si="199"/>
        <v>814.65434164133751</v>
      </c>
      <c r="V2548" s="22">
        <f t="shared" si="200"/>
        <v>1.1886765921773794</v>
      </c>
      <c r="X2548" s="33"/>
      <c r="Y2548" s="33"/>
    </row>
    <row r="2549" spans="1:25" x14ac:dyDescent="0.2">
      <c r="A2549" s="93" t="s">
        <v>1169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8"/>
        <v>11 2023</v>
      </c>
      <c r="G2549" s="96" t="s">
        <v>5</v>
      </c>
      <c r="H2549" s="160" t="str">
        <f>RIGHT(Journal!$J2549,9)</f>
        <v> HRM50004</v>
      </c>
      <c r="I2549" s="96" t="str">
        <f t="shared" si="202"/>
        <v>Healths Harmony</v>
      </c>
      <c r="J2549" s="97" t="s">
        <v>1180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3221</v>
      </c>
      <c r="T2549" s="95" t="str">
        <f t="shared" si="201"/>
        <v>1 2024</v>
      </c>
      <c r="U2549" s="32">
        <f t="shared" si="199"/>
        <v>890.29787294832863</v>
      </c>
      <c r="V2549" s="22">
        <f t="shared" si="200"/>
        <v>0.80228545232559823</v>
      </c>
      <c r="X2549" s="33"/>
      <c r="Y2549" s="33"/>
    </row>
    <row r="2550" spans="1:25" x14ac:dyDescent="0.2">
      <c r="A2550" s="93" t="s">
        <v>1169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8"/>
        <v>11 2023</v>
      </c>
      <c r="G2550" s="96" t="s">
        <v>5</v>
      </c>
      <c r="H2550" s="160" t="str">
        <f>RIGHT(Journal!$J2550,9)</f>
        <v> NWY15692</v>
      </c>
      <c r="I2550" s="96" t="str">
        <f t="shared" si="202"/>
        <v>Nature's Way</v>
      </c>
      <c r="J2550" s="97" t="s">
        <v>1181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3221</v>
      </c>
      <c r="T2550" s="95" t="str">
        <f t="shared" si="201"/>
        <v>5 2024</v>
      </c>
      <c r="U2550" s="32">
        <f t="shared" si="199"/>
        <v>922.27243313069971</v>
      </c>
      <c r="V2550" s="22">
        <f t="shared" si="200"/>
        <v>0.49116413339363552</v>
      </c>
      <c r="X2550" s="33"/>
      <c r="Y2550" s="33"/>
    </row>
    <row r="2551" spans="1:25" x14ac:dyDescent="0.2">
      <c r="A2551" s="93" t="s">
        <v>1169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8"/>
        <v>11 2023</v>
      </c>
      <c r="G2551" s="96" t="s">
        <v>5</v>
      </c>
      <c r="H2551" s="160" t="str">
        <f>RIGHT(Journal!$J2551,9)</f>
        <v> NWY15691</v>
      </c>
      <c r="I2551" s="96" t="str">
        <f t="shared" si="202"/>
        <v>Nature's Way</v>
      </c>
      <c r="J2551" s="97" t="s">
        <v>1182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3221</v>
      </c>
      <c r="T2551" s="95" t="str">
        <f t="shared" si="201"/>
        <v>1 2024</v>
      </c>
      <c r="U2551" s="32">
        <f t="shared" si="199"/>
        <v>1122.2724331306997</v>
      </c>
      <c r="V2551" s="22">
        <f t="shared" si="200"/>
        <v>0.59767585720746663</v>
      </c>
      <c r="X2551" s="33"/>
      <c r="Y2551" s="33"/>
    </row>
    <row r="2552" spans="1:25" x14ac:dyDescent="0.2">
      <c r="A2552" s="93" t="s">
        <v>1169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8"/>
        <v>11 2023</v>
      </c>
      <c r="G2552" s="96" t="s">
        <v>5</v>
      </c>
      <c r="H2552" s="160" t="str">
        <f>RIGHT(Journal!$J2552,9)</f>
        <v> NWY14850</v>
      </c>
      <c r="I2552" s="96" t="str">
        <f t="shared" si="202"/>
        <v>Nature's Way</v>
      </c>
      <c r="J2552" s="97" t="s">
        <v>1183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3221</v>
      </c>
      <c r="T2552" s="95" t="str">
        <f t="shared" si="201"/>
        <v>3 2024</v>
      </c>
      <c r="U2552" s="32">
        <f t="shared" si="199"/>
        <v>1500.7288682370822</v>
      </c>
      <c r="V2552" s="22">
        <f t="shared" si="200"/>
        <v>0.51762280933158389</v>
      </c>
      <c r="X2552" s="33"/>
      <c r="Y2552" s="33"/>
    </row>
    <row r="2553" spans="1:25" x14ac:dyDescent="0.2">
      <c r="A2553" s="93" t="s">
        <v>1169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8"/>
        <v>11 2023</v>
      </c>
      <c r="G2553" s="96" t="s">
        <v>5</v>
      </c>
      <c r="H2553" s="160" t="str">
        <f>RIGHT(Journal!$J2553,9)</f>
        <v> NWY14850</v>
      </c>
      <c r="I2553" s="96" t="str">
        <f t="shared" si="202"/>
        <v>Nature's Way</v>
      </c>
      <c r="J2553" s="97" t="s">
        <v>1183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3221</v>
      </c>
      <c r="T2553" s="95" t="str">
        <f t="shared" si="201"/>
        <v>3 2024</v>
      </c>
      <c r="U2553" s="32">
        <f t="shared" si="199"/>
        <v>1500.7288682370822</v>
      </c>
      <c r="V2553" s="22">
        <f t="shared" si="200"/>
        <v>0.51762280933158389</v>
      </c>
      <c r="X2553" s="33"/>
      <c r="Y2553" s="33"/>
    </row>
    <row r="2554" spans="1:25" x14ac:dyDescent="0.2">
      <c r="A2554" s="93" t="s">
        <v>1169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8"/>
        <v>11 2023</v>
      </c>
      <c r="G2554" s="96" t="s">
        <v>5</v>
      </c>
      <c r="H2554" s="160" t="str">
        <f>RIGHT(Journal!$J2554,9)</f>
        <v> NOW02644</v>
      </c>
      <c r="I2554" s="96" t="str">
        <f t="shared" si="202"/>
        <v>NOW Foods</v>
      </c>
      <c r="J2554" s="97" t="s">
        <v>1184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3221</v>
      </c>
      <c r="T2554" s="95" t="str">
        <f t="shared" si="201"/>
        <v>1 2024</v>
      </c>
      <c r="U2554" s="32">
        <f t="shared" si="199"/>
        <v>1181.6551443769001</v>
      </c>
      <c r="V2554" s="22">
        <f t="shared" si="200"/>
        <v>0.68767054558929774</v>
      </c>
      <c r="X2554" s="33"/>
      <c r="Y2554" s="33"/>
    </row>
    <row r="2555" spans="1:25" x14ac:dyDescent="0.2">
      <c r="A2555" s="93" t="s">
        <v>1169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8"/>
        <v>11 2023</v>
      </c>
      <c r="G2555" s="96" t="s">
        <v>6</v>
      </c>
      <c r="H2555" s="160" t="str">
        <f>RIGHT(Journal!$J2555,9)</f>
        <v> MSC60676</v>
      </c>
      <c r="I2555" s="96" t="str">
        <f t="shared" si="202"/>
        <v>MuscleTech</v>
      </c>
      <c r="J2555" s="97" t="s">
        <v>1185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3221</v>
      </c>
      <c r="T2555" s="95" t="str">
        <f t="shared" si="201"/>
        <v>1 2024</v>
      </c>
      <c r="U2555" s="32">
        <f t="shared" si="199"/>
        <v>1376.9969835866264</v>
      </c>
      <c r="V2555" s="22">
        <f t="shared" si="200"/>
        <v>0.59276590424435016</v>
      </c>
      <c r="X2555" s="33"/>
      <c r="Y2555" s="33"/>
    </row>
    <row r="2556" spans="1:25" x14ac:dyDescent="0.2">
      <c r="A2556" s="93" t="s">
        <v>1169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8"/>
        <v>11 2023</v>
      </c>
      <c r="G2556" s="96" t="s">
        <v>7</v>
      </c>
      <c r="H2556" s="160" t="str">
        <f>RIGHT(Journal!$J2556,9)</f>
        <v> TGY38090</v>
      </c>
      <c r="I2556" s="96" t="str">
        <f t="shared" si="202"/>
        <v>Trilogy</v>
      </c>
      <c r="J2556" s="97" t="s">
        <v>1186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1"/>
        <v/>
      </c>
      <c r="U2556" s="32">
        <f t="shared" si="199"/>
        <v>-288.88116413373854</v>
      </c>
      <c r="V2556" s="22" t="str">
        <f t="shared" si="200"/>
        <v/>
      </c>
      <c r="X2556" s="33"/>
      <c r="Y2556" s="33"/>
    </row>
    <row r="2557" spans="1:25" x14ac:dyDescent="0.2">
      <c r="A2557" s="93" t="s">
        <v>1169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8"/>
        <v>11 2023</v>
      </c>
      <c r="G2557" s="96" t="s">
        <v>5</v>
      </c>
      <c r="H2557" s="161" t="s">
        <v>2237</v>
      </c>
      <c r="I2557" s="97" t="s">
        <v>2067</v>
      </c>
      <c r="J2557" s="97" t="s">
        <v>2238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3221</v>
      </c>
      <c r="T2557" s="95" t="str">
        <f t="shared" si="201"/>
        <v>9 2023</v>
      </c>
      <c r="U2557" s="32">
        <f t="shared" si="199"/>
        <v>4.7051671734266165E-3</v>
      </c>
      <c r="V2557" s="22">
        <f t="shared" si="200"/>
        <v>1.0268239720688474E-5</v>
      </c>
      <c r="X2557" s="33"/>
      <c r="Y2557" s="33"/>
    </row>
    <row r="2558" spans="1:25" x14ac:dyDescent="0.2">
      <c r="A2558" s="93" t="s">
        <v>1187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8"/>
        <v>11 2023</v>
      </c>
      <c r="G2558" s="96" t="s">
        <v>6</v>
      </c>
      <c r="H2558" s="160" t="str">
        <f>RIGHT(Journal!$J2558,9)</f>
        <v> MSC60676</v>
      </c>
      <c r="I2558" s="96" t="str">
        <f t="shared" si="202"/>
        <v>MuscleTech</v>
      </c>
      <c r="J2558" s="97" t="s">
        <v>1185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3221</v>
      </c>
      <c r="T2558" s="95" t="str">
        <f t="shared" si="201"/>
        <v>8 2024</v>
      </c>
      <c r="U2558" s="32">
        <f t="shared" si="199"/>
        <v>1463.5477674810459</v>
      </c>
      <c r="V2558" s="22">
        <f t="shared" si="200"/>
        <v>0.65440600349090716</v>
      </c>
      <c r="X2558" s="33"/>
      <c r="Y2558" s="33"/>
    </row>
    <row r="2559" spans="1:25" x14ac:dyDescent="0.2">
      <c r="A2559" s="93" t="s">
        <v>1187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8"/>
        <v>11 2023</v>
      </c>
      <c r="G2559" s="96" t="s">
        <v>5</v>
      </c>
      <c r="H2559" s="160" t="str">
        <f>RIGHT(Journal!$J2559,9)</f>
        <v> NOW02210</v>
      </c>
      <c r="I2559" s="96" t="str">
        <f t="shared" si="202"/>
        <v>NOW Foods</v>
      </c>
      <c r="J2559" s="97" t="s">
        <v>1188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3221</v>
      </c>
      <c r="T2559" s="95" t="str">
        <f t="shared" si="201"/>
        <v>7 2024</v>
      </c>
      <c r="U2559" s="32">
        <f t="shared" si="199"/>
        <v>790.10829079736391</v>
      </c>
      <c r="V2559" s="22">
        <f t="shared" si="200"/>
        <v>0.97557276092534695</v>
      </c>
      <c r="X2559" s="33"/>
      <c r="Y2559" s="33"/>
    </row>
    <row r="2560" spans="1:25" x14ac:dyDescent="0.2">
      <c r="A2560" s="93" t="s">
        <v>1187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8"/>
        <v>11 2023</v>
      </c>
      <c r="G2560" s="96" t="s">
        <v>5</v>
      </c>
      <c r="H2560" s="160" t="str">
        <f>RIGHT(Journal!$J2560,9)</f>
        <v> NOW02210</v>
      </c>
      <c r="I2560" s="96" t="str">
        <f t="shared" si="202"/>
        <v>NOW Foods</v>
      </c>
      <c r="J2560" s="97" t="s">
        <v>1188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3221</v>
      </c>
      <c r="T2560" s="95" t="str">
        <f t="shared" si="201"/>
        <v>12 2024</v>
      </c>
      <c r="U2560" s="32">
        <f t="shared" si="199"/>
        <v>790.10829079736391</v>
      </c>
      <c r="V2560" s="22">
        <f t="shared" si="200"/>
        <v>0.97557276092534695</v>
      </c>
      <c r="X2560" s="33"/>
      <c r="Y2560" s="33"/>
    </row>
    <row r="2561" spans="1:25" x14ac:dyDescent="0.2">
      <c r="A2561" s="93" t="s">
        <v>1187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ref="F2561:F2624" si="203">IFERROR(MONTH(E2561)&amp;" "&amp;YEAR(E2561),"")</f>
        <v>11 2023</v>
      </c>
      <c r="G2561" s="96" t="s">
        <v>5</v>
      </c>
      <c r="H2561" s="160" t="str">
        <f>RIGHT(Journal!$J2561,9)</f>
        <v> GOL11440</v>
      </c>
      <c r="I2561" s="96" t="str">
        <f t="shared" si="202"/>
        <v>Garden of Life</v>
      </c>
      <c r="J2561" s="97" t="s">
        <v>1189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3221</v>
      </c>
      <c r="T2561" s="95" t="str">
        <f t="shared" si="201"/>
        <v>1 2024</v>
      </c>
      <c r="U2561" s="32">
        <f t="shared" ref="U2561:U2624" si="204">Q2561-P2561</f>
        <v>1170.0196640071372</v>
      </c>
      <c r="V2561" s="22">
        <f t="shared" ref="V2561:V2624" si="205">IF(Q2561&lt;&gt;0,IFERROR(U2561/P2561,""),"")</f>
        <v>0.50215860019632419</v>
      </c>
      <c r="X2561" s="33"/>
      <c r="Y2561" s="33"/>
    </row>
    <row r="2562" spans="1:25" x14ac:dyDescent="0.2">
      <c r="A2562" s="93" t="s">
        <v>1187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203"/>
        <v>11 2023</v>
      </c>
      <c r="G2562" s="96" t="s">
        <v>5</v>
      </c>
      <c r="H2562" s="160" t="str">
        <f>RIGHT(Journal!$J2562,9)</f>
        <v> LEX33510</v>
      </c>
      <c r="I2562" s="96" t="str">
        <f t="shared" si="202"/>
        <v>Life Extension</v>
      </c>
      <c r="J2562" s="97" t="s">
        <v>1190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3221</v>
      </c>
      <c r="T2562" s="95" t="str">
        <f t="shared" si="201"/>
        <v>1 2024</v>
      </c>
      <c r="U2562" s="32">
        <f t="shared" si="204"/>
        <v>731.5247534565641</v>
      </c>
      <c r="V2562" s="22">
        <f t="shared" si="205"/>
        <v>0.84230927291026436</v>
      </c>
      <c r="X2562" s="33"/>
      <c r="Y2562" s="33"/>
    </row>
    <row r="2563" spans="1:25" x14ac:dyDescent="0.2">
      <c r="A2563" s="93" t="s">
        <v>1187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203"/>
        <v>11 2023</v>
      </c>
      <c r="G2563" s="96" t="s">
        <v>5</v>
      </c>
      <c r="H2563" s="160" t="str">
        <f>RIGHT(Journal!$J2563,9)</f>
        <v> LEX30210</v>
      </c>
      <c r="I2563" s="96" t="str">
        <f t="shared" si="202"/>
        <v>Life Extension</v>
      </c>
      <c r="J2563" s="97" t="s">
        <v>1191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3221</v>
      </c>
      <c r="T2563" s="95" t="str">
        <f t="shared" si="201"/>
        <v>1 2024</v>
      </c>
      <c r="U2563" s="32">
        <f t="shared" si="204"/>
        <v>857.71754794588469</v>
      </c>
      <c r="V2563" s="22">
        <f t="shared" si="205"/>
        <v>0.63899930050736076</v>
      </c>
      <c r="X2563" s="33"/>
      <c r="Y2563" s="33"/>
    </row>
    <row r="2564" spans="1:25" x14ac:dyDescent="0.2">
      <c r="A2564" s="93" t="s">
        <v>1187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si="203"/>
        <v>11 2023</v>
      </c>
      <c r="G2564" s="96" t="s">
        <v>6</v>
      </c>
      <c r="H2564" s="160" t="str">
        <f>RIGHT(Journal!$J2564,9)</f>
        <v> FOA66010</v>
      </c>
      <c r="I2564" s="96" t="str">
        <f t="shared" si="202"/>
        <v>Force Factor</v>
      </c>
      <c r="J2564" s="97" t="s">
        <v>1192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3221</v>
      </c>
      <c r="T2564" s="95" t="str">
        <f t="shared" si="201"/>
        <v>9 2024</v>
      </c>
      <c r="U2564" s="32">
        <f t="shared" si="204"/>
        <v>1172.1064869418708</v>
      </c>
      <c r="V2564" s="22">
        <f t="shared" si="205"/>
        <v>0.88268108505366372</v>
      </c>
      <c r="X2564" s="33"/>
      <c r="Y2564" s="33"/>
    </row>
    <row r="2565" spans="1:25" x14ac:dyDescent="0.2">
      <c r="A2565" s="93" t="s">
        <v>1187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3"/>
        <v>11 2023</v>
      </c>
      <c r="G2565" s="96" t="s">
        <v>5</v>
      </c>
      <c r="H2565" s="160" t="str">
        <f>RIGHT(Journal!$J2565,9)</f>
        <v> CAR01543</v>
      </c>
      <c r="I2565" s="96" t="str">
        <f t="shared" si="202"/>
        <v>Carlson</v>
      </c>
      <c r="J2565" s="97" t="s">
        <v>1193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3221</v>
      </c>
      <c r="T2565" s="95" t="str">
        <f t="shared" si="201"/>
        <v>1 2024</v>
      </c>
      <c r="U2565" s="32">
        <f t="shared" si="204"/>
        <v>1133.8542643342091</v>
      </c>
      <c r="V2565" s="22">
        <f t="shared" si="205"/>
        <v>0.57668882004326849</v>
      </c>
      <c r="X2565" s="33"/>
      <c r="Y2565" s="33"/>
    </row>
    <row r="2566" spans="1:25" x14ac:dyDescent="0.2">
      <c r="A2566" s="93" t="s">
        <v>1187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3"/>
        <v>11 2023</v>
      </c>
      <c r="G2566" s="96" t="s">
        <v>5</v>
      </c>
      <c r="H2566" s="160" t="str">
        <f>RIGHT(Journal!$J2566,9)</f>
        <v> CAR01250</v>
      </c>
      <c r="I2566" s="96" t="str">
        <f t="shared" si="202"/>
        <v>Carlson</v>
      </c>
      <c r="J2566" s="97" t="s">
        <v>1194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3221</v>
      </c>
      <c r="T2566" s="95" t="str">
        <f t="shared" si="201"/>
        <v>9 2024</v>
      </c>
      <c r="U2566" s="32">
        <f t="shared" si="204"/>
        <v>736.96886862579947</v>
      </c>
      <c r="V2566" s="22">
        <f t="shared" si="205"/>
        <v>0.76525965217155467</v>
      </c>
      <c r="X2566" s="33"/>
      <c r="Y2566" s="33"/>
    </row>
    <row r="2567" spans="1:25" x14ac:dyDescent="0.2">
      <c r="A2567" s="93" t="s">
        <v>1187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3"/>
        <v>11 2023</v>
      </c>
      <c r="G2567" s="96" t="s">
        <v>5</v>
      </c>
      <c r="H2567" s="160" t="str">
        <f>RIGHT(Journal!$J2567,9)</f>
        <v> CAR01545</v>
      </c>
      <c r="I2567" s="96" t="str">
        <f t="shared" si="202"/>
        <v>Carlson</v>
      </c>
      <c r="J2567" s="97" t="s">
        <v>1195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3221</v>
      </c>
      <c r="T2567" s="95" t="str">
        <f t="shared" si="201"/>
        <v>8 2024</v>
      </c>
      <c r="U2567" s="32">
        <f t="shared" si="204"/>
        <v>1475.9307795232671</v>
      </c>
      <c r="V2567" s="22">
        <f t="shared" si="205"/>
        <v>0.37612251379805101</v>
      </c>
      <c r="X2567" s="33"/>
      <c r="Y2567" s="33"/>
    </row>
    <row r="2568" spans="1:25" x14ac:dyDescent="0.2">
      <c r="A2568" s="93" t="s">
        <v>1187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3"/>
        <v>11 2023</v>
      </c>
      <c r="G2568" s="96" t="s">
        <v>5</v>
      </c>
      <c r="H2568" s="160" t="str">
        <f>RIGHT(Journal!$J2568,9)</f>
        <v> NOW00089</v>
      </c>
      <c r="I2568" s="96" t="str">
        <f t="shared" si="202"/>
        <v>NOW Foods</v>
      </c>
      <c r="J2568" s="97" t="s">
        <v>1196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3221</v>
      </c>
      <c r="T2568" s="95" t="str">
        <f t="shared" si="201"/>
        <v>4 2024</v>
      </c>
      <c r="U2568" s="32">
        <f t="shared" si="204"/>
        <v>769.7457158432037</v>
      </c>
      <c r="V2568" s="22">
        <f t="shared" si="205"/>
        <v>0.62568017503046502</v>
      </c>
      <c r="X2568" s="33"/>
      <c r="Y2568" s="33"/>
    </row>
    <row r="2569" spans="1:25" x14ac:dyDescent="0.2">
      <c r="A2569" s="93" t="s">
        <v>1187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3"/>
        <v>11 2023</v>
      </c>
      <c r="G2569" s="96" t="s">
        <v>5</v>
      </c>
      <c r="H2569" s="160" t="str">
        <f>RIGHT(Journal!$J2569,9)</f>
        <v> LEX23151</v>
      </c>
      <c r="I2569" s="96" t="str">
        <f t="shared" si="202"/>
        <v>Life Extension</v>
      </c>
      <c r="J2569" s="97" t="s">
        <v>1197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3221</v>
      </c>
      <c r="T2569" s="95" t="str">
        <f t="shared" si="201"/>
        <v>1 2024</v>
      </c>
      <c r="U2569" s="32">
        <f t="shared" si="204"/>
        <v>1041.1608900341944</v>
      </c>
      <c r="V2569" s="22">
        <f t="shared" si="205"/>
        <v>0.62764428676609652</v>
      </c>
      <c r="X2569" s="33"/>
      <c r="Y2569" s="33"/>
    </row>
    <row r="2570" spans="1:25" x14ac:dyDescent="0.2">
      <c r="A2570" s="93" t="s">
        <v>1187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3"/>
        <v>11 2023</v>
      </c>
      <c r="G2570" s="96" t="s">
        <v>5</v>
      </c>
      <c r="H2570" s="160" t="str">
        <f>RIGHT(Journal!$J2570,9)</f>
        <v> SOR04710</v>
      </c>
      <c r="I2570" s="96" t="str">
        <f t="shared" si="202"/>
        <v>Solaray</v>
      </c>
      <c r="J2570" s="97" t="s">
        <v>1198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3221</v>
      </c>
      <c r="T2570" s="95" t="str">
        <f t="shared" si="201"/>
        <v>3 2024</v>
      </c>
      <c r="U2570" s="32">
        <f t="shared" si="204"/>
        <v>663.49813172109634</v>
      </c>
      <c r="V2570" s="22">
        <f t="shared" si="205"/>
        <v>1.2367116890936396</v>
      </c>
      <c r="X2570" s="33"/>
      <c r="Y2570" s="33"/>
    </row>
    <row r="2571" spans="1:25" x14ac:dyDescent="0.2">
      <c r="A2571" s="93" t="s">
        <v>1187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3"/>
        <v>11 2023</v>
      </c>
      <c r="G2571" s="96" t="s">
        <v>5</v>
      </c>
      <c r="H2571" s="160" t="str">
        <f>RIGHT(Journal!$J2571,9)</f>
        <v> NOW04700</v>
      </c>
      <c r="I2571" s="96" t="str">
        <f t="shared" si="202"/>
        <v>NOW Foods</v>
      </c>
      <c r="J2571" s="97" t="s">
        <v>1199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3221</v>
      </c>
      <c r="T2571" s="95" t="str">
        <f t="shared" si="201"/>
        <v>1 2024</v>
      </c>
      <c r="U2571" s="32">
        <f t="shared" si="204"/>
        <v>864.10854849100576</v>
      </c>
      <c r="V2571" s="22">
        <f t="shared" si="205"/>
        <v>1.1742337089513595</v>
      </c>
      <c r="X2571" s="33"/>
      <c r="Y2571" s="33"/>
    </row>
    <row r="2572" spans="1:25" x14ac:dyDescent="0.2">
      <c r="A2572" s="93" t="s">
        <v>1200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3"/>
        <v>11 2023</v>
      </c>
      <c r="G2572" s="96" t="s">
        <v>6</v>
      </c>
      <c r="H2572" s="160" t="str">
        <f>RIGHT(Journal!$J2572,9)</f>
        <v> NOW02035</v>
      </c>
      <c r="I2572" s="96" t="str">
        <f t="shared" si="202"/>
        <v>NOW Foods</v>
      </c>
      <c r="J2572" s="97" t="s">
        <v>1201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3221</v>
      </c>
      <c r="T2572" s="95" t="str">
        <f t="shared" si="201"/>
        <v>3 2025</v>
      </c>
      <c r="U2572" s="32">
        <f t="shared" si="204"/>
        <v>1212.5541052631579</v>
      </c>
      <c r="V2572" s="22">
        <f t="shared" si="205"/>
        <v>0.94182917528430021</v>
      </c>
      <c r="X2572" s="33"/>
      <c r="Y2572" s="33"/>
    </row>
    <row r="2573" spans="1:25" x14ac:dyDescent="0.2">
      <c r="A2573" s="93" t="s">
        <v>1200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3"/>
        <v>11 2023</v>
      </c>
      <c r="G2573" s="96" t="s">
        <v>5</v>
      </c>
      <c r="H2573" s="160" t="str">
        <f>RIGHT(Journal!$J2573,9)</f>
        <v> PAL04153</v>
      </c>
      <c r="I2573" s="96" t="str">
        <f t="shared" si="202"/>
        <v>Palmer's</v>
      </c>
      <c r="J2573" s="97" t="s">
        <v>1202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3221</v>
      </c>
      <c r="T2573" s="95" t="str">
        <f t="shared" ref="T2573:T2636" si="206">IF(R2573="","",MONTH(R2573)&amp;" "&amp;YEAR(R2573))</f>
        <v>1 2025</v>
      </c>
      <c r="U2573" s="32">
        <f t="shared" si="204"/>
        <v>761.10006015037629</v>
      </c>
      <c r="V2573" s="22">
        <f t="shared" si="205"/>
        <v>0.56845178455669954</v>
      </c>
      <c r="X2573" s="33"/>
      <c r="Y2573" s="33"/>
    </row>
    <row r="2574" spans="1:25" x14ac:dyDescent="0.2">
      <c r="A2574" s="93" t="s">
        <v>1200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3"/>
        <v>11 2023</v>
      </c>
      <c r="G2574" s="96" t="s">
        <v>5</v>
      </c>
      <c r="H2574" s="160" t="str">
        <f>RIGHT(Journal!$J2574,9)</f>
        <v> SRE01345</v>
      </c>
      <c r="I2574" s="96" t="str">
        <f t="shared" ref="I2574:I2637" si="207">IFERROR(LEFT(J2574,FIND(",",J2574)-1),"")</f>
        <v>Sports Research</v>
      </c>
      <c r="J2574" s="97" t="s">
        <v>1203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3221</v>
      </c>
      <c r="T2574" s="95" t="str">
        <f t="shared" si="206"/>
        <v>3 2024</v>
      </c>
      <c r="U2574" s="32">
        <f t="shared" si="204"/>
        <v>1078.0332330827073</v>
      </c>
      <c r="V2574" s="22">
        <f t="shared" si="205"/>
        <v>0.41115442296401644</v>
      </c>
      <c r="X2574" s="33"/>
      <c r="Y2574" s="33"/>
    </row>
    <row r="2575" spans="1:25" x14ac:dyDescent="0.2">
      <c r="A2575" s="93" t="s">
        <v>1200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3"/>
        <v>11 2023</v>
      </c>
      <c r="G2575" s="96" t="s">
        <v>7</v>
      </c>
      <c r="H2575" s="160" t="str">
        <f>RIGHT(Journal!$J2575,9)</f>
        <v> LGJ10204</v>
      </c>
      <c r="I2575" s="96" t="str">
        <f t="shared" si="207"/>
        <v>JR</v>
      </c>
      <c r="J2575" s="97" t="s">
        <v>3707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6"/>
        <v/>
      </c>
      <c r="U2575" s="32">
        <f t="shared" si="204"/>
        <v>-578.03693233082686</v>
      </c>
      <c r="V2575" s="22" t="str">
        <f t="shared" si="205"/>
        <v/>
      </c>
      <c r="X2575" s="33"/>
      <c r="Y2575" s="33"/>
    </row>
    <row r="2576" spans="1:25" x14ac:dyDescent="0.2">
      <c r="A2576" s="93" t="s">
        <v>1200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3"/>
        <v>11 2023</v>
      </c>
      <c r="G2576" s="96" t="s">
        <v>6</v>
      </c>
      <c r="H2576" s="160" t="str">
        <f>RIGHT(Journal!$J2576,9)</f>
        <v> FCD02881</v>
      </c>
      <c r="I2576" s="96" t="str">
        <f t="shared" si="207"/>
        <v>FITCODE</v>
      </c>
      <c r="J2576" s="97" t="s">
        <v>1204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3221</v>
      </c>
      <c r="T2576" s="95" t="str">
        <f t="shared" si="206"/>
        <v>2 2025</v>
      </c>
      <c r="U2576" s="32">
        <f t="shared" si="204"/>
        <v>1521.6884511278199</v>
      </c>
      <c r="V2576" s="22">
        <f t="shared" si="205"/>
        <v>1.1040235804256009</v>
      </c>
      <c r="X2576" s="33"/>
      <c r="Y2576" s="33"/>
    </row>
    <row r="2577" spans="1:25" x14ac:dyDescent="0.2">
      <c r="A2577" s="93" t="s">
        <v>1200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3"/>
        <v>11 2023</v>
      </c>
      <c r="G2577" s="96" t="s">
        <v>7</v>
      </c>
      <c r="H2577" s="160" t="str">
        <f>RIGHT(Journal!$J2577,9)</f>
        <v> MBY48312</v>
      </c>
      <c r="I2577" s="96" t="str">
        <f t="shared" si="207"/>
        <v>Maybelline</v>
      </c>
      <c r="J2577" s="97" t="s">
        <v>1205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6"/>
        <v/>
      </c>
      <c r="U2577" s="32">
        <f t="shared" si="204"/>
        <v>-569.27879699248092</v>
      </c>
      <c r="V2577" s="22" t="str">
        <f t="shared" si="205"/>
        <v/>
      </c>
      <c r="X2577" s="33"/>
      <c r="Y2577" s="33"/>
    </row>
    <row r="2578" spans="1:25" x14ac:dyDescent="0.2">
      <c r="A2578" s="93" t="s">
        <v>1200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3"/>
        <v>11 2023</v>
      </c>
      <c r="G2578" s="96" t="s">
        <v>7</v>
      </c>
      <c r="H2578" s="160" t="str">
        <f>RIGHT(Journal!$J2578,9)</f>
        <v> MBY42459</v>
      </c>
      <c r="I2578" s="96" t="str">
        <f t="shared" si="207"/>
        <v>Maybelline</v>
      </c>
      <c r="J2578" s="97" t="s">
        <v>1206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6"/>
        <v/>
      </c>
      <c r="U2578" s="32">
        <f t="shared" si="204"/>
        <v>-565.99449624060139</v>
      </c>
      <c r="V2578" s="22" t="str">
        <f t="shared" si="205"/>
        <v/>
      </c>
      <c r="X2578" s="33"/>
      <c r="Y2578" s="33"/>
    </row>
    <row r="2579" spans="1:25" x14ac:dyDescent="0.2">
      <c r="A2579" s="93" t="s">
        <v>1200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3"/>
        <v>11 2023</v>
      </c>
      <c r="G2579" s="96" t="s">
        <v>5</v>
      </c>
      <c r="H2579" s="160" t="str">
        <f>RIGHT(Journal!$J2579,9)</f>
        <v> NAP04997</v>
      </c>
      <c r="I2579" s="96" t="str">
        <f t="shared" si="207"/>
        <v>NaturesPlus</v>
      </c>
      <c r="J2579" s="97" t="s">
        <v>1207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3221</v>
      </c>
      <c r="T2579" s="95" t="str">
        <f t="shared" si="206"/>
        <v>1 2025</v>
      </c>
      <c r="U2579" s="32">
        <f t="shared" si="204"/>
        <v>1013.0319097744364</v>
      </c>
      <c r="V2579" s="22">
        <f t="shared" si="205"/>
        <v>0.44295848031466023</v>
      </c>
      <c r="X2579" s="33"/>
      <c r="Y2579" s="33"/>
    </row>
    <row r="2580" spans="1:25" x14ac:dyDescent="0.2">
      <c r="A2580" s="93" t="s">
        <v>1200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3"/>
        <v>11 2023</v>
      </c>
      <c r="G2580" s="96" t="s">
        <v>6</v>
      </c>
      <c r="H2580" s="160" t="str">
        <f>RIGHT(Journal!$J2580,9)</f>
        <v> NOW02038</v>
      </c>
      <c r="I2580" s="96" t="str">
        <f t="shared" si="207"/>
        <v>NOW Foods</v>
      </c>
      <c r="J2580" s="97" t="s">
        <v>1208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3221</v>
      </c>
      <c r="T2580" s="95" t="str">
        <f t="shared" si="206"/>
        <v>8 2024</v>
      </c>
      <c r="U2580" s="32">
        <f t="shared" si="204"/>
        <v>854.7007819548885</v>
      </c>
      <c r="V2580" s="22">
        <f t="shared" si="205"/>
        <v>0.30039047441278194</v>
      </c>
      <c r="X2580" s="33"/>
      <c r="Y2580" s="33"/>
    </row>
    <row r="2581" spans="1:25" x14ac:dyDescent="0.2">
      <c r="A2581" s="93" t="s">
        <v>1200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3"/>
        <v>11 2023</v>
      </c>
      <c r="G2581" s="96" t="s">
        <v>6</v>
      </c>
      <c r="H2581" s="160" t="str">
        <f>RIGHT(Journal!$J2581,9)</f>
        <v> FOA66010</v>
      </c>
      <c r="I2581" s="96" t="str">
        <f t="shared" si="207"/>
        <v>Force Factor</v>
      </c>
      <c r="J2581" s="97" t="s">
        <v>1192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3221</v>
      </c>
      <c r="T2581" s="95" t="str">
        <f t="shared" si="206"/>
        <v>10 2024</v>
      </c>
      <c r="U2581" s="32">
        <f t="shared" si="204"/>
        <v>1085.5611428571433</v>
      </c>
      <c r="V2581" s="22">
        <f t="shared" si="205"/>
        <v>0.76748537936094252</v>
      </c>
      <c r="X2581" s="33"/>
      <c r="Y2581" s="33"/>
    </row>
    <row r="2582" spans="1:25" x14ac:dyDescent="0.2">
      <c r="A2582" s="93" t="s">
        <v>1200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3"/>
        <v>11 2023</v>
      </c>
      <c r="G2582" s="96" t="s">
        <v>5</v>
      </c>
      <c r="H2582" s="160" t="str">
        <f>RIGHT(Journal!$J2582,9)</f>
        <v> LEX88206</v>
      </c>
      <c r="I2582" s="96" t="str">
        <f t="shared" si="207"/>
        <v>Life Extension</v>
      </c>
      <c r="J2582" s="97" t="s">
        <v>1209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6"/>
        <v/>
      </c>
      <c r="U2582" s="32">
        <f t="shared" si="204"/>
        <v>-1004.9960300751876</v>
      </c>
      <c r="V2582" s="22" t="str">
        <f t="shared" si="205"/>
        <v/>
      </c>
      <c r="X2582" s="33"/>
      <c r="Y2582" s="33"/>
    </row>
    <row r="2583" spans="1:25" x14ac:dyDescent="0.2">
      <c r="A2583" s="93" t="s">
        <v>1200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3"/>
        <v>11 2023</v>
      </c>
      <c r="G2583" s="96" t="s">
        <v>5</v>
      </c>
      <c r="H2583" s="160" t="str">
        <f>RIGHT(Journal!$J2583,9)</f>
        <v> LEX30210</v>
      </c>
      <c r="I2583" s="96" t="str">
        <f t="shared" si="207"/>
        <v>Life Extension</v>
      </c>
      <c r="J2583" s="97" t="s">
        <v>1191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3221</v>
      </c>
      <c r="T2583" s="95" t="str">
        <f t="shared" si="206"/>
        <v>2 2024</v>
      </c>
      <c r="U2583" s="32">
        <f t="shared" si="204"/>
        <v>826.067518796993</v>
      </c>
      <c r="V2583" s="22">
        <f t="shared" si="205"/>
        <v>0.60124316885913731</v>
      </c>
      <c r="X2583" s="33"/>
      <c r="Y2583" s="33"/>
    </row>
    <row r="2584" spans="1:25" x14ac:dyDescent="0.2">
      <c r="A2584" s="93" t="s">
        <v>1200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3"/>
        <v>11 2023</v>
      </c>
      <c r="G2584" s="96" t="s">
        <v>5</v>
      </c>
      <c r="H2584" s="160" t="str">
        <f>RIGHT(Journal!$J2584,9)</f>
        <v> NOW00376</v>
      </c>
      <c r="I2584" s="96" t="str">
        <f t="shared" si="207"/>
        <v>NOW Foods</v>
      </c>
      <c r="J2584" s="97" t="s">
        <v>1210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3221</v>
      </c>
      <c r="T2584" s="95" t="str">
        <f t="shared" si="206"/>
        <v>4 2024</v>
      </c>
      <c r="U2584" s="32">
        <f t="shared" si="204"/>
        <v>868.52452631578956</v>
      </c>
      <c r="V2584" s="22">
        <f t="shared" si="205"/>
        <v>1.0445582026219213</v>
      </c>
      <c r="X2584" s="33"/>
      <c r="Y2584" s="33"/>
    </row>
    <row r="2585" spans="1:25" x14ac:dyDescent="0.2">
      <c r="A2585" s="93" t="s">
        <v>1200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3"/>
        <v>11 2023</v>
      </c>
      <c r="G2585" s="96" t="s">
        <v>5</v>
      </c>
      <c r="H2585" s="160" t="str">
        <f>RIGHT(Journal!$J2585,9)</f>
        <v> NOW00376</v>
      </c>
      <c r="I2585" s="96" t="str">
        <f t="shared" si="207"/>
        <v>NOW Foods</v>
      </c>
      <c r="J2585" s="97" t="s">
        <v>1210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3221</v>
      </c>
      <c r="T2585" s="95" t="str">
        <f t="shared" si="206"/>
        <v>7 2024</v>
      </c>
      <c r="U2585" s="32">
        <f t="shared" si="204"/>
        <v>868.52452631578956</v>
      </c>
      <c r="V2585" s="22">
        <f t="shared" si="205"/>
        <v>1.0445582026219213</v>
      </c>
      <c r="X2585" s="33"/>
      <c r="Y2585" s="33"/>
    </row>
    <row r="2586" spans="1:25" x14ac:dyDescent="0.2">
      <c r="A2586" s="93" t="s">
        <v>1211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3"/>
        <v>11 2023</v>
      </c>
      <c r="G2586" s="96" t="s">
        <v>5</v>
      </c>
      <c r="H2586" s="160" t="str">
        <f>RIGHT(Journal!$J2586,9)</f>
        <v>814920275</v>
      </c>
      <c r="I2586" s="96" t="str">
        <f t="shared" si="207"/>
        <v>Dr.M.S.Basu's</v>
      </c>
      <c r="J2586" s="97" t="s">
        <v>1212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3221</v>
      </c>
      <c r="T2586" s="95" t="str">
        <f t="shared" si="206"/>
        <v>1 2024</v>
      </c>
      <c r="U2586" s="32">
        <f t="shared" si="204"/>
        <v>182</v>
      </c>
      <c r="V2586" s="22">
        <f t="shared" si="205"/>
        <v>0.83486238532110091</v>
      </c>
      <c r="X2586" s="33"/>
      <c r="Y2586" s="33"/>
    </row>
    <row r="2587" spans="1:25" x14ac:dyDescent="0.2">
      <c r="A2587" s="93" t="s">
        <v>1211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3"/>
        <v>11 2023</v>
      </c>
      <c r="G2587" s="96" t="s">
        <v>5</v>
      </c>
      <c r="H2587" s="160" t="str">
        <f>RIGHT(Journal!$J2587,9)</f>
        <v>928190726</v>
      </c>
      <c r="I2587" s="96" t="str">
        <f t="shared" si="207"/>
        <v>Now Foods</v>
      </c>
      <c r="J2587" s="97" t="s">
        <v>1213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3221</v>
      </c>
      <c r="T2587" s="95" t="str">
        <f t="shared" si="206"/>
        <v>12 2023</v>
      </c>
      <c r="U2587" s="32">
        <f t="shared" si="204"/>
        <v>715</v>
      </c>
      <c r="V2587" s="22">
        <f t="shared" si="205"/>
        <v>0.51624548736462095</v>
      </c>
      <c r="X2587" s="33"/>
      <c r="Y2587" s="33"/>
    </row>
    <row r="2588" spans="1:25" x14ac:dyDescent="0.2">
      <c r="A2588" s="93" t="s">
        <v>1214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3"/>
        <v>12 2023</v>
      </c>
      <c r="G2588" s="96" t="s">
        <v>6</v>
      </c>
      <c r="H2588" s="160" t="str">
        <f>RIGHT(Journal!$J2588,9)</f>
        <v>892721541</v>
      </c>
      <c r="I2588" s="96" t="str">
        <f t="shared" si="207"/>
        <v>FatZorb</v>
      </c>
      <c r="J2588" s="97" t="s">
        <v>760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3221</v>
      </c>
      <c r="T2588" s="95" t="str">
        <f t="shared" si="206"/>
        <v>2 2024</v>
      </c>
      <c r="U2588" s="32">
        <f t="shared" si="204"/>
        <v>1139</v>
      </c>
      <c r="V2588" s="22">
        <f t="shared" si="205"/>
        <v>1.3228803716608595</v>
      </c>
      <c r="X2588" s="33"/>
      <c r="Y2588" s="33"/>
    </row>
    <row r="2589" spans="1:25" x14ac:dyDescent="0.2">
      <c r="A2589" s="93" t="s">
        <v>1214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3"/>
        <v>12 2023</v>
      </c>
      <c r="G2589" s="96" t="s">
        <v>6</v>
      </c>
      <c r="H2589" s="160" t="str">
        <f>RIGHT(Journal!$J2589,9)</f>
        <v>892721541</v>
      </c>
      <c r="I2589" s="96" t="str">
        <f t="shared" si="207"/>
        <v>FatZorb</v>
      </c>
      <c r="J2589" s="97" t="s">
        <v>760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3221</v>
      </c>
      <c r="T2589" s="95" t="str">
        <f t="shared" si="206"/>
        <v>2 2024</v>
      </c>
      <c r="U2589" s="32">
        <f t="shared" si="204"/>
        <v>1139</v>
      </c>
      <c r="V2589" s="22">
        <f t="shared" si="205"/>
        <v>1.3228803716608595</v>
      </c>
      <c r="X2589" s="33"/>
      <c r="Y2589" s="33"/>
    </row>
    <row r="2590" spans="1:25" x14ac:dyDescent="0.2">
      <c r="A2590" s="93" t="s">
        <v>1215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3"/>
        <v>12 2023</v>
      </c>
      <c r="G2590" s="96" t="s">
        <v>6</v>
      </c>
      <c r="H2590" s="160" t="str">
        <f>RIGHT(Journal!$J2590,9)</f>
        <v>146995620</v>
      </c>
      <c r="I2590" s="96" t="str">
        <f t="shared" si="207"/>
        <v>СОЛОЛЕТО</v>
      </c>
      <c r="J2590" s="97" t="s">
        <v>1216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6"/>
        <v/>
      </c>
      <c r="U2590" s="32">
        <f t="shared" si="204"/>
        <v>-429</v>
      </c>
      <c r="V2590" s="22" t="str">
        <f t="shared" si="205"/>
        <v/>
      </c>
      <c r="X2590" s="33"/>
      <c r="Y2590" s="33"/>
    </row>
    <row r="2591" spans="1:25" x14ac:dyDescent="0.2">
      <c r="A2591" s="93" t="s">
        <v>1217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3"/>
        <v>12 2023</v>
      </c>
      <c r="G2591" s="96" t="s">
        <v>5</v>
      </c>
      <c r="H2591" s="160" t="str">
        <f>RIGHT(Journal!$J2591,9)</f>
        <v>000000015</v>
      </c>
      <c r="I2591" s="96" t="str">
        <f t="shared" si="207"/>
        <v>Forever</v>
      </c>
      <c r="J2591" s="97" t="s">
        <v>315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3221</v>
      </c>
      <c r="T2591" s="95" t="str">
        <f t="shared" si="206"/>
        <v>1 2024</v>
      </c>
      <c r="U2591" s="32">
        <f t="shared" si="204"/>
        <v>0</v>
      </c>
      <c r="V2591" s="22">
        <f t="shared" si="205"/>
        <v>0</v>
      </c>
      <c r="X2591" s="33"/>
      <c r="Y2591" s="33"/>
    </row>
    <row r="2592" spans="1:25" x14ac:dyDescent="0.2">
      <c r="A2592" s="93" t="s">
        <v>1217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3"/>
        <v>12 2023</v>
      </c>
      <c r="G2592" s="96" t="s">
        <v>5</v>
      </c>
      <c r="H2592" s="160" t="str">
        <f>RIGHT(Journal!$J2592,9)</f>
        <v>000000015</v>
      </c>
      <c r="I2592" s="96" t="str">
        <f t="shared" si="207"/>
        <v>Forever</v>
      </c>
      <c r="J2592" s="97" t="s">
        <v>315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3221</v>
      </c>
      <c r="T2592" s="95" t="str">
        <f t="shared" si="206"/>
        <v>12 2023</v>
      </c>
      <c r="U2592" s="32">
        <f t="shared" si="204"/>
        <v>0</v>
      </c>
      <c r="V2592" s="22">
        <f t="shared" si="205"/>
        <v>0</v>
      </c>
      <c r="X2592" s="33"/>
      <c r="Y2592" s="33"/>
    </row>
    <row r="2593" spans="1:25" x14ac:dyDescent="0.2">
      <c r="A2593" s="93" t="s">
        <v>1217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3"/>
        <v>12 2023</v>
      </c>
      <c r="G2593" s="96" t="s">
        <v>5</v>
      </c>
      <c r="H2593" s="160" t="str">
        <f>RIGHT(Journal!$J2593,9)</f>
        <v>000000015</v>
      </c>
      <c r="I2593" s="96" t="str">
        <f t="shared" si="207"/>
        <v>Forever</v>
      </c>
      <c r="J2593" s="97" t="s">
        <v>315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3221</v>
      </c>
      <c r="T2593" s="95" t="str">
        <f t="shared" si="206"/>
        <v>9 2024</v>
      </c>
      <c r="U2593" s="32">
        <f t="shared" si="204"/>
        <v>960</v>
      </c>
      <c r="V2593" s="22">
        <f t="shared" si="205"/>
        <v>0.47058823529411764</v>
      </c>
      <c r="X2593" s="33"/>
      <c r="Y2593" s="33"/>
    </row>
    <row r="2594" spans="1:25" x14ac:dyDescent="0.2">
      <c r="A2594" s="93" t="s">
        <v>1218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3"/>
        <v>12 2023</v>
      </c>
      <c r="G2594" s="96" t="s">
        <v>5</v>
      </c>
      <c r="H2594" s="160" t="str">
        <f>RIGHT(Journal!$J2594,9)</f>
        <v>000091650</v>
      </c>
      <c r="I2594" s="96" t="str">
        <f t="shared" si="207"/>
        <v>CoralClub</v>
      </c>
      <c r="J2594" s="97" t="s">
        <v>1219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3221</v>
      </c>
      <c r="T2594" s="95" t="str">
        <f t="shared" si="206"/>
        <v>12 2023</v>
      </c>
      <c r="U2594" s="32">
        <f t="shared" si="204"/>
        <v>709.375</v>
      </c>
      <c r="V2594" s="22">
        <f t="shared" si="205"/>
        <v>0.79649122807017547</v>
      </c>
      <c r="X2594" s="33"/>
      <c r="Y2594" s="33"/>
    </row>
    <row r="2595" spans="1:25" x14ac:dyDescent="0.2">
      <c r="A2595" s="93" t="s">
        <v>1218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3"/>
        <v>12 2023</v>
      </c>
      <c r="G2595" s="96" t="s">
        <v>5</v>
      </c>
      <c r="H2595" s="160" t="str">
        <f>RIGHT(Journal!$J2595,9)</f>
        <v>000002305</v>
      </c>
      <c r="I2595" s="96" t="str">
        <f t="shared" si="207"/>
        <v>CoralClub</v>
      </c>
      <c r="J2595" s="97" t="s">
        <v>1220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3221</v>
      </c>
      <c r="T2595" s="95" t="str">
        <f t="shared" si="206"/>
        <v>12 2023</v>
      </c>
      <c r="U2595" s="32">
        <f t="shared" si="204"/>
        <v>546.875</v>
      </c>
      <c r="V2595" s="22">
        <f t="shared" si="205"/>
        <v>0.83732057416267947</v>
      </c>
      <c r="X2595" s="33"/>
      <c r="Y2595" s="33"/>
    </row>
    <row r="2596" spans="1:25" x14ac:dyDescent="0.2">
      <c r="A2596" s="93" t="s">
        <v>1218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3"/>
        <v>12 2023</v>
      </c>
      <c r="G2596" s="96" t="s">
        <v>5</v>
      </c>
      <c r="H2596" s="160" t="str">
        <f>RIGHT(Journal!$J2596,9)</f>
        <v>000002307</v>
      </c>
      <c r="I2596" s="96" t="str">
        <f t="shared" si="207"/>
        <v>CoralClub</v>
      </c>
      <c r="J2596" s="97" t="s">
        <v>1098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3221</v>
      </c>
      <c r="T2596" s="95" t="str">
        <f t="shared" si="206"/>
        <v>12 2023</v>
      </c>
      <c r="U2596" s="32">
        <f t="shared" si="204"/>
        <v>709.375</v>
      </c>
      <c r="V2596" s="22">
        <f t="shared" si="205"/>
        <v>0.79649122807017547</v>
      </c>
      <c r="X2596" s="33"/>
      <c r="Y2596" s="33"/>
    </row>
    <row r="2597" spans="1:25" x14ac:dyDescent="0.2">
      <c r="A2597" s="93" t="s">
        <v>1218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3"/>
        <v>12 2023</v>
      </c>
      <c r="G2597" s="96" t="s">
        <v>5</v>
      </c>
      <c r="H2597" s="160" t="str">
        <f>RIGHT(Journal!$J2597,9)</f>
        <v>000002149</v>
      </c>
      <c r="I2597" s="96" t="str">
        <f t="shared" si="207"/>
        <v>CoralClub</v>
      </c>
      <c r="J2597" s="97" t="s">
        <v>726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3221</v>
      </c>
      <c r="T2597" s="95" t="str">
        <f t="shared" si="206"/>
        <v>12 2023</v>
      </c>
      <c r="U2597" s="32">
        <f t="shared" si="204"/>
        <v>506.25</v>
      </c>
      <c r="V2597" s="22">
        <f t="shared" si="205"/>
        <v>0.85263157894736841</v>
      </c>
      <c r="X2597" s="33"/>
      <c r="Y2597" s="33"/>
    </row>
    <row r="2598" spans="1:25" x14ac:dyDescent="0.2">
      <c r="A2598" s="93" t="s">
        <v>1218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3"/>
        <v>12 2023</v>
      </c>
      <c r="G2598" s="96" t="s">
        <v>5</v>
      </c>
      <c r="H2598" s="160" t="str">
        <f>RIGHT(Journal!$J2598,9)</f>
        <v>000002111</v>
      </c>
      <c r="I2598" s="96" t="str">
        <f t="shared" si="207"/>
        <v>CoralClub</v>
      </c>
      <c r="J2598" s="97" t="s">
        <v>1221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3221</v>
      </c>
      <c r="T2598" s="95" t="str">
        <f t="shared" si="206"/>
        <v>12 2023</v>
      </c>
      <c r="U2598" s="32">
        <f t="shared" si="204"/>
        <v>628.12500000000011</v>
      </c>
      <c r="V2598" s="22">
        <f t="shared" si="205"/>
        <v>0.81376518218623506</v>
      </c>
      <c r="X2598" s="33"/>
      <c r="Y2598" s="33"/>
    </row>
    <row r="2599" spans="1:25" x14ac:dyDescent="0.2">
      <c r="A2599" s="93" t="s">
        <v>1222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3"/>
        <v>12 2023</v>
      </c>
      <c r="G2599" s="96" t="s">
        <v>5</v>
      </c>
      <c r="H2599" s="160" t="str">
        <f>RIGHT(Journal!$J2599,9)</f>
        <v>PAR-77870</v>
      </c>
      <c r="I2599" s="96" t="str">
        <f t="shared" si="207"/>
        <v>Paradise Herbs</v>
      </c>
      <c r="J2599" s="97" t="s">
        <v>1223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3221</v>
      </c>
      <c r="T2599" s="95" t="str">
        <f t="shared" si="206"/>
        <v>1 2024</v>
      </c>
      <c r="U2599" s="32">
        <f t="shared" si="204"/>
        <v>539.21279092148461</v>
      </c>
      <c r="V2599" s="22">
        <f t="shared" si="205"/>
        <v>0.42767945854684286</v>
      </c>
      <c r="X2599" s="33"/>
      <c r="Y2599" s="33"/>
    </row>
    <row r="2600" spans="1:25" x14ac:dyDescent="0.2">
      <c r="A2600" s="93" t="s">
        <v>1222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3"/>
        <v>12 2023</v>
      </c>
      <c r="G2600" s="96" t="s">
        <v>5</v>
      </c>
      <c r="H2600" s="160" t="str">
        <f>RIGHT(Journal!$J2600,9)</f>
        <v>CGN-01864</v>
      </c>
      <c r="I2600" s="96" t="str">
        <f t="shared" si="207"/>
        <v>California Gold Nutrition</v>
      </c>
      <c r="J2600" s="97" t="s">
        <v>1224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3221</v>
      </c>
      <c r="T2600" s="95" t="str">
        <f t="shared" si="206"/>
        <v>1 2024</v>
      </c>
      <c r="U2600" s="32">
        <f t="shared" si="204"/>
        <v>1593.3208172267223</v>
      </c>
      <c r="V2600" s="22">
        <f t="shared" si="205"/>
        <v>0.40784531892266973</v>
      </c>
      <c r="X2600" s="33"/>
      <c r="Y2600" s="33"/>
    </row>
    <row r="2601" spans="1:25" x14ac:dyDescent="0.2">
      <c r="A2601" s="93" t="s">
        <v>1222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3"/>
        <v>12 2023</v>
      </c>
      <c r="G2601" s="96" t="s">
        <v>5</v>
      </c>
      <c r="H2601" s="161" t="s">
        <v>2148</v>
      </c>
      <c r="I2601" s="97" t="s">
        <v>2067</v>
      </c>
      <c r="J2601" s="97" t="s">
        <v>2149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3221</v>
      </c>
      <c r="T2601" s="95" t="str">
        <f t="shared" si="206"/>
        <v>1 2024</v>
      </c>
      <c r="U2601" s="32">
        <f t="shared" si="204"/>
        <v>1071.3281594353991</v>
      </c>
      <c r="V2601" s="22">
        <f t="shared" si="205"/>
        <v>0.87194002830169937</v>
      </c>
      <c r="X2601" s="33"/>
      <c r="Y2601" s="33"/>
    </row>
    <row r="2602" spans="1:25" x14ac:dyDescent="0.2">
      <c r="A2602" s="93" t="s">
        <v>1222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3"/>
        <v>12 2023</v>
      </c>
      <c r="G2602" s="96" t="s">
        <v>5</v>
      </c>
      <c r="H2602" s="160" t="str">
        <f>RIGHT(Journal!$J2602,9)</f>
        <v>SRE-01345</v>
      </c>
      <c r="I2602" s="96" t="str">
        <f t="shared" si="207"/>
        <v>Sports Research</v>
      </c>
      <c r="J2602" s="97" t="s">
        <v>1225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3221</v>
      </c>
      <c r="T2602" s="95" t="str">
        <f t="shared" si="206"/>
        <v>2 2024</v>
      </c>
      <c r="U2602" s="32">
        <f t="shared" si="204"/>
        <v>1.8104900145772262E-3</v>
      </c>
      <c r="V2602" s="22">
        <f t="shared" si="205"/>
        <v>8.5145510199552586E-7</v>
      </c>
      <c r="X2602" s="33"/>
      <c r="Y2602" s="33"/>
    </row>
    <row r="2603" spans="1:25" x14ac:dyDescent="0.2">
      <c r="A2603" s="93" t="s">
        <v>1222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3"/>
        <v>12 2023</v>
      </c>
      <c r="G2603" s="96" t="s">
        <v>5</v>
      </c>
      <c r="H2603" s="160" t="str">
        <f>RIGHT(Journal!$J2603,9)</f>
        <v>SRE-01345</v>
      </c>
      <c r="I2603" s="96" t="str">
        <f t="shared" si="207"/>
        <v>Sports Research</v>
      </c>
      <c r="J2603" s="97" t="s">
        <v>1225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3221</v>
      </c>
      <c r="T2603" s="95" t="str">
        <f t="shared" si="206"/>
        <v>5 2024</v>
      </c>
      <c r="U2603" s="32">
        <f t="shared" si="204"/>
        <v>1673.6518104900147</v>
      </c>
      <c r="V2603" s="22">
        <f t="shared" si="205"/>
        <v>0.78710148166077443</v>
      </c>
      <c r="X2603" s="33"/>
      <c r="Y2603" s="33"/>
    </row>
    <row r="2604" spans="1:25" x14ac:dyDescent="0.2">
      <c r="A2604" s="93" t="s">
        <v>1222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3"/>
        <v>12 2023</v>
      </c>
      <c r="G2604" s="96" t="s">
        <v>5</v>
      </c>
      <c r="H2604" s="160" t="str">
        <f>RIGHT(Journal!$J2604,9)</f>
        <v>VTP-00508</v>
      </c>
      <c r="I2604" s="96" t="str">
        <f t="shared" si="207"/>
        <v>Vital Proteins</v>
      </c>
      <c r="J2604" s="97" t="s">
        <v>1226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3221</v>
      </c>
      <c r="T2604" s="95" t="str">
        <f t="shared" si="206"/>
        <v>1 2024</v>
      </c>
      <c r="U2604" s="32">
        <f t="shared" si="204"/>
        <v>910.39987488972383</v>
      </c>
      <c r="V2604" s="22">
        <f t="shared" si="205"/>
        <v>0.16001122308610016</v>
      </c>
      <c r="X2604" s="33"/>
      <c r="Y2604" s="33"/>
    </row>
    <row r="2605" spans="1:25" x14ac:dyDescent="0.2">
      <c r="A2605" s="93" t="s">
        <v>1222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3"/>
        <v>12 2023</v>
      </c>
      <c r="G2605" s="96" t="s">
        <v>5</v>
      </c>
      <c r="H2605" s="161" t="s">
        <v>2973</v>
      </c>
      <c r="I2605" s="97" t="s">
        <v>2067</v>
      </c>
      <c r="J2605" s="97" t="s">
        <v>2974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3221</v>
      </c>
      <c r="T2605" s="95" t="str">
        <f t="shared" si="206"/>
        <v>1 2024</v>
      </c>
      <c r="U2605" s="32">
        <f t="shared" si="204"/>
        <v>739.59095196086264</v>
      </c>
      <c r="V2605" s="22">
        <f t="shared" si="205"/>
        <v>0.97262250346447321</v>
      </c>
      <c r="X2605" s="33"/>
      <c r="Y2605" s="33"/>
    </row>
    <row r="2606" spans="1:25" x14ac:dyDescent="0.2">
      <c r="A2606" s="93" t="s">
        <v>1222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3"/>
        <v>12 2023</v>
      </c>
      <c r="G2606" s="96" t="s">
        <v>5</v>
      </c>
      <c r="H2606" s="160" t="str">
        <f>RIGHT(Journal!$J2606,9)</f>
        <v>CGN-00963</v>
      </c>
      <c r="I2606" s="96" t="str">
        <f t="shared" si="207"/>
        <v>California Gold Nutrition</v>
      </c>
      <c r="J2606" s="97" t="s">
        <v>1155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3221</v>
      </c>
      <c r="T2606" s="95" t="str">
        <f t="shared" si="206"/>
        <v>1 2024</v>
      </c>
      <c r="U2606" s="32">
        <f t="shared" si="204"/>
        <v>853.08665289918952</v>
      </c>
      <c r="V2606" s="22">
        <f t="shared" si="205"/>
        <v>1.007289182322503</v>
      </c>
      <c r="X2606" s="33"/>
      <c r="Y2606" s="33"/>
    </row>
    <row r="2607" spans="1:25" x14ac:dyDescent="0.2">
      <c r="A2607" s="93" t="s">
        <v>1222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3"/>
        <v>12 2023</v>
      </c>
      <c r="G2607" s="96" t="s">
        <v>5</v>
      </c>
      <c r="H2607" s="160" t="str">
        <f>RIGHT(Journal!$J2607,9)</f>
        <v>CGN-00963</v>
      </c>
      <c r="I2607" s="96" t="str">
        <f t="shared" si="207"/>
        <v>California Gold Nutrition</v>
      </c>
      <c r="J2607" s="97" t="s">
        <v>1155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3221</v>
      </c>
      <c r="T2607" s="95" t="str">
        <f t="shared" si="206"/>
        <v>1 2024</v>
      </c>
      <c r="U2607" s="32">
        <f t="shared" si="204"/>
        <v>853.08665289918952</v>
      </c>
      <c r="V2607" s="22">
        <f t="shared" si="205"/>
        <v>1.007289182322503</v>
      </c>
      <c r="X2607" s="33"/>
      <c r="Y2607" s="33"/>
    </row>
    <row r="2608" spans="1:25" x14ac:dyDescent="0.2">
      <c r="A2608" s="93" t="s">
        <v>1222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3"/>
        <v>12 2023</v>
      </c>
      <c r="G2608" s="96" t="s">
        <v>6</v>
      </c>
      <c r="H2608" s="160" t="str">
        <f>RIGHT(Journal!$J2608,9)</f>
        <v>FOA-01906</v>
      </c>
      <c r="I2608" s="96" t="str">
        <f t="shared" si="207"/>
        <v>Force Factor</v>
      </c>
      <c r="J2608" s="97" t="s">
        <v>1103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3221</v>
      </c>
      <c r="T2608" s="95" t="str">
        <f t="shared" si="206"/>
        <v>9 2024</v>
      </c>
      <c r="U2608" s="32">
        <f t="shared" si="204"/>
        <v>1720.0192020210118</v>
      </c>
      <c r="V2608" s="22">
        <f t="shared" si="205"/>
        <v>1.4576671120131566</v>
      </c>
      <c r="X2608" s="33"/>
      <c r="Y2608" s="33"/>
    </row>
    <row r="2609" spans="1:25" x14ac:dyDescent="0.2">
      <c r="A2609" s="93" t="s">
        <v>1222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3"/>
        <v>12 2023</v>
      </c>
      <c r="G2609" s="96" t="s">
        <v>5</v>
      </c>
      <c r="H2609" s="175" t="s">
        <v>3754</v>
      </c>
      <c r="I2609" s="176" t="s">
        <v>2067</v>
      </c>
      <c r="J2609" s="97" t="s">
        <v>3805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3221</v>
      </c>
      <c r="T2609" s="95" t="str">
        <f t="shared" si="206"/>
        <v>12 2024</v>
      </c>
      <c r="U2609" s="32">
        <f t="shared" si="204"/>
        <v>563.47441494907343</v>
      </c>
      <c r="V2609" s="22">
        <f t="shared" si="205"/>
        <v>0.60166473179526936</v>
      </c>
      <c r="X2609" s="33"/>
      <c r="Y2609" s="33"/>
    </row>
    <row r="2610" spans="1:25" x14ac:dyDescent="0.2">
      <c r="A2610" s="93" t="s">
        <v>1222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3"/>
        <v>12 2023</v>
      </c>
      <c r="G2610" s="96" t="s">
        <v>5</v>
      </c>
      <c r="H2610" s="161" t="s">
        <v>2181</v>
      </c>
      <c r="I2610" s="97" t="s">
        <v>2067</v>
      </c>
      <c r="J2610" s="97" t="s">
        <v>2182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3221</v>
      </c>
      <c r="T2610" s="95" t="str">
        <f t="shared" si="206"/>
        <v>1 2024</v>
      </c>
      <c r="U2610" s="32">
        <f t="shared" si="204"/>
        <v>564.10426778410397</v>
      </c>
      <c r="V2610" s="22">
        <f t="shared" si="205"/>
        <v>0.42226668906891773</v>
      </c>
      <c r="X2610" s="33"/>
      <c r="Y2610" s="33"/>
    </row>
    <row r="2611" spans="1:25" x14ac:dyDescent="0.2">
      <c r="A2611" s="93" t="s">
        <v>1222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3"/>
        <v>12 2023</v>
      </c>
      <c r="G2611" s="96" t="s">
        <v>5</v>
      </c>
      <c r="H2611" s="161" t="s">
        <v>2181</v>
      </c>
      <c r="I2611" s="97" t="s">
        <v>2067</v>
      </c>
      <c r="J2611" s="97" t="s">
        <v>2182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3221</v>
      </c>
      <c r="T2611" s="95" t="str">
        <f t="shared" si="206"/>
        <v>1 2024</v>
      </c>
      <c r="U2611" s="32">
        <f t="shared" si="204"/>
        <v>764.10426778410397</v>
      </c>
      <c r="V2611" s="22">
        <f t="shared" si="205"/>
        <v>0.57197897212880378</v>
      </c>
      <c r="X2611" s="33"/>
      <c r="Y2611" s="33"/>
    </row>
    <row r="2612" spans="1:25" x14ac:dyDescent="0.2">
      <c r="A2612" s="93" t="s">
        <v>1222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3"/>
        <v>12 2023</v>
      </c>
      <c r="G2612" s="96" t="s">
        <v>6</v>
      </c>
      <c r="H2612" s="160" t="str">
        <f>RIGHT(Journal!$J2612,9)</f>
        <v>MSC-60676</v>
      </c>
      <c r="I2612" s="96" t="str">
        <f t="shared" si="207"/>
        <v>MuscleTech</v>
      </c>
      <c r="J2612" s="97" t="s">
        <v>626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/>
      <c r="R2612" s="31"/>
      <c r="S2612" s="31"/>
      <c r="T2612" s="95" t="str">
        <f t="shared" si="206"/>
        <v/>
      </c>
      <c r="U2612" s="32">
        <f t="shared" si="204"/>
        <v>-2254.2916737509031</v>
      </c>
      <c r="V2612" s="22" t="str">
        <f t="shared" si="205"/>
        <v/>
      </c>
      <c r="X2612" s="33"/>
      <c r="Y2612" s="33"/>
    </row>
    <row r="2613" spans="1:25" x14ac:dyDescent="0.2">
      <c r="A2613" s="93" t="s">
        <v>1227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3"/>
        <v>12 2023</v>
      </c>
      <c r="G2613" s="96" t="s">
        <v>5</v>
      </c>
      <c r="H2613" s="160" t="str">
        <f>RIGHT(Journal!$J2613,9)</f>
        <v>MOR-00953</v>
      </c>
      <c r="I2613" s="96" t="str">
        <f t="shared" si="207"/>
        <v>Morningstar Minerals</v>
      </c>
      <c r="J2613" s="97" t="s">
        <v>1228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3221</v>
      </c>
      <c r="T2613" s="95" t="str">
        <f t="shared" si="206"/>
        <v>1 2024</v>
      </c>
      <c r="U2613" s="32">
        <f t="shared" si="204"/>
        <v>2800</v>
      </c>
      <c r="V2613" s="22" t="str">
        <f t="shared" si="205"/>
        <v/>
      </c>
      <c r="X2613" s="33"/>
      <c r="Y2613" s="33"/>
    </row>
    <row r="2614" spans="1:25" x14ac:dyDescent="0.2">
      <c r="A2614" s="93" t="s">
        <v>1227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3"/>
        <v>12 2023</v>
      </c>
      <c r="G2614" s="96" t="s">
        <v>5</v>
      </c>
      <c r="H2614" s="160" t="str">
        <f>RIGHT(Journal!$J2614,9)</f>
        <v>NOW-04620</v>
      </c>
      <c r="I2614" s="96" t="str">
        <f t="shared" si="207"/>
        <v>NOW Foods</v>
      </c>
      <c r="J2614" s="97" t="s">
        <v>297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3221</v>
      </c>
      <c r="T2614" s="95" t="str">
        <f t="shared" si="206"/>
        <v>1 2024</v>
      </c>
      <c r="U2614" s="32">
        <f t="shared" si="204"/>
        <v>751.80165431606906</v>
      </c>
      <c r="V2614" s="22">
        <f t="shared" si="205"/>
        <v>1.1598327260814336</v>
      </c>
      <c r="X2614" s="33"/>
      <c r="Y2614" s="33"/>
    </row>
    <row r="2615" spans="1:25" x14ac:dyDescent="0.2">
      <c r="A2615" s="93" t="s">
        <v>1227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3"/>
        <v>12 2023</v>
      </c>
      <c r="G2615" s="96" t="s">
        <v>5</v>
      </c>
      <c r="H2615" s="160" t="str">
        <f>RIGHT(Journal!$J2615,9)</f>
        <v>NOW-04620</v>
      </c>
      <c r="I2615" s="96" t="str">
        <f t="shared" si="207"/>
        <v>NOW Foods</v>
      </c>
      <c r="J2615" s="97" t="s">
        <v>297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3221</v>
      </c>
      <c r="T2615" s="95" t="str">
        <f t="shared" si="206"/>
        <v>4 2024</v>
      </c>
      <c r="U2615" s="32">
        <f t="shared" si="204"/>
        <v>751.80165431606906</v>
      </c>
      <c r="V2615" s="22">
        <f t="shared" si="205"/>
        <v>1.1598327260814336</v>
      </c>
      <c r="X2615" s="33"/>
      <c r="Y2615" s="33"/>
    </row>
    <row r="2616" spans="1:25" x14ac:dyDescent="0.2">
      <c r="A2616" s="93" t="s">
        <v>1227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3"/>
        <v>12 2023</v>
      </c>
      <c r="G2616" s="96" t="s">
        <v>5</v>
      </c>
      <c r="H2616" s="160" t="str">
        <f>RIGHT(Journal!$J2616,9)</f>
        <v>NOW-04620</v>
      </c>
      <c r="I2616" s="96" t="str">
        <f t="shared" si="207"/>
        <v>NOW Foods</v>
      </c>
      <c r="J2616" s="97" t="s">
        <v>297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3221</v>
      </c>
      <c r="T2616" s="95" t="str">
        <f t="shared" si="206"/>
        <v>2 2025</v>
      </c>
      <c r="U2616" s="32">
        <f t="shared" si="204"/>
        <v>651.80165431606906</v>
      </c>
      <c r="V2616" s="22">
        <f t="shared" si="205"/>
        <v>1.0055589599327597</v>
      </c>
      <c r="X2616" s="33"/>
      <c r="Y2616" s="33"/>
    </row>
    <row r="2617" spans="1:25" x14ac:dyDescent="0.2">
      <c r="A2617" s="93" t="s">
        <v>1227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3"/>
        <v>12 2023</v>
      </c>
      <c r="G2617" s="96" t="s">
        <v>5</v>
      </c>
      <c r="H2617" s="161" t="s">
        <v>2706</v>
      </c>
      <c r="I2617" s="97" t="s">
        <v>2115</v>
      </c>
      <c r="J2617" s="97" t="s">
        <v>2707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3221</v>
      </c>
      <c r="T2617" s="95" t="str">
        <f t="shared" si="206"/>
        <v>12 2023</v>
      </c>
      <c r="U2617" s="32">
        <f t="shared" si="204"/>
        <v>104.10539880478109</v>
      </c>
      <c r="V2617" s="22">
        <f t="shared" si="205"/>
        <v>9.6786896244342127E-2</v>
      </c>
      <c r="X2617" s="33"/>
      <c r="Y2617" s="33"/>
    </row>
    <row r="2618" spans="1:25" x14ac:dyDescent="0.2">
      <c r="A2618" s="93" t="s">
        <v>1227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3"/>
        <v>12 2023</v>
      </c>
      <c r="G2618" s="96" t="s">
        <v>5</v>
      </c>
      <c r="H2618" s="160" t="str">
        <f>RIGHT(Journal!$J2618,9)</f>
        <v>LEX-18943</v>
      </c>
      <c r="I2618" s="96" t="str">
        <f t="shared" si="207"/>
        <v>Life Extension</v>
      </c>
      <c r="J2618" s="97" t="s">
        <v>1229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3221</v>
      </c>
      <c r="T2618" s="95" t="str">
        <f t="shared" si="206"/>
        <v>2 2024</v>
      </c>
      <c r="U2618" s="32">
        <f t="shared" si="204"/>
        <v>194.16318406374512</v>
      </c>
      <c r="V2618" s="22">
        <f t="shared" si="205"/>
        <v>9.678992450214334E-2</v>
      </c>
      <c r="X2618" s="33"/>
      <c r="Y2618" s="33"/>
    </row>
    <row r="2619" spans="1:25" x14ac:dyDescent="0.2">
      <c r="A2619" s="93" t="s">
        <v>1227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3"/>
        <v>12 2023</v>
      </c>
      <c r="G2619" s="96" t="s">
        <v>5</v>
      </c>
      <c r="H2619" s="161" t="s">
        <v>3973</v>
      </c>
      <c r="I2619" s="97" t="s">
        <v>3974</v>
      </c>
      <c r="J2619" s="97" t="s">
        <v>3975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3221</v>
      </c>
      <c r="T2619" s="95" t="str">
        <f t="shared" si="206"/>
        <v>9 2024</v>
      </c>
      <c r="U2619" s="32">
        <f t="shared" si="204"/>
        <v>541.27448685258946</v>
      </c>
      <c r="V2619" s="22">
        <f t="shared" si="205"/>
        <v>0.3710598614846406</v>
      </c>
      <c r="X2619" s="33"/>
      <c r="Y2619" s="33"/>
    </row>
    <row r="2620" spans="1:25" x14ac:dyDescent="0.2">
      <c r="A2620" s="93" t="s">
        <v>1227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3"/>
        <v>12 2023</v>
      </c>
      <c r="G2620" s="96" t="s">
        <v>5</v>
      </c>
      <c r="H2620" s="161" t="s">
        <v>3107</v>
      </c>
      <c r="I2620" s="97" t="s">
        <v>2067</v>
      </c>
      <c r="J2620" s="97" t="s">
        <v>3108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3221</v>
      </c>
      <c r="T2620" s="95" t="str">
        <f t="shared" si="206"/>
        <v>3 2024</v>
      </c>
      <c r="U2620" s="32">
        <f t="shared" si="204"/>
        <v>1205.769708233732</v>
      </c>
      <c r="V2620" s="22">
        <f t="shared" si="205"/>
        <v>1.101934133341731</v>
      </c>
      <c r="X2620" s="33"/>
      <c r="Y2620" s="33"/>
    </row>
    <row r="2621" spans="1:25" x14ac:dyDescent="0.2">
      <c r="A2621" s="93" t="s">
        <v>1227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3"/>
        <v>12 2023</v>
      </c>
      <c r="G2621" s="96" t="s">
        <v>5</v>
      </c>
      <c r="H2621" s="161" t="s">
        <v>3107</v>
      </c>
      <c r="I2621" s="97" t="s">
        <v>2067</v>
      </c>
      <c r="J2621" s="97" t="s">
        <v>3108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3221</v>
      </c>
      <c r="T2621" s="95" t="str">
        <f t="shared" si="206"/>
        <v>1 2025</v>
      </c>
      <c r="U2621" s="32">
        <f t="shared" si="204"/>
        <v>1205.769708233732</v>
      </c>
      <c r="V2621" s="22">
        <f t="shared" si="205"/>
        <v>1.101934133341731</v>
      </c>
      <c r="X2621" s="33"/>
      <c r="Y2621" s="33"/>
    </row>
    <row r="2622" spans="1:25" x14ac:dyDescent="0.2">
      <c r="A2622" s="93" t="s">
        <v>1227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3"/>
        <v>12 2023</v>
      </c>
      <c r="G2622" s="96" t="s">
        <v>5</v>
      </c>
      <c r="H2622" s="161" t="s">
        <v>3107</v>
      </c>
      <c r="I2622" s="97" t="s">
        <v>2067</v>
      </c>
      <c r="J2622" s="97" t="s">
        <v>3108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3221</v>
      </c>
      <c r="T2622" s="95" t="str">
        <f t="shared" si="206"/>
        <v>3 2025</v>
      </c>
      <c r="U2622" s="32">
        <f t="shared" si="204"/>
        <v>1205.769708233732</v>
      </c>
      <c r="V2622" s="22">
        <f t="shared" si="205"/>
        <v>1.101934133341731</v>
      </c>
      <c r="X2622" s="33"/>
      <c r="Y2622" s="33"/>
    </row>
    <row r="2623" spans="1:25" x14ac:dyDescent="0.2">
      <c r="A2623" s="93" t="s">
        <v>1227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3"/>
        <v>12 2023</v>
      </c>
      <c r="G2623" s="96" t="s">
        <v>5</v>
      </c>
      <c r="H2623" s="160" t="str">
        <f>RIGHT(Journal!$J2623,9)</f>
        <v>SOR-04710</v>
      </c>
      <c r="I2623" s="96" t="str">
        <f t="shared" si="207"/>
        <v>Solaray</v>
      </c>
      <c r="J2623" s="97" t="s">
        <v>909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3221</v>
      </c>
      <c r="T2623" s="95" t="str">
        <f t="shared" si="206"/>
        <v>4 2024</v>
      </c>
      <c r="U2623" s="32">
        <f t="shared" si="204"/>
        <v>502.43633266932261</v>
      </c>
      <c r="V2623" s="22">
        <f t="shared" si="205"/>
        <v>0.84080803458769593</v>
      </c>
      <c r="X2623" s="33"/>
      <c r="Y2623" s="33"/>
    </row>
    <row r="2624" spans="1:25" x14ac:dyDescent="0.2">
      <c r="A2624" s="93" t="s">
        <v>1227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3"/>
        <v>12 2023</v>
      </c>
      <c r="G2624" s="96" t="s">
        <v>5</v>
      </c>
      <c r="H2624" s="160" t="str">
        <f>RIGHT(Journal!$J2624,9)</f>
        <v>SOR-04710</v>
      </c>
      <c r="I2624" s="96" t="str">
        <f t="shared" si="207"/>
        <v>Solaray</v>
      </c>
      <c r="J2624" s="97" t="s">
        <v>909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3221</v>
      </c>
      <c r="T2624" s="95" t="str">
        <f t="shared" si="206"/>
        <v>6 2024</v>
      </c>
      <c r="U2624" s="32">
        <f t="shared" si="204"/>
        <v>602.43633266932261</v>
      </c>
      <c r="V2624" s="22">
        <f t="shared" si="205"/>
        <v>1.0081542195502138</v>
      </c>
      <c r="X2624" s="33"/>
      <c r="Y2624" s="33"/>
    </row>
    <row r="2625" spans="1:25" x14ac:dyDescent="0.2">
      <c r="A2625" s="93" t="s">
        <v>1227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ref="F2625:F2688" si="208">IFERROR(MONTH(E2625)&amp;" "&amp;YEAR(E2625),"")</f>
        <v>12 2023</v>
      </c>
      <c r="G2625" s="96" t="s">
        <v>5</v>
      </c>
      <c r="H2625" s="160" t="str">
        <f>RIGHT(Journal!$J2625,9)</f>
        <v>SOR-47105</v>
      </c>
      <c r="I2625" s="96" t="str">
        <f t="shared" si="207"/>
        <v>Solaray</v>
      </c>
      <c r="J2625" s="97" t="s">
        <v>1230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3221</v>
      </c>
      <c r="T2625" s="95" t="str">
        <f t="shared" si="206"/>
        <v>1 2024</v>
      </c>
      <c r="U2625" s="32">
        <f t="shared" ref="U2625:U2688" si="209">Q2625-P2625</f>
        <v>617.02405458167334</v>
      </c>
      <c r="V2625" s="22">
        <f t="shared" ref="V2625:V2688" si="210">IF(Q2625&lt;&gt;0,IFERROR(U2625/P2625,""),"")</f>
        <v>0.78804982221006936</v>
      </c>
      <c r="X2625" s="33"/>
      <c r="Y2625" s="33"/>
    </row>
    <row r="2626" spans="1:25" x14ac:dyDescent="0.2">
      <c r="A2626" s="93" t="s">
        <v>1227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8"/>
        <v>12 2023</v>
      </c>
      <c r="G2626" s="96" t="s">
        <v>5</v>
      </c>
      <c r="H2626" s="160" t="str">
        <f>RIGHT(Journal!$J2626,9)</f>
        <v>SOR-47105</v>
      </c>
      <c r="I2626" s="96" t="str">
        <f t="shared" si="207"/>
        <v>Solaray</v>
      </c>
      <c r="J2626" s="97" t="s">
        <v>1230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3221</v>
      </c>
      <c r="T2626" s="95" t="str">
        <f t="shared" si="206"/>
        <v>4 2024</v>
      </c>
      <c r="U2626" s="32">
        <f t="shared" si="209"/>
        <v>617.02405458167334</v>
      </c>
      <c r="V2626" s="22">
        <f t="shared" si="210"/>
        <v>0.78804982221006936</v>
      </c>
      <c r="X2626" s="33"/>
      <c r="Y2626" s="33"/>
    </row>
    <row r="2627" spans="1:25" x14ac:dyDescent="0.2">
      <c r="A2627" s="93" t="s">
        <v>1227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8"/>
        <v>12 2023</v>
      </c>
      <c r="G2627" s="96" t="s">
        <v>5</v>
      </c>
      <c r="H2627" s="161" t="s">
        <v>2925</v>
      </c>
      <c r="I2627" s="97" t="s">
        <v>2067</v>
      </c>
      <c r="J2627" s="97" t="s">
        <v>4019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3221</v>
      </c>
      <c r="T2627" s="95" t="str">
        <f t="shared" si="206"/>
        <v>6 2024</v>
      </c>
      <c r="U2627" s="32">
        <f t="shared" si="209"/>
        <v>768.53832709163362</v>
      </c>
      <c r="V2627" s="22">
        <f t="shared" si="210"/>
        <v>0.67924380073444623</v>
      </c>
      <c r="X2627" s="33"/>
      <c r="Y2627" s="33"/>
    </row>
    <row r="2628" spans="1:25" x14ac:dyDescent="0.2">
      <c r="A2628" s="93" t="s">
        <v>1227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si="208"/>
        <v>12 2023</v>
      </c>
      <c r="G2628" s="96" t="s">
        <v>5</v>
      </c>
      <c r="H2628" s="160" t="str">
        <f>RIGHT(Journal!$J2628,9)</f>
        <v>CAL-52642</v>
      </c>
      <c r="I2628" s="96" t="str">
        <f t="shared" si="207"/>
        <v>KAL</v>
      </c>
      <c r="J2628" s="97" t="s">
        <v>1231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3221</v>
      </c>
      <c r="T2628" s="95" t="str">
        <f t="shared" si="206"/>
        <v>1 2024</v>
      </c>
      <c r="U2628" s="32">
        <f t="shared" si="209"/>
        <v>654.93258007968132</v>
      </c>
      <c r="V2628" s="22">
        <f t="shared" si="210"/>
        <v>1.2015625152855831</v>
      </c>
      <c r="X2628" s="33"/>
      <c r="Y2628" s="33"/>
    </row>
    <row r="2629" spans="1:25" x14ac:dyDescent="0.2">
      <c r="A2629" s="93" t="s">
        <v>1227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8"/>
        <v>12 2023</v>
      </c>
      <c r="G2629" s="96" t="s">
        <v>5</v>
      </c>
      <c r="H2629" s="161" t="s">
        <v>2831</v>
      </c>
      <c r="I2629" s="97" t="s">
        <v>2067</v>
      </c>
      <c r="J2629" s="97" t="s">
        <v>2832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3221</v>
      </c>
      <c r="T2629" s="95" t="str">
        <f t="shared" si="206"/>
        <v>2 2024</v>
      </c>
      <c r="U2629" s="32">
        <f t="shared" si="209"/>
        <v>940.15754541832666</v>
      </c>
      <c r="V2629" s="22">
        <f t="shared" si="210"/>
        <v>0.6440130183004813</v>
      </c>
      <c r="X2629" s="33"/>
      <c r="Y2629" s="33"/>
    </row>
    <row r="2630" spans="1:25" x14ac:dyDescent="0.2">
      <c r="A2630" s="93" t="s">
        <v>1227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8"/>
        <v>12 2023</v>
      </c>
      <c r="G2630" s="96" t="s">
        <v>5</v>
      </c>
      <c r="H2630" s="161" t="s">
        <v>2831</v>
      </c>
      <c r="I2630" s="97" t="s">
        <v>2067</v>
      </c>
      <c r="J2630" s="97" t="s">
        <v>2832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3221</v>
      </c>
      <c r="T2630" s="95" t="str">
        <f t="shared" si="206"/>
        <v>5 2024</v>
      </c>
      <c r="U2630" s="32">
        <f t="shared" si="209"/>
        <v>1140.1575454183267</v>
      </c>
      <c r="V2630" s="22">
        <f t="shared" si="210"/>
        <v>0.78101410315885467</v>
      </c>
      <c r="X2630" s="33"/>
      <c r="Y2630" s="33"/>
    </row>
    <row r="2631" spans="1:25" x14ac:dyDescent="0.2">
      <c r="A2631" s="93" t="s">
        <v>1227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8"/>
        <v>12 2023</v>
      </c>
      <c r="G2631" s="96" t="s">
        <v>5</v>
      </c>
      <c r="H2631" s="160" t="str">
        <f>RIGHT(Journal!$J2631,9)</f>
        <v>CAL-62827</v>
      </c>
      <c r="I2631" s="96" t="str">
        <f t="shared" si="207"/>
        <v>KAL</v>
      </c>
      <c r="J2631" s="97" t="s">
        <v>910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3221</v>
      </c>
      <c r="T2631" s="95" t="str">
        <f t="shared" si="206"/>
        <v>1 2024</v>
      </c>
      <c r="U2631" s="32">
        <f t="shared" si="209"/>
        <v>915.38238406374501</v>
      </c>
      <c r="V2631" s="22">
        <f t="shared" si="210"/>
        <v>1.0347774762487965</v>
      </c>
      <c r="X2631" s="33"/>
      <c r="Y2631" s="33"/>
    </row>
    <row r="2632" spans="1:25" x14ac:dyDescent="0.2">
      <c r="A2632" s="93" t="s">
        <v>1227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8"/>
        <v>12 2023</v>
      </c>
      <c r="G2632" s="96" t="s">
        <v>5</v>
      </c>
      <c r="H2632" s="160" t="str">
        <f>RIGHT(Journal!$J2632,9)</f>
        <v>CAL-62827</v>
      </c>
      <c r="I2632" s="96" t="str">
        <f t="shared" si="207"/>
        <v>KAL</v>
      </c>
      <c r="J2632" s="97" t="s">
        <v>910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3221</v>
      </c>
      <c r="T2632" s="95" t="str">
        <f t="shared" si="206"/>
        <v>4 2024</v>
      </c>
      <c r="U2632" s="32">
        <f t="shared" si="209"/>
        <v>915.38238406374501</v>
      </c>
      <c r="V2632" s="22">
        <f t="shared" si="210"/>
        <v>1.0347774762487965</v>
      </c>
      <c r="X2632" s="33"/>
      <c r="Y2632" s="33"/>
    </row>
    <row r="2633" spans="1:25" x14ac:dyDescent="0.2">
      <c r="A2633" s="93" t="s">
        <v>1227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8"/>
        <v>12 2023</v>
      </c>
      <c r="G2633" s="96" t="s">
        <v>5</v>
      </c>
      <c r="H2633" s="160" t="str">
        <f>RIGHT(Journal!$J2633,9)</f>
        <v>HNS-00403</v>
      </c>
      <c r="I2633" s="96" t="str">
        <f t="shared" si="207"/>
        <v>Honees</v>
      </c>
      <c r="J2633" s="97" t="s">
        <v>1232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06"/>
        <v/>
      </c>
      <c r="U2633" s="32">
        <f t="shared" si="209"/>
        <v>-325.02995737051799</v>
      </c>
      <c r="V2633" s="22" t="str">
        <f t="shared" si="210"/>
        <v/>
      </c>
      <c r="X2633" s="33"/>
      <c r="Y2633" s="33"/>
    </row>
    <row r="2634" spans="1:25" x14ac:dyDescent="0.2">
      <c r="A2634" s="93" t="s">
        <v>1227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8"/>
        <v>12 2023</v>
      </c>
      <c r="G2634" s="96" t="s">
        <v>5</v>
      </c>
      <c r="H2634" s="160" t="str">
        <f>RIGHT(Journal!$J2634,9)</f>
        <v>HNS-00404</v>
      </c>
      <c r="I2634" s="96" t="str">
        <f t="shared" si="207"/>
        <v>Honees</v>
      </c>
      <c r="J2634" s="97" t="s">
        <v>1233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06"/>
        <v/>
      </c>
      <c r="U2634" s="32">
        <f t="shared" si="209"/>
        <v>-328.38078167330684</v>
      </c>
      <c r="V2634" s="22" t="str">
        <f t="shared" si="210"/>
        <v/>
      </c>
      <c r="X2634" s="33"/>
      <c r="Y2634" s="33"/>
    </row>
    <row r="2635" spans="1:25" x14ac:dyDescent="0.2">
      <c r="A2635" s="93" t="s">
        <v>1227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8"/>
        <v>12 2023</v>
      </c>
      <c r="G2635" s="96" t="s">
        <v>5</v>
      </c>
      <c r="H2635" s="160" t="str">
        <f>RIGHT(Journal!$J2635,9)</f>
        <v>NOW-01665</v>
      </c>
      <c r="I2635" s="96" t="str">
        <f t="shared" si="207"/>
        <v>NOW Foods</v>
      </c>
      <c r="J2635" s="97" t="s">
        <v>1234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3221</v>
      </c>
      <c r="T2635" s="95" t="str">
        <f t="shared" si="206"/>
        <v>5 2024</v>
      </c>
      <c r="U2635" s="32">
        <f t="shared" si="209"/>
        <v>1649.464234860558</v>
      </c>
      <c r="V2635" s="22">
        <f t="shared" si="210"/>
        <v>0.64671284261343387</v>
      </c>
      <c r="X2635" s="33"/>
      <c r="Y2635" s="33"/>
    </row>
    <row r="2636" spans="1:25" x14ac:dyDescent="0.2">
      <c r="A2636" s="93" t="s">
        <v>1227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8"/>
        <v>12 2023</v>
      </c>
      <c r="G2636" s="96" t="s">
        <v>5</v>
      </c>
      <c r="H2636" s="160" t="str">
        <f>RIGHT(Journal!$J2636,9)</f>
        <v>NOW-01665</v>
      </c>
      <c r="I2636" s="96" t="str">
        <f t="shared" si="207"/>
        <v>NOW Foods</v>
      </c>
      <c r="J2636" s="97" t="s">
        <v>1234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3221</v>
      </c>
      <c r="T2636" s="95" t="str">
        <f t="shared" si="206"/>
        <v>8 2024</v>
      </c>
      <c r="U2636" s="32">
        <f t="shared" si="209"/>
        <v>1649.464234860558</v>
      </c>
      <c r="V2636" s="22">
        <f t="shared" si="210"/>
        <v>0.64671284261343387</v>
      </c>
      <c r="X2636" s="33"/>
      <c r="Y2636" s="33"/>
    </row>
    <row r="2637" spans="1:25" x14ac:dyDescent="0.2">
      <c r="A2637" s="93" t="s">
        <v>1227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8"/>
        <v>12 2023</v>
      </c>
      <c r="G2637" s="96" t="s">
        <v>5</v>
      </c>
      <c r="H2637" s="160" t="str">
        <f>RIGHT(Journal!$J2637,9)</f>
        <v>CGN-00963</v>
      </c>
      <c r="I2637" s="96" t="str">
        <f t="shared" si="207"/>
        <v>California Gold Nutrition</v>
      </c>
      <c r="J2637" s="97" t="s">
        <v>1155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3221</v>
      </c>
      <c r="T2637" s="95" t="str">
        <f t="shared" ref="T2637:T2700" si="211">IF(R2637="","",MONTH(R2637)&amp;" "&amp;YEAR(R2637))</f>
        <v>2 2024</v>
      </c>
      <c r="U2637" s="32">
        <f t="shared" si="209"/>
        <v>786.90037749003977</v>
      </c>
      <c r="V2637" s="22">
        <f t="shared" si="210"/>
        <v>0.86179027796220142</v>
      </c>
      <c r="X2637" s="33"/>
      <c r="Y2637" s="33"/>
    </row>
    <row r="2638" spans="1:25" x14ac:dyDescent="0.2">
      <c r="A2638" s="93" t="s">
        <v>1227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8"/>
        <v>12 2023</v>
      </c>
      <c r="G2638" s="96" t="s">
        <v>5</v>
      </c>
      <c r="H2638" s="160" t="str">
        <f>RIGHT(Journal!$J2638,9)</f>
        <v>CGN-00963</v>
      </c>
      <c r="I2638" s="96" t="str">
        <f t="shared" ref="I2638:I2679" si="212">IFERROR(LEFT(J2638,FIND(",",J2638)-1),"")</f>
        <v>California Gold Nutrition</v>
      </c>
      <c r="J2638" s="97" t="s">
        <v>1155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3221</v>
      </c>
      <c r="T2638" s="95" t="str">
        <f t="shared" si="211"/>
        <v>5 2024</v>
      </c>
      <c r="U2638" s="32">
        <f t="shared" si="209"/>
        <v>786.90037749003977</v>
      </c>
      <c r="V2638" s="22">
        <f t="shared" si="210"/>
        <v>0.86179027796220142</v>
      </c>
      <c r="X2638" s="33"/>
      <c r="Y2638" s="33"/>
    </row>
    <row r="2639" spans="1:25" x14ac:dyDescent="0.2">
      <c r="A2639" s="93" t="s">
        <v>1227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8"/>
        <v>12 2023</v>
      </c>
      <c r="G2639" s="96" t="s">
        <v>5</v>
      </c>
      <c r="H2639" s="160" t="str">
        <f>RIGHT(Journal!$J2639,9)</f>
        <v>FBS-50070</v>
      </c>
      <c r="I2639" s="96" t="str">
        <f t="shared" si="212"/>
        <v>Futurebiotics</v>
      </c>
      <c r="J2639" s="97" t="s">
        <v>1116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3221</v>
      </c>
      <c r="T2639" s="95" t="str">
        <f t="shared" si="211"/>
        <v>1 2024</v>
      </c>
      <c r="U2639" s="32">
        <f t="shared" si="209"/>
        <v>739.63281633466158</v>
      </c>
      <c r="V2639" s="22">
        <f t="shared" si="210"/>
        <v>0.4740120300384984</v>
      </c>
      <c r="X2639" s="33"/>
      <c r="Y2639" s="33"/>
    </row>
    <row r="2640" spans="1:25" x14ac:dyDescent="0.2">
      <c r="A2640" s="93" t="s">
        <v>1235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8"/>
        <v>12 2023</v>
      </c>
      <c r="G2640" s="96" t="s">
        <v>5</v>
      </c>
      <c r="H2640" s="160" t="str">
        <f>RIGHT(Journal!$J2640,9)</f>
        <v>CVR-13109</v>
      </c>
      <c r="I2640" s="96" t="str">
        <f t="shared" si="212"/>
        <v>Ecological Formulas</v>
      </c>
      <c r="J2640" s="97" t="s">
        <v>1236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3221</v>
      </c>
      <c r="T2640" s="95" t="str">
        <f t="shared" si="211"/>
        <v>1 2024</v>
      </c>
      <c r="U2640" s="32">
        <f t="shared" si="209"/>
        <v>915.35562500000106</v>
      </c>
      <c r="V2640" s="22">
        <f t="shared" si="210"/>
        <v>0.21874155674220255</v>
      </c>
      <c r="X2640" s="33"/>
      <c r="Y2640" s="33"/>
    </row>
    <row r="2641" spans="1:25" x14ac:dyDescent="0.2">
      <c r="A2641" s="93" t="s">
        <v>1235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8"/>
        <v>12 2023</v>
      </c>
      <c r="G2641" s="96" t="s">
        <v>6</v>
      </c>
      <c r="H2641" s="160" t="str">
        <f>RIGHT(Journal!$J2641,9)</f>
        <v>FOA-01906</v>
      </c>
      <c r="I2641" s="96" t="str">
        <f t="shared" si="212"/>
        <v>Force Factor</v>
      </c>
      <c r="J2641" s="97" t="s">
        <v>1103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/>
      <c r="R2641" s="31"/>
      <c r="S2641" s="31"/>
      <c r="T2641" s="95" t="str">
        <f t="shared" si="211"/>
        <v/>
      </c>
      <c r="U2641" s="32">
        <f t="shared" si="209"/>
        <v>-1756.7077467145662</v>
      </c>
      <c r="V2641" s="22" t="str">
        <f t="shared" si="210"/>
        <v/>
      </c>
      <c r="X2641" s="33"/>
      <c r="Y2641" s="33"/>
    </row>
    <row r="2642" spans="1:25" x14ac:dyDescent="0.2">
      <c r="A2642" s="93" t="s">
        <v>1235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8"/>
        <v>12 2023</v>
      </c>
      <c r="G2642" s="96" t="s">
        <v>6</v>
      </c>
      <c r="H2642" s="160" t="str">
        <f>RIGHT(Journal!$J2642,9)</f>
        <v>FOA-01490</v>
      </c>
      <c r="I2642" s="96" t="str">
        <f t="shared" si="212"/>
        <v>Force Factor</v>
      </c>
      <c r="J2642" s="97" t="s">
        <v>1237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/>
      <c r="R2642" s="31"/>
      <c r="S2642" s="31"/>
      <c r="T2642" s="95" t="str">
        <f t="shared" si="211"/>
        <v/>
      </c>
      <c r="U2642" s="32">
        <f t="shared" si="209"/>
        <v>-1121.4559108634242</v>
      </c>
      <c r="V2642" s="22" t="str">
        <f t="shared" si="210"/>
        <v/>
      </c>
      <c r="X2642" s="33"/>
      <c r="Y2642" s="33"/>
    </row>
    <row r="2643" spans="1:25" x14ac:dyDescent="0.2">
      <c r="A2643" s="93" t="s">
        <v>1235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8"/>
        <v>12 2023</v>
      </c>
      <c r="G2643" s="96" t="s">
        <v>5</v>
      </c>
      <c r="H2643" s="160" t="str">
        <f>RIGHT(Journal!$J2643,9)</f>
        <v>NOW-00470</v>
      </c>
      <c r="I2643" s="96" t="str">
        <f t="shared" si="212"/>
        <v>NOW Foods</v>
      </c>
      <c r="J2643" s="97" t="s">
        <v>1010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3221</v>
      </c>
      <c r="T2643" s="95" t="str">
        <f t="shared" si="211"/>
        <v>1 2024</v>
      </c>
      <c r="U2643" s="32">
        <f t="shared" si="209"/>
        <v>832.73142793539671</v>
      </c>
      <c r="V2643" s="22">
        <f t="shared" si="210"/>
        <v>0.86091024973338959</v>
      </c>
      <c r="X2643" s="33"/>
      <c r="Y2643" s="33"/>
    </row>
    <row r="2644" spans="1:25" x14ac:dyDescent="0.2">
      <c r="A2644" s="93" t="s">
        <v>1235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8"/>
        <v>12 2023</v>
      </c>
      <c r="G2644" s="96" t="s">
        <v>6</v>
      </c>
      <c r="H2644" s="160" t="str">
        <f>RIGHT(Journal!$J2644,9)</f>
        <v>FOA-01527</v>
      </c>
      <c r="I2644" s="96" t="str">
        <f t="shared" si="212"/>
        <v>Force Factor</v>
      </c>
      <c r="J2644" s="97" t="s">
        <v>1238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1"/>
        <v>11 2025</v>
      </c>
      <c r="U2644" s="32">
        <f t="shared" si="209"/>
        <v>1059.3163986121347</v>
      </c>
      <c r="V2644" s="22">
        <f t="shared" si="210"/>
        <v>1.9592168060821626</v>
      </c>
      <c r="X2644" s="33"/>
      <c r="Y2644" s="33"/>
    </row>
    <row r="2645" spans="1:25" x14ac:dyDescent="0.2">
      <c r="A2645" s="93" t="s">
        <v>1235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8"/>
        <v>12 2023</v>
      </c>
      <c r="G2645" s="96" t="s">
        <v>5</v>
      </c>
      <c r="H2645" s="160" t="str">
        <f>RIGHT(Journal!$J2645,9)</f>
        <v>SOR-37402</v>
      </c>
      <c r="I2645" s="96" t="str">
        <f t="shared" si="212"/>
        <v>Solaray</v>
      </c>
      <c r="J2645" s="97" t="s">
        <v>1239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3221</v>
      </c>
      <c r="T2645" s="95" t="str">
        <f t="shared" si="211"/>
        <v>1 2024</v>
      </c>
      <c r="U2645" s="32">
        <f t="shared" si="209"/>
        <v>1039.7754842176366</v>
      </c>
      <c r="V2645" s="22">
        <f t="shared" si="210"/>
        <v>0.82507162112469368</v>
      </c>
      <c r="X2645" s="33"/>
      <c r="Y2645" s="33"/>
    </row>
    <row r="2646" spans="1:25" x14ac:dyDescent="0.2">
      <c r="A2646" s="93" t="s">
        <v>1235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8"/>
        <v>12 2023</v>
      </c>
      <c r="G2646" s="96" t="s">
        <v>5</v>
      </c>
      <c r="H2646" s="160" t="str">
        <f>RIGHT(Journal!$J2646,9)</f>
        <v>SOR-37402</v>
      </c>
      <c r="I2646" s="96" t="str">
        <f t="shared" si="212"/>
        <v>Solaray</v>
      </c>
      <c r="J2646" s="97" t="s">
        <v>1239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3221</v>
      </c>
      <c r="T2646" s="95" t="str">
        <f t="shared" si="211"/>
        <v>10 2024</v>
      </c>
      <c r="U2646" s="32">
        <f t="shared" si="209"/>
        <v>939.77548421763663</v>
      </c>
      <c r="V2646" s="22">
        <f t="shared" si="210"/>
        <v>0.74572068107579392</v>
      </c>
      <c r="X2646" s="33"/>
      <c r="Y2646" s="33"/>
    </row>
    <row r="2647" spans="1:25" x14ac:dyDescent="0.2">
      <c r="A2647" s="93" t="s">
        <v>1235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8"/>
        <v>12 2023</v>
      </c>
      <c r="G2647" s="96" t="s">
        <v>5</v>
      </c>
      <c r="H2647" s="175" t="s">
        <v>3736</v>
      </c>
      <c r="I2647" s="176" t="s">
        <v>2649</v>
      </c>
      <c r="J2647" s="97" t="s">
        <v>3780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3221</v>
      </c>
      <c r="T2647" s="95" t="str">
        <f t="shared" si="211"/>
        <v>2 2024</v>
      </c>
      <c r="U2647" s="32">
        <f t="shared" si="209"/>
        <v>844.0384994473103</v>
      </c>
      <c r="V2647" s="22">
        <f t="shared" si="210"/>
        <v>0.8829210161280856</v>
      </c>
      <c r="X2647" s="33"/>
      <c r="Y2647" s="33"/>
    </row>
    <row r="2648" spans="1:25" x14ac:dyDescent="0.2">
      <c r="A2648" s="93" t="s">
        <v>1235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8"/>
        <v>12 2023</v>
      </c>
      <c r="G2648" s="96" t="s">
        <v>5</v>
      </c>
      <c r="H2648" s="175" t="s">
        <v>3736</v>
      </c>
      <c r="I2648" s="176" t="s">
        <v>2649</v>
      </c>
      <c r="J2648" s="97" t="s">
        <v>3780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3221</v>
      </c>
      <c r="T2648" s="95" t="str">
        <f t="shared" si="211"/>
        <v>5 2025</v>
      </c>
      <c r="U2648" s="32">
        <f t="shared" si="209"/>
        <v>644.0384994473103</v>
      </c>
      <c r="V2648" s="22">
        <f t="shared" si="210"/>
        <v>0.67370756989163172</v>
      </c>
      <c r="X2648" s="33"/>
      <c r="Y2648" s="33"/>
    </row>
    <row r="2649" spans="1:25" x14ac:dyDescent="0.2">
      <c r="A2649" s="93" t="s">
        <v>1235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8"/>
        <v>12 2023</v>
      </c>
      <c r="G2649" s="96" t="s">
        <v>5</v>
      </c>
      <c r="H2649" s="160" t="str">
        <f>RIGHT(Journal!$J2649,9)</f>
        <v>RMS-06804</v>
      </c>
      <c r="I2649" s="96" t="str">
        <f t="shared" si="212"/>
        <v>Real Mushrooms</v>
      </c>
      <c r="J2649" s="97" t="s">
        <v>1240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3221</v>
      </c>
      <c r="T2649" s="95" t="str">
        <f t="shared" si="211"/>
        <v>4 2024</v>
      </c>
      <c r="U2649" s="32">
        <f t="shared" si="209"/>
        <v>1272.5069121530337</v>
      </c>
      <c r="V2649" s="22">
        <f t="shared" si="210"/>
        <v>0.57127311375094048</v>
      </c>
      <c r="X2649" s="33"/>
      <c r="Y2649" s="33"/>
    </row>
    <row r="2650" spans="1:25" x14ac:dyDescent="0.2">
      <c r="A2650" s="93" t="s">
        <v>1235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8"/>
        <v>12 2023</v>
      </c>
      <c r="G2650" s="96" t="s">
        <v>5</v>
      </c>
      <c r="H2650" s="161" t="s">
        <v>2276</v>
      </c>
      <c r="I2650" s="97" t="s">
        <v>2277</v>
      </c>
      <c r="J2650" s="97" t="s">
        <v>2278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3221</v>
      </c>
      <c r="T2650" s="95" t="str">
        <f t="shared" si="211"/>
        <v>1 2024</v>
      </c>
      <c r="U2650" s="32">
        <f t="shared" si="209"/>
        <v>-37.679685734463419</v>
      </c>
      <c r="V2650" s="22">
        <f t="shared" si="210"/>
        <v>-1.6430479879472631E-2</v>
      </c>
      <c r="X2650" s="33"/>
      <c r="Y2650" s="33"/>
    </row>
    <row r="2651" spans="1:25" x14ac:dyDescent="0.2">
      <c r="A2651" s="93" t="s">
        <v>1235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8"/>
        <v>12 2023</v>
      </c>
      <c r="G2651" s="96" t="s">
        <v>5</v>
      </c>
      <c r="H2651" s="160" t="str">
        <f>RIGHT(Journal!$J2651,9)</f>
        <v>NOW-01792</v>
      </c>
      <c r="I2651" s="96" t="str">
        <f t="shared" si="212"/>
        <v>NOW Foods</v>
      </c>
      <c r="J2651" s="97" t="s">
        <v>1241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3221</v>
      </c>
      <c r="T2651" s="95" t="str">
        <f t="shared" si="211"/>
        <v>2 2024</v>
      </c>
      <c r="U2651" s="32">
        <f t="shared" si="209"/>
        <v>824.80029077622203</v>
      </c>
      <c r="V2651" s="22">
        <f t="shared" si="210"/>
        <v>0.76711357313486672</v>
      </c>
      <c r="X2651" s="33"/>
      <c r="Y2651" s="33"/>
    </row>
    <row r="2652" spans="1:25" x14ac:dyDescent="0.2">
      <c r="A2652" s="93" t="s">
        <v>1235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8"/>
        <v>12 2023</v>
      </c>
      <c r="G2652" s="96" t="s">
        <v>5</v>
      </c>
      <c r="H2652" s="160" t="str">
        <f>RIGHT(Journal!$J2652,9)</f>
        <v>CGN-00963</v>
      </c>
      <c r="I2652" s="96" t="str">
        <f t="shared" si="212"/>
        <v>California Gold Nutrition</v>
      </c>
      <c r="J2652" s="97" t="s">
        <v>1155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3221</v>
      </c>
      <c r="T2652" s="95" t="str">
        <f t="shared" si="211"/>
        <v>6 2024</v>
      </c>
      <c r="U2652" s="32">
        <f t="shared" si="209"/>
        <v>759.67900354642586</v>
      </c>
      <c r="V2652" s="22">
        <f t="shared" si="210"/>
        <v>0.90403429969323212</v>
      </c>
      <c r="X2652" s="33"/>
      <c r="Y2652" s="33"/>
    </row>
    <row r="2653" spans="1:25" x14ac:dyDescent="0.2">
      <c r="A2653" s="93" t="s">
        <v>1235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8"/>
        <v>12 2023</v>
      </c>
      <c r="G2653" s="96" t="s">
        <v>5</v>
      </c>
      <c r="H2653" s="160" t="str">
        <f>RIGHT(Journal!$J2653,9)</f>
        <v>CGN-00963</v>
      </c>
      <c r="I2653" s="96" t="str">
        <f t="shared" si="212"/>
        <v>California Gold Nutrition</v>
      </c>
      <c r="J2653" s="97" t="s">
        <v>1155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3221</v>
      </c>
      <c r="T2653" s="95" t="str">
        <f t="shared" si="211"/>
        <v>3 2025</v>
      </c>
      <c r="U2653" s="32">
        <f t="shared" si="209"/>
        <v>759.67900354642586</v>
      </c>
      <c r="V2653" s="22">
        <f t="shared" si="210"/>
        <v>0.90403429969323212</v>
      </c>
      <c r="X2653" s="33"/>
      <c r="Y2653" s="33"/>
    </row>
    <row r="2654" spans="1:25" x14ac:dyDescent="0.2">
      <c r="A2654" s="93" t="s">
        <v>1235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8"/>
        <v>12 2023</v>
      </c>
      <c r="G2654" s="96" t="s">
        <v>5</v>
      </c>
      <c r="H2654" s="161" t="s">
        <v>4108</v>
      </c>
      <c r="I2654" s="97" t="s">
        <v>2612</v>
      </c>
      <c r="J2654" s="97" t="s">
        <v>4109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1"/>
        <v/>
      </c>
      <c r="U2654" s="32">
        <f t="shared" si="209"/>
        <v>-2038.3566189204128</v>
      </c>
      <c r="V2654" s="22" t="str">
        <f t="shared" si="210"/>
        <v/>
      </c>
      <c r="X2654" s="33"/>
      <c r="Y2654" s="33"/>
    </row>
    <row r="2655" spans="1:25" x14ac:dyDescent="0.2">
      <c r="A2655" s="93" t="s">
        <v>1242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8"/>
        <v>12 2023</v>
      </c>
      <c r="G2655" s="96" t="s">
        <v>6</v>
      </c>
      <c r="H2655" s="160" t="str">
        <f>RIGHT(Journal!$J2655,9)</f>
        <v>FOA-01906</v>
      </c>
      <c r="I2655" s="96" t="str">
        <f t="shared" si="212"/>
        <v>Force Factor</v>
      </c>
      <c r="J2655" s="97" t="s">
        <v>1103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/>
      <c r="R2655" s="31"/>
      <c r="S2655" s="31"/>
      <c r="T2655" s="95" t="str">
        <f t="shared" si="211"/>
        <v/>
      </c>
      <c r="U2655" s="32">
        <f t="shared" si="209"/>
        <v>-1169.2219865282696</v>
      </c>
      <c r="V2655" s="22" t="str">
        <f t="shared" si="210"/>
        <v/>
      </c>
      <c r="X2655" s="33"/>
      <c r="Y2655" s="33"/>
    </row>
    <row r="2656" spans="1:25" x14ac:dyDescent="0.2">
      <c r="A2656" s="93" t="s">
        <v>1242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8"/>
        <v>12 2023</v>
      </c>
      <c r="G2656" s="96" t="s">
        <v>5</v>
      </c>
      <c r="H2656" s="161" t="s">
        <v>2718</v>
      </c>
      <c r="I2656" s="97" t="s">
        <v>2277</v>
      </c>
      <c r="J2656" s="97" t="s">
        <v>2719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3221</v>
      </c>
      <c r="T2656" s="95" t="str">
        <f t="shared" si="211"/>
        <v>8 2024</v>
      </c>
      <c r="U2656" s="32">
        <f t="shared" si="209"/>
        <v>1377.3022117932846</v>
      </c>
      <c r="V2656" s="22">
        <f t="shared" si="210"/>
        <v>0.71633837633832365</v>
      </c>
      <c r="X2656" s="33"/>
      <c r="Y2656" s="33"/>
    </row>
    <row r="2657" spans="1:25" x14ac:dyDescent="0.2">
      <c r="A2657" s="93" t="s">
        <v>1242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8"/>
        <v>12 2023</v>
      </c>
      <c r="G2657" s="96" t="s">
        <v>5</v>
      </c>
      <c r="H2657" s="161" t="s">
        <v>2747</v>
      </c>
      <c r="I2657" s="97" t="s">
        <v>2637</v>
      </c>
      <c r="J2657" s="97" t="s">
        <v>2748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3221</v>
      </c>
      <c r="T2657" s="95" t="str">
        <f t="shared" si="211"/>
        <v>6 2024</v>
      </c>
      <c r="U2657" s="32">
        <f t="shared" si="209"/>
        <v>791.60464056978719</v>
      </c>
      <c r="V2657" s="22">
        <f t="shared" si="210"/>
        <v>0.9792295704514431</v>
      </c>
      <c r="X2657" s="33"/>
      <c r="Y2657" s="33"/>
    </row>
    <row r="2658" spans="1:25" x14ac:dyDescent="0.2">
      <c r="A2658" s="93" t="s">
        <v>1242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8"/>
        <v>12 2023</v>
      </c>
      <c r="G2658" s="96" t="s">
        <v>5</v>
      </c>
      <c r="H2658" s="161" t="s">
        <v>2747</v>
      </c>
      <c r="I2658" s="97" t="s">
        <v>2637</v>
      </c>
      <c r="J2658" s="97" t="s">
        <v>2748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3221</v>
      </c>
      <c r="T2658" s="95" t="str">
        <f t="shared" si="211"/>
        <v>8 2024</v>
      </c>
      <c r="U2658" s="32">
        <f t="shared" si="209"/>
        <v>791.60464056978719</v>
      </c>
      <c r="V2658" s="22">
        <f t="shared" si="210"/>
        <v>0.9792295704514431</v>
      </c>
      <c r="X2658" s="33"/>
      <c r="Y2658" s="33"/>
    </row>
    <row r="2659" spans="1:25" x14ac:dyDescent="0.2">
      <c r="A2659" s="93" t="s">
        <v>1242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8"/>
        <v>12 2023</v>
      </c>
      <c r="G2659" s="96" t="s">
        <v>5</v>
      </c>
      <c r="H2659" s="161" t="s">
        <v>2276</v>
      </c>
      <c r="I2659" s="97" t="s">
        <v>2277</v>
      </c>
      <c r="J2659" s="97" t="s">
        <v>2278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3221</v>
      </c>
      <c r="T2659" s="95" t="str">
        <f t="shared" si="211"/>
        <v>7 2024</v>
      </c>
      <c r="U2659" s="32">
        <f t="shared" si="209"/>
        <v>1262.2433828401045</v>
      </c>
      <c r="V2659" s="22">
        <f t="shared" si="210"/>
        <v>0.59045233339848147</v>
      </c>
      <c r="X2659" s="33"/>
      <c r="Y2659" s="33"/>
    </row>
    <row r="2660" spans="1:25" x14ac:dyDescent="0.2">
      <c r="A2660" s="93" t="s">
        <v>1242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8"/>
        <v>12 2023</v>
      </c>
      <c r="G2660" s="96" t="s">
        <v>5</v>
      </c>
      <c r="H2660" s="161" t="s">
        <v>2276</v>
      </c>
      <c r="I2660" s="97" t="s">
        <v>2277</v>
      </c>
      <c r="J2660" s="97" t="s">
        <v>2278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3221</v>
      </c>
      <c r="T2660" s="95" t="str">
        <f t="shared" si="211"/>
        <v>7 2024</v>
      </c>
      <c r="U2660" s="32">
        <f t="shared" si="209"/>
        <v>1262.2433828401045</v>
      </c>
      <c r="V2660" s="22">
        <f t="shared" si="210"/>
        <v>0.59045233339848147</v>
      </c>
      <c r="X2660" s="33"/>
      <c r="Y2660" s="33"/>
    </row>
    <row r="2661" spans="1:25" x14ac:dyDescent="0.2">
      <c r="A2661" s="93" t="s">
        <v>1242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8"/>
        <v>12 2023</v>
      </c>
      <c r="G2661" s="96" t="s">
        <v>7</v>
      </c>
      <c r="H2661" s="160" t="str">
        <f>RIGHT(Journal!$J2661,9)</f>
        <v>WNW-58000</v>
      </c>
      <c r="I2661" s="96" t="str">
        <f t="shared" si="212"/>
        <v>wet n wild</v>
      </c>
      <c r="J2661" s="97" t="s">
        <v>1243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1"/>
        <v/>
      </c>
      <c r="U2661" s="32">
        <f t="shared" si="209"/>
        <v>-491.7096852915198</v>
      </c>
      <c r="V2661" s="22" t="str">
        <f t="shared" si="210"/>
        <v/>
      </c>
      <c r="X2661" s="33"/>
      <c r="Y2661" s="33"/>
    </row>
    <row r="2662" spans="1:25" x14ac:dyDescent="0.2">
      <c r="A2662" s="93" t="s">
        <v>1242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8"/>
        <v>12 2023</v>
      </c>
      <c r="G2662" s="96" t="s">
        <v>5</v>
      </c>
      <c r="H2662" s="160" t="str">
        <f>RIGHT(Journal!$J2662,9)</f>
        <v>CVR-13129</v>
      </c>
      <c r="I2662" s="96" t="str">
        <f t="shared" si="212"/>
        <v>Ecological Formulas</v>
      </c>
      <c r="J2662" s="97" t="s">
        <v>1244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3221</v>
      </c>
      <c r="T2662" s="95" t="str">
        <f t="shared" si="211"/>
        <v>1 2024</v>
      </c>
      <c r="U2662" s="32">
        <f t="shared" si="209"/>
        <v>763.8612279151921</v>
      </c>
      <c r="V2662" s="22">
        <f t="shared" si="210"/>
        <v>0.28976518080309077</v>
      </c>
      <c r="X2662" s="33"/>
      <c r="Y2662" s="33"/>
    </row>
    <row r="2663" spans="1:25" x14ac:dyDescent="0.2">
      <c r="A2663" s="93" t="s">
        <v>1242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8"/>
        <v>12 2023</v>
      </c>
      <c r="G2663" s="96" t="s">
        <v>5</v>
      </c>
      <c r="H2663" s="160" t="str">
        <f>RIGHT(Journal!$J2663,9)</f>
        <v>CVR-13077</v>
      </c>
      <c r="I2663" s="96" t="str">
        <f t="shared" si="212"/>
        <v>Ecological Formulas</v>
      </c>
      <c r="J2663" s="97" t="s">
        <v>1245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3221</v>
      </c>
      <c r="T2663" s="95" t="str">
        <f t="shared" si="211"/>
        <v>1 2024</v>
      </c>
      <c r="U2663" s="32">
        <f t="shared" si="209"/>
        <v>888.65412765017254</v>
      </c>
      <c r="V2663" s="22">
        <f t="shared" si="210"/>
        <v>0.2460728379561008</v>
      </c>
      <c r="X2663" s="33"/>
      <c r="Y2663" s="33"/>
    </row>
    <row r="2664" spans="1:25" x14ac:dyDescent="0.2">
      <c r="A2664" s="93" t="s">
        <v>1242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8"/>
        <v>12 2023</v>
      </c>
      <c r="G2664" s="96" t="s">
        <v>5</v>
      </c>
      <c r="H2664" s="160" t="str">
        <f>RIGHT(Journal!$J2664,9)</f>
        <v>THR-80303</v>
      </c>
      <c r="I2664" s="96" t="str">
        <f t="shared" si="212"/>
        <v>Thorne</v>
      </c>
      <c r="J2664" s="97" t="s">
        <v>1246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3221</v>
      </c>
      <c r="T2664" s="95" t="str">
        <f t="shared" si="211"/>
        <v>1 2024</v>
      </c>
      <c r="U2664" s="32">
        <f t="shared" si="209"/>
        <v>621.79134275618253</v>
      </c>
      <c r="V2664" s="22">
        <f t="shared" si="210"/>
        <v>0.42063841238458094</v>
      </c>
      <c r="X2664" s="33"/>
      <c r="Y2664" s="33"/>
    </row>
    <row r="2665" spans="1:25" x14ac:dyDescent="0.2">
      <c r="A2665" s="93" t="s">
        <v>1242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8"/>
        <v>12 2023</v>
      </c>
      <c r="G2665" s="96" t="s">
        <v>5</v>
      </c>
      <c r="H2665" s="160" t="str">
        <f>RIGHT(Journal!$J2665,9)</f>
        <v>SNS-00678</v>
      </c>
      <c r="I2665" s="96" t="str">
        <f t="shared" si="212"/>
        <v>Source Naturals</v>
      </c>
      <c r="J2665" s="97" t="s">
        <v>1247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3221</v>
      </c>
      <c r="T2665" s="95" t="str">
        <f t="shared" si="211"/>
        <v>1 2024</v>
      </c>
      <c r="U2665" s="32">
        <f t="shared" si="209"/>
        <v>640.09486196996318</v>
      </c>
      <c r="V2665" s="22">
        <f t="shared" si="210"/>
        <v>0.38562135106685858</v>
      </c>
      <c r="X2665" s="33"/>
      <c r="Y2665" s="33"/>
    </row>
    <row r="2666" spans="1:25" x14ac:dyDescent="0.2">
      <c r="A2666" s="93" t="s">
        <v>1242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8"/>
        <v>12 2023</v>
      </c>
      <c r="G2666" s="96" t="s">
        <v>5</v>
      </c>
      <c r="H2666" s="161" t="s">
        <v>2900</v>
      </c>
      <c r="I2666" s="97" t="s">
        <v>2071</v>
      </c>
      <c r="J2666" s="97" t="s">
        <v>2901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3221</v>
      </c>
      <c r="T2666" s="95" t="str">
        <f t="shared" si="211"/>
        <v>9 2024</v>
      </c>
      <c r="U2666" s="32">
        <f t="shared" si="209"/>
        <v>1132.3088140459354</v>
      </c>
      <c r="V2666" s="22">
        <f t="shared" si="210"/>
        <v>0.64055804715392162</v>
      </c>
      <c r="X2666" s="33"/>
      <c r="Y2666" s="33"/>
    </row>
    <row r="2667" spans="1:25" x14ac:dyDescent="0.2">
      <c r="A2667" s="93" t="s">
        <v>1242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8"/>
        <v>12 2023</v>
      </c>
      <c r="G2667" s="96" t="s">
        <v>5</v>
      </c>
      <c r="H2667" s="161" t="s">
        <v>2900</v>
      </c>
      <c r="I2667" s="97" t="s">
        <v>2071</v>
      </c>
      <c r="J2667" s="97" t="s">
        <v>2901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3221</v>
      </c>
      <c r="T2667" s="95" t="str">
        <f t="shared" si="211"/>
        <v>12 2024</v>
      </c>
      <c r="U2667" s="32">
        <f t="shared" si="209"/>
        <v>1332.3088140459354</v>
      </c>
      <c r="V2667" s="22">
        <f t="shared" si="210"/>
        <v>0.75369998144039896</v>
      </c>
      <c r="X2667" s="33"/>
      <c r="Y2667" s="33"/>
    </row>
    <row r="2668" spans="1:25" x14ac:dyDescent="0.2">
      <c r="A2668" s="93" t="s">
        <v>1242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8"/>
        <v>12 2023</v>
      </c>
      <c r="G2668" s="96" t="s">
        <v>5</v>
      </c>
      <c r="H2668" s="161" t="s">
        <v>2900</v>
      </c>
      <c r="I2668" s="97" t="s">
        <v>2071</v>
      </c>
      <c r="J2668" s="97" t="s">
        <v>2901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3221</v>
      </c>
      <c r="T2668" s="95" t="str">
        <f t="shared" si="211"/>
        <v>1 2025</v>
      </c>
      <c r="U2668" s="32">
        <f t="shared" si="209"/>
        <v>1432.3088140459354</v>
      </c>
      <c r="V2668" s="22">
        <f t="shared" si="210"/>
        <v>0.81027094858363768</v>
      </c>
      <c r="X2668" s="33"/>
      <c r="Y2668" s="33"/>
    </row>
    <row r="2669" spans="1:25" x14ac:dyDescent="0.2">
      <c r="A2669" s="93" t="s">
        <v>1242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8"/>
        <v>12 2023</v>
      </c>
      <c r="G2669" s="96" t="s">
        <v>5</v>
      </c>
      <c r="H2669" s="161" t="s">
        <v>2900</v>
      </c>
      <c r="I2669" s="97" t="s">
        <v>2071</v>
      </c>
      <c r="J2669" s="97" t="s">
        <v>2901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3221</v>
      </c>
      <c r="T2669" s="95" t="str">
        <f t="shared" si="211"/>
        <v>2 2025</v>
      </c>
      <c r="U2669" s="32">
        <f t="shared" si="209"/>
        <v>1432.3088140459354</v>
      </c>
      <c r="V2669" s="22">
        <f t="shared" si="210"/>
        <v>0.81027094858363768</v>
      </c>
      <c r="X2669" s="33"/>
      <c r="Y2669" s="33"/>
    </row>
    <row r="2670" spans="1:25" x14ac:dyDescent="0.2">
      <c r="A2670" s="93" t="s">
        <v>1242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8"/>
        <v>12 2023</v>
      </c>
      <c r="G2670" s="96" t="s">
        <v>5</v>
      </c>
      <c r="H2670" s="161" t="s">
        <v>2091</v>
      </c>
      <c r="I2670" s="97" t="s">
        <v>2071</v>
      </c>
      <c r="J2670" s="97" t="s">
        <v>2092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3221</v>
      </c>
      <c r="T2670" s="95" t="str">
        <f t="shared" si="211"/>
        <v>2 2024</v>
      </c>
      <c r="U2670" s="32">
        <f t="shared" si="209"/>
        <v>721.7132983657234</v>
      </c>
      <c r="V2670" s="22">
        <f t="shared" si="210"/>
        <v>0.7377318910295575</v>
      </c>
      <c r="X2670" s="33"/>
      <c r="Y2670" s="33"/>
    </row>
    <row r="2671" spans="1:25" x14ac:dyDescent="0.2">
      <c r="A2671" s="93" t="s">
        <v>1242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8"/>
        <v>12 2023</v>
      </c>
      <c r="G2671" s="96" t="s">
        <v>5</v>
      </c>
      <c r="H2671" s="161" t="s">
        <v>2091</v>
      </c>
      <c r="I2671" s="97" t="s">
        <v>2071</v>
      </c>
      <c r="J2671" s="97" t="s">
        <v>2092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3221</v>
      </c>
      <c r="T2671" s="95" t="str">
        <f t="shared" si="211"/>
        <v>6 2024</v>
      </c>
      <c r="U2671" s="32">
        <f t="shared" si="209"/>
        <v>821.7132983657234</v>
      </c>
      <c r="V2671" s="22">
        <f t="shared" si="210"/>
        <v>0.83995141403129625</v>
      </c>
      <c r="X2671" s="33"/>
      <c r="Y2671" s="33"/>
    </row>
    <row r="2672" spans="1:25" x14ac:dyDescent="0.2">
      <c r="A2672" s="93" t="s">
        <v>1248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8"/>
        <v>12 2023</v>
      </c>
      <c r="G2672" s="96" t="s">
        <v>5</v>
      </c>
      <c r="H2672" s="160" t="str">
        <f>RIGHT(Journal!$J2672,9)</f>
        <v>000001405</v>
      </c>
      <c r="I2672" s="96" t="str">
        <f t="shared" si="212"/>
        <v>CoralClub</v>
      </c>
      <c r="J2672" s="97" t="s">
        <v>269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3221</v>
      </c>
      <c r="T2672" s="95" t="str">
        <f t="shared" si="211"/>
        <v>12 2023</v>
      </c>
      <c r="U2672" s="32">
        <f t="shared" si="209"/>
        <v>293.45238095238096</v>
      </c>
      <c r="V2672" s="22">
        <f t="shared" si="210"/>
        <v>0.26519634211941906</v>
      </c>
      <c r="X2672" s="33"/>
      <c r="Y2672" s="33"/>
    </row>
    <row r="2673" spans="1:25" x14ac:dyDescent="0.2">
      <c r="A2673" s="93" t="s">
        <v>1248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8"/>
        <v>12 2023</v>
      </c>
      <c r="G2673" s="96" t="s">
        <v>5</v>
      </c>
      <c r="H2673" s="160" t="str">
        <f>RIGHT(Journal!$J2673,9)</f>
        <v>000001405</v>
      </c>
      <c r="I2673" s="96" t="str">
        <f t="shared" si="212"/>
        <v>CoralClub</v>
      </c>
      <c r="J2673" s="97" t="s">
        <v>269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3221</v>
      </c>
      <c r="T2673" s="95" t="str">
        <f t="shared" si="211"/>
        <v>1 2024</v>
      </c>
      <c r="U2673" s="32">
        <f t="shared" si="209"/>
        <v>293.45238095238096</v>
      </c>
      <c r="V2673" s="22">
        <f t="shared" si="210"/>
        <v>0.26519634211941906</v>
      </c>
      <c r="X2673" s="33"/>
      <c r="Y2673" s="33"/>
    </row>
    <row r="2674" spans="1:25" x14ac:dyDescent="0.2">
      <c r="A2674" s="93" t="s">
        <v>1248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8"/>
        <v>12 2023</v>
      </c>
      <c r="G2674" s="96" t="s">
        <v>5</v>
      </c>
      <c r="H2674" s="160" t="str">
        <f>RIGHT(Journal!$J2674,9)</f>
        <v>000001405</v>
      </c>
      <c r="I2674" s="96" t="str">
        <f t="shared" si="212"/>
        <v>CoralClub</v>
      </c>
      <c r="J2674" s="97" t="s">
        <v>269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1"/>
        <v/>
      </c>
      <c r="U2674" s="32">
        <f t="shared" si="209"/>
        <v>-1106.547619047619</v>
      </c>
      <c r="V2674" s="22" t="str">
        <f t="shared" si="210"/>
        <v/>
      </c>
      <c r="X2674" s="33"/>
      <c r="Y2674" s="33"/>
    </row>
    <row r="2675" spans="1:25" x14ac:dyDescent="0.2">
      <c r="A2675" s="93" t="s">
        <v>1248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8"/>
        <v>12 2023</v>
      </c>
      <c r="G2675" s="96" t="s">
        <v>5</v>
      </c>
      <c r="H2675" s="160" t="str">
        <f>RIGHT(Journal!$J2675,9)</f>
        <v>000002307</v>
      </c>
      <c r="I2675" s="96" t="str">
        <f t="shared" si="212"/>
        <v>CoralClub</v>
      </c>
      <c r="J2675" s="97" t="s">
        <v>1098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3221</v>
      </c>
      <c r="T2675" s="95" t="str">
        <f t="shared" si="211"/>
        <v>2 2024</v>
      </c>
      <c r="U2675" s="32">
        <f t="shared" si="209"/>
        <v>423.21428571428578</v>
      </c>
      <c r="V2675" s="22">
        <f t="shared" si="210"/>
        <v>0.33146853146853156</v>
      </c>
      <c r="X2675" s="33"/>
      <c r="Y2675" s="33"/>
    </row>
    <row r="2676" spans="1:25" x14ac:dyDescent="0.2">
      <c r="A2676" s="93" t="s">
        <v>1248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8"/>
        <v>12 2023</v>
      </c>
      <c r="G2676" s="96" t="s">
        <v>5</v>
      </c>
      <c r="H2676" s="160" t="str">
        <f>RIGHT(Journal!$J2676,9)</f>
        <v>000002307</v>
      </c>
      <c r="I2676" s="96" t="str">
        <f t="shared" si="212"/>
        <v>CoralClub</v>
      </c>
      <c r="J2676" s="97" t="s">
        <v>1098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3221</v>
      </c>
      <c r="T2676" s="95" t="str">
        <f t="shared" si="211"/>
        <v>7 2024</v>
      </c>
      <c r="U2676" s="32">
        <f t="shared" si="209"/>
        <v>423.21428571428578</v>
      </c>
      <c r="V2676" s="22">
        <f t="shared" si="210"/>
        <v>0.33146853146853156</v>
      </c>
      <c r="X2676" s="33"/>
      <c r="Y2676" s="33"/>
    </row>
    <row r="2677" spans="1:25" x14ac:dyDescent="0.2">
      <c r="A2677" s="93" t="s">
        <v>1248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8"/>
        <v>12 2023</v>
      </c>
      <c r="G2677" s="96" t="s">
        <v>5</v>
      </c>
      <c r="H2677" s="160" t="str">
        <f>RIGHT(Journal!$J2677,9)</f>
        <v>000002307</v>
      </c>
      <c r="I2677" s="96" t="str">
        <f t="shared" si="212"/>
        <v>CoralClub</v>
      </c>
      <c r="J2677" s="97" t="s">
        <v>1098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3221</v>
      </c>
      <c r="T2677" s="95" t="str">
        <f t="shared" si="211"/>
        <v>7 2024</v>
      </c>
      <c r="U2677" s="32">
        <f t="shared" si="209"/>
        <v>423.21428571428578</v>
      </c>
      <c r="V2677" s="22">
        <f t="shared" si="210"/>
        <v>0.33146853146853156</v>
      </c>
      <c r="X2677" s="33"/>
      <c r="Y2677" s="33"/>
    </row>
    <row r="2678" spans="1:25" x14ac:dyDescent="0.2">
      <c r="A2678" s="93" t="s">
        <v>1249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8"/>
        <v>12 2023</v>
      </c>
      <c r="G2678" s="96" t="s">
        <v>8</v>
      </c>
      <c r="H2678" s="160" t="str">
        <f>RIGHT(Journal!$J2678,9)</f>
        <v>000w10250</v>
      </c>
      <c r="I2678" s="96" t="str">
        <f t="shared" si="212"/>
        <v>ESSENS</v>
      </c>
      <c r="J2678" s="97" t="s">
        <v>1653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3221</v>
      </c>
      <c r="T2678" s="95" t="str">
        <f t="shared" si="211"/>
        <v>1 2024</v>
      </c>
      <c r="U2678" s="32">
        <f t="shared" si="209"/>
        <v>830.1510884946897</v>
      </c>
      <c r="V2678" s="22">
        <f t="shared" si="210"/>
        <v>0.60601653329960803</v>
      </c>
      <c r="X2678" s="33"/>
      <c r="Y2678" s="33"/>
    </row>
    <row r="2679" spans="1:25" x14ac:dyDescent="0.2">
      <c r="A2679" s="93" t="s">
        <v>1249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8"/>
        <v>12 2023</v>
      </c>
      <c r="G2679" s="96" t="s">
        <v>8</v>
      </c>
      <c r="H2679" s="160" t="str">
        <f>RIGHT(Journal!$J2679,9)</f>
        <v>000w10450</v>
      </c>
      <c r="I2679" s="96" t="str">
        <f t="shared" si="212"/>
        <v>ESSENS</v>
      </c>
      <c r="J2679" s="97" t="s">
        <v>1654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3221</v>
      </c>
      <c r="T2679" s="95" t="str">
        <f t="shared" si="211"/>
        <v>10 2024</v>
      </c>
      <c r="U2679" s="32">
        <f t="shared" si="209"/>
        <v>830.1510884946897</v>
      </c>
      <c r="V2679" s="22">
        <f t="shared" si="210"/>
        <v>0.60601653329960803</v>
      </c>
      <c r="X2679" s="33"/>
      <c r="Y2679" s="33"/>
    </row>
    <row r="2680" spans="1:25" x14ac:dyDescent="0.2">
      <c r="A2680" s="93" t="s">
        <v>1249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8"/>
        <v>12 2023</v>
      </c>
      <c r="G2680" s="96" t="s">
        <v>8</v>
      </c>
      <c r="H2680" s="160" t="s">
        <v>2673</v>
      </c>
      <c r="I2680" s="96" t="s">
        <v>2309</v>
      </c>
      <c r="J2680" s="97" t="s">
        <v>1655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1"/>
        <v/>
      </c>
      <c r="U2680" s="32">
        <f t="shared" si="209"/>
        <v>-1369.8489115053103</v>
      </c>
      <c r="V2680" s="22" t="str">
        <f t="shared" si="210"/>
        <v/>
      </c>
      <c r="X2680" s="33"/>
      <c r="Y2680" s="33"/>
    </row>
    <row r="2681" spans="1:25" x14ac:dyDescent="0.2">
      <c r="A2681" s="93" t="s">
        <v>1249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8"/>
        <v>12 2023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1656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3221</v>
      </c>
      <c r="T2681" s="95" t="str">
        <f t="shared" si="211"/>
        <v>12 2023</v>
      </c>
      <c r="U2681" s="32">
        <f t="shared" si="209"/>
        <v>10.158864544456492</v>
      </c>
      <c r="V2681" s="22">
        <f t="shared" si="210"/>
        <v>7.4160474627037801E-3</v>
      </c>
      <c r="X2681" s="33"/>
      <c r="Y2681" s="33"/>
    </row>
    <row r="2682" spans="1:25" x14ac:dyDescent="0.2">
      <c r="A2682" s="93" t="s">
        <v>1249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8"/>
        <v>12 2023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1297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3221</v>
      </c>
      <c r="T2682" s="95" t="str">
        <f t="shared" si="211"/>
        <v>1 2024</v>
      </c>
      <c r="U2682" s="32">
        <f t="shared" si="209"/>
        <v>830.1510884946897</v>
      </c>
      <c r="V2682" s="22">
        <f t="shared" si="210"/>
        <v>0.60601653329960803</v>
      </c>
      <c r="X2682" s="33"/>
      <c r="Y2682" s="33"/>
    </row>
    <row r="2683" spans="1:25" x14ac:dyDescent="0.2">
      <c r="A2683" s="93" t="s">
        <v>1249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8"/>
        <v>12 2023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1303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3221</v>
      </c>
      <c r="T2683" s="95" t="str">
        <f t="shared" si="211"/>
        <v>12 2023</v>
      </c>
      <c r="U2683" s="32">
        <f t="shared" si="209"/>
        <v>830.1510884946897</v>
      </c>
      <c r="V2683" s="22">
        <f t="shared" si="210"/>
        <v>0.60601653329960803</v>
      </c>
      <c r="X2683" s="33"/>
      <c r="Y2683" s="33"/>
    </row>
    <row r="2684" spans="1:25" x14ac:dyDescent="0.2">
      <c r="A2684" s="93" t="s">
        <v>1249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8"/>
        <v>12 2023</v>
      </c>
      <c r="G2684" s="96" t="s">
        <v>8</v>
      </c>
      <c r="H2684" s="160" t="s">
        <v>2674</v>
      </c>
      <c r="I2684" s="96" t="s">
        <v>2309</v>
      </c>
      <c r="J2684" s="97" t="s">
        <v>1657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1"/>
        <v/>
      </c>
      <c r="U2684" s="32">
        <f t="shared" si="209"/>
        <v>-395.9065309681385</v>
      </c>
      <c r="V2684" s="22" t="str">
        <f t="shared" si="210"/>
        <v/>
      </c>
      <c r="X2684" s="33"/>
      <c r="Y2684" s="33"/>
    </row>
    <row r="2685" spans="1:25" x14ac:dyDescent="0.2">
      <c r="A2685" s="93" t="s">
        <v>1250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8"/>
        <v>12 2023</v>
      </c>
      <c r="G2685" s="96" t="s">
        <v>7</v>
      </c>
      <c r="H2685" s="160" t="str">
        <f>RIGHT(Journal!$J2685,9)</f>
        <v>NOW-07788</v>
      </c>
      <c r="I2685" s="96" t="str">
        <f t="shared" ref="I2685:I2714" si="213">IFERROR(LEFT(J2685,FIND(",",J2685)-1),"")</f>
        <v>NOW Foods</v>
      </c>
      <c r="J2685" s="97" t="s">
        <v>1251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1"/>
        <v/>
      </c>
      <c r="U2685" s="32">
        <f t="shared" si="209"/>
        <v>-943.89701610080499</v>
      </c>
      <c r="V2685" s="22" t="str">
        <f t="shared" si="210"/>
        <v/>
      </c>
      <c r="X2685" s="33"/>
      <c r="Y2685" s="33"/>
    </row>
    <row r="2686" spans="1:25" x14ac:dyDescent="0.2">
      <c r="A2686" s="93" t="s">
        <v>1250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8"/>
        <v>12 2023</v>
      </c>
      <c r="G2686" s="96" t="s">
        <v>5</v>
      </c>
      <c r="H2686" s="161" t="s">
        <v>3107</v>
      </c>
      <c r="I2686" s="97" t="s">
        <v>2067</v>
      </c>
      <c r="J2686" s="97" t="s">
        <v>3108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3221</v>
      </c>
      <c r="T2686" s="95" t="str">
        <f t="shared" si="211"/>
        <v>2 2024</v>
      </c>
      <c r="U2686" s="32">
        <f t="shared" si="209"/>
        <v>3.3169991836530244E-3</v>
      </c>
      <c r="V2686" s="22">
        <f t="shared" si="210"/>
        <v>3.4639514960392956E-6</v>
      </c>
      <c r="X2686" s="33"/>
      <c r="Y2686" s="33"/>
    </row>
    <row r="2687" spans="1:25" x14ac:dyDescent="0.2">
      <c r="A2687" s="93" t="s">
        <v>1250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8"/>
        <v>12 2023</v>
      </c>
      <c r="G2687" s="96" t="s">
        <v>5</v>
      </c>
      <c r="H2687" s="161" t="s">
        <v>2150</v>
      </c>
      <c r="I2687" s="97" t="s">
        <v>2067</v>
      </c>
      <c r="J2687" s="97" t="s">
        <v>2151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3221</v>
      </c>
      <c r="T2687" s="95" t="str">
        <f t="shared" si="211"/>
        <v>7 2024</v>
      </c>
      <c r="U2687" s="32">
        <f t="shared" si="209"/>
        <v>852.91111305565255</v>
      </c>
      <c r="V2687" s="22">
        <f t="shared" si="210"/>
        <v>0.48818987942129904</v>
      </c>
      <c r="X2687" s="33"/>
      <c r="Y2687" s="33"/>
    </row>
    <row r="2688" spans="1:25" x14ac:dyDescent="0.2">
      <c r="A2688" s="93" t="s">
        <v>1250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8"/>
        <v>12 2023</v>
      </c>
      <c r="G2688" s="96" t="s">
        <v>5</v>
      </c>
      <c r="H2688" s="175" t="s">
        <v>3743</v>
      </c>
      <c r="I2688" s="176" t="s">
        <v>2757</v>
      </c>
      <c r="J2688" s="97" t="s">
        <v>3791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3221</v>
      </c>
      <c r="T2688" s="95" t="str">
        <f t="shared" si="211"/>
        <v>1 2024</v>
      </c>
      <c r="U2688" s="32">
        <f t="shared" si="209"/>
        <v>701.05046085637639</v>
      </c>
      <c r="V2688" s="22">
        <f t="shared" si="210"/>
        <v>0.77985518689316635</v>
      </c>
      <c r="X2688" s="33"/>
      <c r="Y2688" s="33"/>
    </row>
    <row r="2689" spans="1:25" x14ac:dyDescent="0.2">
      <c r="A2689" s="93" t="s">
        <v>1250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ref="F2689:F2752" si="214">IFERROR(MONTH(E2689)&amp;" "&amp;YEAR(E2689),"")</f>
        <v>12 2023</v>
      </c>
      <c r="G2689" s="96" t="s">
        <v>5</v>
      </c>
      <c r="H2689" s="160" t="str">
        <f>RIGHT(Journal!$J2689,9)</f>
        <v>CEN-22928</v>
      </c>
      <c r="I2689" s="96" t="str">
        <f t="shared" si="213"/>
        <v>21st Century</v>
      </c>
      <c r="J2689" s="97" t="s">
        <v>1252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3221</v>
      </c>
      <c r="T2689" s="95" t="str">
        <f t="shared" si="211"/>
        <v>1 2024</v>
      </c>
      <c r="U2689" s="32">
        <f t="shared" ref="U2689:U2752" si="215">Q2689-P2689</f>
        <v>810.82165149924185</v>
      </c>
      <c r="V2689" s="22">
        <f t="shared" ref="V2689:V2752" si="216">IF(Q2689&lt;&gt;0,IFERROR(U2689/P2689,""),"")</f>
        <v>0.91187741229458252</v>
      </c>
      <c r="X2689" s="33"/>
      <c r="Y2689" s="33"/>
    </row>
    <row r="2690" spans="1:25" x14ac:dyDescent="0.2">
      <c r="A2690" s="93" t="s">
        <v>1250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14"/>
        <v>12 2023</v>
      </c>
      <c r="G2690" s="96" t="s">
        <v>5</v>
      </c>
      <c r="H2690" s="161" t="s">
        <v>2138</v>
      </c>
      <c r="I2690" s="97" t="s">
        <v>2067</v>
      </c>
      <c r="J2690" s="97" t="s">
        <v>3986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3221</v>
      </c>
      <c r="T2690" s="95" t="str">
        <f t="shared" si="211"/>
        <v>2 2024</v>
      </c>
      <c r="U2690" s="32">
        <f t="shared" si="215"/>
        <v>1346.5720627698051</v>
      </c>
      <c r="V2690" s="22">
        <f t="shared" si="216"/>
        <v>0.70744578054753793</v>
      </c>
      <c r="X2690" s="33"/>
      <c r="Y2690" s="33"/>
    </row>
    <row r="2691" spans="1:25" x14ac:dyDescent="0.2">
      <c r="A2691" s="93" t="s">
        <v>1250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14"/>
        <v>12 2023</v>
      </c>
      <c r="G2691" s="96" t="s">
        <v>5</v>
      </c>
      <c r="H2691" s="161" t="s">
        <v>2138</v>
      </c>
      <c r="I2691" s="97" t="s">
        <v>2067</v>
      </c>
      <c r="J2691" s="97" t="s">
        <v>3986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3221</v>
      </c>
      <c r="T2691" s="95" t="str">
        <f t="shared" si="211"/>
        <v>5 2024</v>
      </c>
      <c r="U2691" s="32">
        <f t="shared" si="215"/>
        <v>1396.5720627698051</v>
      </c>
      <c r="V2691" s="22">
        <f t="shared" si="216"/>
        <v>0.73371417717134613</v>
      </c>
      <c r="X2691" s="33"/>
      <c r="Y2691" s="33"/>
    </row>
    <row r="2692" spans="1:25" x14ac:dyDescent="0.2">
      <c r="A2692" s="93" t="s">
        <v>1250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si="214"/>
        <v>12 2023</v>
      </c>
      <c r="G2692" s="96" t="s">
        <v>5</v>
      </c>
      <c r="H2692" s="161" t="s">
        <v>2904</v>
      </c>
      <c r="I2692" s="97" t="s">
        <v>2637</v>
      </c>
      <c r="J2692" s="97" t="s">
        <v>2905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3221</v>
      </c>
      <c r="T2692" s="95" t="str">
        <f t="shared" si="211"/>
        <v>12 2024</v>
      </c>
      <c r="U2692" s="32">
        <f t="shared" si="215"/>
        <v>1745.9734905495275</v>
      </c>
      <c r="V2692" s="22">
        <f t="shared" si="216"/>
        <v>3.1514258988822079</v>
      </c>
      <c r="X2692" s="33"/>
      <c r="Y2692" s="33"/>
    </row>
    <row r="2693" spans="1:25" x14ac:dyDescent="0.2">
      <c r="A2693" s="93" t="s">
        <v>1250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4"/>
        <v>12 2023</v>
      </c>
      <c r="G2693" s="96" t="s">
        <v>5</v>
      </c>
      <c r="H2693" s="160" t="str">
        <f>RIGHT(Journal!$J2693,9)</f>
        <v>NOW-02271</v>
      </c>
      <c r="I2693" s="96" t="str">
        <f t="shared" si="213"/>
        <v>NOW Foods</v>
      </c>
      <c r="J2693" s="97" t="s">
        <v>1253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3221</v>
      </c>
      <c r="T2693" s="95" t="str">
        <f t="shared" si="211"/>
        <v>11 2024</v>
      </c>
      <c r="U2693" s="32">
        <f t="shared" si="215"/>
        <v>1219.7624066619996</v>
      </c>
      <c r="V2693" s="22">
        <f t="shared" si="216"/>
        <v>0.45509488027995787</v>
      </c>
      <c r="X2693" s="33"/>
      <c r="Y2693" s="33"/>
    </row>
    <row r="2694" spans="1:25" x14ac:dyDescent="0.2">
      <c r="A2694" s="93" t="s">
        <v>1250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4"/>
        <v>12 2023</v>
      </c>
      <c r="G2694" s="96" t="s">
        <v>5</v>
      </c>
      <c r="H2694" s="160" t="str">
        <f>RIGHT(Journal!$J2694,9)</f>
        <v>FOA-01491</v>
      </c>
      <c r="I2694" s="96" t="str">
        <f t="shared" si="213"/>
        <v>Force Factor</v>
      </c>
      <c r="J2694" s="97" t="s">
        <v>1254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/>
      <c r="R2694" s="31"/>
      <c r="S2694" s="31"/>
      <c r="T2694" s="95" t="str">
        <f t="shared" si="211"/>
        <v/>
      </c>
      <c r="U2694" s="32">
        <f t="shared" si="215"/>
        <v>-892.10970569361814</v>
      </c>
      <c r="V2694" s="22" t="str">
        <f t="shared" si="216"/>
        <v/>
      </c>
      <c r="X2694" s="33"/>
      <c r="Y2694" s="33"/>
    </row>
    <row r="2695" spans="1:25" x14ac:dyDescent="0.2">
      <c r="A2695" s="93" t="s">
        <v>1250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4"/>
        <v>12 2023</v>
      </c>
      <c r="G2695" s="96" t="s">
        <v>5</v>
      </c>
      <c r="H2695" s="160" t="str">
        <f>RIGHT(Journal!$J2695,9)</f>
        <v>NBC-01050</v>
      </c>
      <c r="I2695" s="96" t="str">
        <f t="shared" si="213"/>
        <v>NutriBiotic</v>
      </c>
      <c r="J2695" s="97" t="s">
        <v>1073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3221</v>
      </c>
      <c r="T2695" s="95" t="str">
        <f t="shared" si="211"/>
        <v>5 2024</v>
      </c>
      <c r="U2695" s="32">
        <f t="shared" si="215"/>
        <v>894.03147605296931</v>
      </c>
      <c r="V2695" s="22">
        <f t="shared" si="216"/>
        <v>1.2663899957670763</v>
      </c>
      <c r="X2695" s="33"/>
      <c r="Y2695" s="33"/>
    </row>
    <row r="2696" spans="1:25" x14ac:dyDescent="0.2">
      <c r="A2696" s="93" t="s">
        <v>1250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4"/>
        <v>12 2023</v>
      </c>
      <c r="G2696" s="96" t="s">
        <v>5</v>
      </c>
      <c r="H2696" s="160" t="str">
        <f>RIGHT(Journal!$J2696,9)</f>
        <v>NBC-01050</v>
      </c>
      <c r="I2696" s="96" t="str">
        <f t="shared" si="213"/>
        <v>NutriBiotic</v>
      </c>
      <c r="J2696" s="97" t="s">
        <v>1073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3221</v>
      </c>
      <c r="T2696" s="95" t="str">
        <f t="shared" si="211"/>
        <v>12 2023</v>
      </c>
      <c r="U2696" s="32">
        <f t="shared" si="215"/>
        <v>1.4760529693376157E-3</v>
      </c>
      <c r="V2696" s="22">
        <f t="shared" si="216"/>
        <v>2.090819801830662E-6</v>
      </c>
      <c r="X2696" s="33"/>
      <c r="Y2696" s="33"/>
    </row>
    <row r="2697" spans="1:25" x14ac:dyDescent="0.2">
      <c r="A2697" s="93" t="s">
        <v>1250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4"/>
        <v>12 2023</v>
      </c>
      <c r="G2697" s="96" t="s">
        <v>5</v>
      </c>
      <c r="H2697" s="161" t="s">
        <v>2538</v>
      </c>
      <c r="I2697" s="97" t="s">
        <v>2102</v>
      </c>
      <c r="J2697" s="97" t="s">
        <v>2539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3221</v>
      </c>
      <c r="T2697" s="95" t="str">
        <f t="shared" si="211"/>
        <v>1 2024</v>
      </c>
      <c r="U2697" s="32">
        <f t="shared" si="215"/>
        <v>1082.8679486057636</v>
      </c>
      <c r="V2697" s="22">
        <f t="shared" si="216"/>
        <v>0.66962246383784896</v>
      </c>
      <c r="X2697" s="33"/>
      <c r="Y2697" s="33"/>
    </row>
    <row r="2698" spans="1:25" x14ac:dyDescent="0.2">
      <c r="A2698" s="93" t="s">
        <v>1250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4"/>
        <v>12 2023</v>
      </c>
      <c r="G2698" s="96" t="s">
        <v>5</v>
      </c>
      <c r="H2698" s="160" t="str">
        <f>RIGHT(Journal!$J2698,9)</f>
        <v>NAP-47627</v>
      </c>
      <c r="I2698" s="96" t="str">
        <f t="shared" si="213"/>
        <v>NaturesPlus</v>
      </c>
      <c r="J2698" s="97" t="s">
        <v>922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3221</v>
      </c>
      <c r="T2698" s="95" t="str">
        <f t="shared" si="211"/>
        <v>1 2024</v>
      </c>
      <c r="U2698" s="32">
        <f t="shared" si="215"/>
        <v>935.89289172791985</v>
      </c>
      <c r="V2698" s="22">
        <f t="shared" si="216"/>
        <v>1.2248189836164578</v>
      </c>
      <c r="X2698" s="33"/>
      <c r="Y2698" s="33"/>
    </row>
    <row r="2699" spans="1:25" x14ac:dyDescent="0.2">
      <c r="A2699" s="93" t="s">
        <v>1250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4"/>
        <v>12 2023</v>
      </c>
      <c r="G2699" s="96" t="s">
        <v>5</v>
      </c>
      <c r="H2699" s="160" t="str">
        <f>RIGHT(Journal!$J2699,9)</f>
        <v>NOW-03557</v>
      </c>
      <c r="I2699" s="96" t="str">
        <f t="shared" si="213"/>
        <v>NOW Foods</v>
      </c>
      <c r="J2699" s="97" t="s">
        <v>1255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3221</v>
      </c>
      <c r="T2699" s="95" t="str">
        <f t="shared" si="211"/>
        <v>3 2024</v>
      </c>
      <c r="U2699" s="32">
        <f t="shared" si="215"/>
        <v>757.90251793839707</v>
      </c>
      <c r="V2699" s="22">
        <f t="shared" si="216"/>
        <v>0.72728562441108957</v>
      </c>
      <c r="X2699" s="33"/>
      <c r="Y2699" s="33"/>
    </row>
    <row r="2700" spans="1:25" x14ac:dyDescent="0.2">
      <c r="A2700" s="93" t="s">
        <v>1250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4"/>
        <v>12 2023</v>
      </c>
      <c r="G2700" s="96" t="s">
        <v>5</v>
      </c>
      <c r="H2700" s="160" t="str">
        <f>RIGHT(Journal!$J2700,9)</f>
        <v>NOW-03557</v>
      </c>
      <c r="I2700" s="96" t="str">
        <f t="shared" si="213"/>
        <v>NOW Foods</v>
      </c>
      <c r="J2700" s="97" t="s">
        <v>1255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3221</v>
      </c>
      <c r="T2700" s="95" t="str">
        <f t="shared" si="211"/>
        <v>12 2024</v>
      </c>
      <c r="U2700" s="32">
        <f t="shared" si="215"/>
        <v>857.90251793839707</v>
      </c>
      <c r="V2700" s="22">
        <f t="shared" si="216"/>
        <v>0.82324593687837233</v>
      </c>
      <c r="X2700" s="33"/>
      <c r="Y2700" s="33"/>
    </row>
    <row r="2701" spans="1:25" x14ac:dyDescent="0.2">
      <c r="A2701" s="93" t="s">
        <v>1250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4"/>
        <v>12 2023</v>
      </c>
      <c r="G2701" s="96" t="s">
        <v>5</v>
      </c>
      <c r="H2701" s="175" t="s">
        <v>3760</v>
      </c>
      <c r="I2701" s="176" t="s">
        <v>2067</v>
      </c>
      <c r="J2701" s="97" t="s">
        <v>3810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3221</v>
      </c>
      <c r="T2701" s="95" t="str">
        <f t="shared" ref="T2701:T2764" si="217">IF(R2701="","",MONTH(R2701)&amp;" "&amp;YEAR(R2701))</f>
        <v>2 2024</v>
      </c>
      <c r="U2701" s="32">
        <f t="shared" si="215"/>
        <v>1520.332328491425</v>
      </c>
      <c r="V2701" s="22">
        <f t="shared" si="216"/>
        <v>0.90513876898395929</v>
      </c>
      <c r="X2701" s="33"/>
      <c r="Y2701" s="33"/>
    </row>
    <row r="2702" spans="1:25" x14ac:dyDescent="0.2">
      <c r="A2702" s="93" t="s">
        <v>1250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4"/>
        <v>12 2023</v>
      </c>
      <c r="G2702" s="96" t="s">
        <v>5</v>
      </c>
      <c r="H2702" s="161" t="s">
        <v>2245</v>
      </c>
      <c r="I2702" s="97" t="s">
        <v>2067</v>
      </c>
      <c r="J2702" s="97" t="s">
        <v>2246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3221</v>
      </c>
      <c r="T2702" s="95" t="str">
        <f t="shared" si="217"/>
        <v>2 2024</v>
      </c>
      <c r="U2702" s="32">
        <f t="shared" si="215"/>
        <v>1193.9256664916579</v>
      </c>
      <c r="V2702" s="22">
        <f t="shared" si="216"/>
        <v>0.8491198779744844</v>
      </c>
      <c r="X2702" s="33"/>
      <c r="Y2702" s="33"/>
    </row>
    <row r="2703" spans="1:25" x14ac:dyDescent="0.2">
      <c r="A2703" s="93" t="s">
        <v>1256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4"/>
        <v>12 2023</v>
      </c>
      <c r="G2703" s="96" t="s">
        <v>5</v>
      </c>
      <c r="H2703" s="161" t="s">
        <v>2112</v>
      </c>
      <c r="I2703" s="97" t="s">
        <v>2111</v>
      </c>
      <c r="J2703" s="97" t="s">
        <v>2113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3221</v>
      </c>
      <c r="T2703" s="95" t="str">
        <f t="shared" si="217"/>
        <v>1 2024</v>
      </c>
      <c r="U2703" s="32">
        <f t="shared" si="215"/>
        <v>874.21733155006837</v>
      </c>
      <c r="V2703" s="22">
        <f t="shared" si="216"/>
        <v>1.204516681856225</v>
      </c>
      <c r="X2703" s="33"/>
      <c r="Y2703" s="33"/>
    </row>
    <row r="2704" spans="1:25" x14ac:dyDescent="0.2">
      <c r="A2704" s="93" t="s">
        <v>1256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4"/>
        <v>12 2023</v>
      </c>
      <c r="G2704" s="96" t="s">
        <v>5</v>
      </c>
      <c r="H2704" s="161" t="s">
        <v>2112</v>
      </c>
      <c r="I2704" s="97" t="s">
        <v>2111</v>
      </c>
      <c r="J2704" s="97" t="s">
        <v>2113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3221</v>
      </c>
      <c r="T2704" s="95" t="str">
        <f t="shared" si="217"/>
        <v>7 2024</v>
      </c>
      <c r="U2704" s="32">
        <f t="shared" si="215"/>
        <v>1074.2173315500684</v>
      </c>
      <c r="V2704" s="22">
        <f t="shared" si="216"/>
        <v>1.4800812670882533</v>
      </c>
      <c r="X2704" s="33"/>
      <c r="Y2704" s="33"/>
    </row>
    <row r="2705" spans="1:25" x14ac:dyDescent="0.2">
      <c r="A2705" s="93" t="s">
        <v>1256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4"/>
        <v>12 2023</v>
      </c>
      <c r="G2705" s="96" t="s">
        <v>5</v>
      </c>
      <c r="H2705" s="161" t="s">
        <v>3674</v>
      </c>
      <c r="I2705" s="97" t="s">
        <v>2115</v>
      </c>
      <c r="J2705" s="97" t="s">
        <v>3675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3221</v>
      </c>
      <c r="T2705" s="95" t="str">
        <f t="shared" si="217"/>
        <v>1 2024</v>
      </c>
      <c r="U2705" s="32">
        <f t="shared" si="215"/>
        <v>1128.757604279835</v>
      </c>
      <c r="V2705" s="22">
        <f t="shared" si="216"/>
        <v>0.96372673018362931</v>
      </c>
      <c r="X2705" s="33"/>
      <c r="Y2705" s="33"/>
    </row>
    <row r="2706" spans="1:25" x14ac:dyDescent="0.2">
      <c r="A2706" s="93" t="s">
        <v>1256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4"/>
        <v>12 2023</v>
      </c>
      <c r="G2706" s="96" t="s">
        <v>5</v>
      </c>
      <c r="H2706" s="161" t="s">
        <v>3674</v>
      </c>
      <c r="I2706" s="97" t="s">
        <v>2115</v>
      </c>
      <c r="J2706" s="97" t="s">
        <v>3675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3221</v>
      </c>
      <c r="T2706" s="95" t="str">
        <f t="shared" si="217"/>
        <v>3 2024</v>
      </c>
      <c r="U2706" s="32">
        <f t="shared" si="215"/>
        <v>1028.757604279835</v>
      </c>
      <c r="V2706" s="22">
        <f t="shared" si="216"/>
        <v>0.87834730713216724</v>
      </c>
      <c r="X2706" s="33"/>
      <c r="Y2706" s="33"/>
    </row>
    <row r="2707" spans="1:25" x14ac:dyDescent="0.2">
      <c r="A2707" s="93" t="s">
        <v>1256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4"/>
        <v>12 2023</v>
      </c>
      <c r="G2707" s="96" t="s">
        <v>5</v>
      </c>
      <c r="H2707" s="161" t="s">
        <v>3674</v>
      </c>
      <c r="I2707" s="97" t="s">
        <v>2115</v>
      </c>
      <c r="J2707" s="97" t="s">
        <v>3675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3221</v>
      </c>
      <c r="T2707" s="95" t="str">
        <f t="shared" si="217"/>
        <v>7 2024</v>
      </c>
      <c r="U2707" s="32">
        <f t="shared" si="215"/>
        <v>1128.757604279835</v>
      </c>
      <c r="V2707" s="22">
        <f t="shared" si="216"/>
        <v>0.96372673018362931</v>
      </c>
      <c r="X2707" s="33"/>
      <c r="Y2707" s="33"/>
    </row>
    <row r="2708" spans="1:25" x14ac:dyDescent="0.2">
      <c r="A2708" s="93" t="s">
        <v>1256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4"/>
        <v>12 2023</v>
      </c>
      <c r="G2708" s="96" t="s">
        <v>5</v>
      </c>
      <c r="H2708" s="161" t="s">
        <v>3674</v>
      </c>
      <c r="I2708" s="97" t="s">
        <v>2115</v>
      </c>
      <c r="J2708" s="97" t="s">
        <v>3675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3221</v>
      </c>
      <c r="T2708" s="95" t="str">
        <f t="shared" si="217"/>
        <v>10 2024</v>
      </c>
      <c r="U2708" s="32">
        <f t="shared" si="215"/>
        <v>1128.757604279835</v>
      </c>
      <c r="V2708" s="22">
        <f t="shared" si="216"/>
        <v>0.96372673018362931</v>
      </c>
      <c r="X2708" s="33"/>
      <c r="Y2708" s="33"/>
    </row>
    <row r="2709" spans="1:25" x14ac:dyDescent="0.2">
      <c r="A2709" s="93" t="s">
        <v>1256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4"/>
        <v>12 2023</v>
      </c>
      <c r="G2709" s="96" t="s">
        <v>5</v>
      </c>
      <c r="H2709" s="161" t="s">
        <v>3674</v>
      </c>
      <c r="I2709" s="97" t="s">
        <v>2115</v>
      </c>
      <c r="J2709" s="97" t="s">
        <v>3675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3221</v>
      </c>
      <c r="T2709" s="95" t="str">
        <f t="shared" si="217"/>
        <v>3 2025</v>
      </c>
      <c r="U2709" s="32">
        <f t="shared" si="215"/>
        <v>1228.757604279835</v>
      </c>
      <c r="V2709" s="22">
        <f t="shared" si="216"/>
        <v>1.0491061532350916</v>
      </c>
      <c r="X2709" s="33"/>
      <c r="Y2709" s="33"/>
    </row>
    <row r="2710" spans="1:25" x14ac:dyDescent="0.2">
      <c r="A2710" s="93" t="s">
        <v>1256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4"/>
        <v>12 2023</v>
      </c>
      <c r="G2710" s="96" t="s">
        <v>5</v>
      </c>
      <c r="H2710" s="161" t="s">
        <v>2785</v>
      </c>
      <c r="I2710" s="97" t="s">
        <v>2115</v>
      </c>
      <c r="J2710" s="97" t="s">
        <v>2786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3221</v>
      </c>
      <c r="T2710" s="95" t="str">
        <f t="shared" si="217"/>
        <v>2 2024</v>
      </c>
      <c r="U2710" s="32">
        <f t="shared" si="215"/>
        <v>941.44739108367605</v>
      </c>
      <c r="V2710" s="22">
        <f t="shared" si="216"/>
        <v>0.98215516010958859</v>
      </c>
      <c r="X2710" s="33"/>
      <c r="Y2710" s="33"/>
    </row>
    <row r="2711" spans="1:25" x14ac:dyDescent="0.2">
      <c r="A2711" s="93" t="s">
        <v>1256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4"/>
        <v>12 2023</v>
      </c>
      <c r="G2711" s="96" t="s">
        <v>5</v>
      </c>
      <c r="H2711" s="161" t="s">
        <v>2785</v>
      </c>
      <c r="I2711" s="97" t="s">
        <v>2115</v>
      </c>
      <c r="J2711" s="97" t="s">
        <v>2786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3221</v>
      </c>
      <c r="T2711" s="95" t="str">
        <f t="shared" si="217"/>
        <v>3 2024</v>
      </c>
      <c r="U2711" s="32">
        <f t="shared" si="215"/>
        <v>841.44739108367605</v>
      </c>
      <c r="V2711" s="22">
        <f t="shared" si="216"/>
        <v>0.87783120431434714</v>
      </c>
      <c r="X2711" s="33"/>
      <c r="Y2711" s="33"/>
    </row>
    <row r="2712" spans="1:25" x14ac:dyDescent="0.2">
      <c r="A2712" s="93" t="s">
        <v>1256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4"/>
        <v>12 2023</v>
      </c>
      <c r="G2712" s="96" t="s">
        <v>5</v>
      </c>
      <c r="H2712" s="160" t="str">
        <f>RIGHT(Journal!$J2712,9)</f>
        <v>CGN-01847</v>
      </c>
      <c r="I2712" s="96" t="str">
        <f t="shared" si="213"/>
        <v>California Gold Nutrition</v>
      </c>
      <c r="J2712" s="97" t="s">
        <v>1257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3221</v>
      </c>
      <c r="T2712" s="95" t="str">
        <f t="shared" si="217"/>
        <v>2 2025</v>
      </c>
      <c r="U2712" s="32">
        <f t="shared" si="215"/>
        <v>856.63587270233188</v>
      </c>
      <c r="V2712" s="22">
        <f t="shared" si="216"/>
        <v>1.3314946176754869</v>
      </c>
      <c r="X2712" s="33"/>
      <c r="Y2712" s="33"/>
    </row>
    <row r="2713" spans="1:25" x14ac:dyDescent="0.2">
      <c r="A2713" s="93" t="s">
        <v>1256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4"/>
        <v>12 2023</v>
      </c>
      <c r="G2713" s="96" t="s">
        <v>5</v>
      </c>
      <c r="H2713" s="160" t="str">
        <f>RIGHT(Journal!$J2713,9)</f>
        <v>CGN-00856</v>
      </c>
      <c r="I2713" s="96" t="str">
        <f t="shared" si="213"/>
        <v>California Gold Nutrition</v>
      </c>
      <c r="J2713" s="97" t="s">
        <v>921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3221</v>
      </c>
      <c r="T2713" s="95" t="str">
        <f t="shared" si="217"/>
        <v>8 2024</v>
      </c>
      <c r="U2713" s="32">
        <f t="shared" si="215"/>
        <v>1090.3931931412892</v>
      </c>
      <c r="V2713" s="22">
        <f t="shared" si="216"/>
        <v>0.77354421661116646</v>
      </c>
      <c r="X2713" s="33"/>
      <c r="Y2713" s="33"/>
    </row>
    <row r="2714" spans="1:25" x14ac:dyDescent="0.2">
      <c r="A2714" s="93" t="s">
        <v>1256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4"/>
        <v>12 2023</v>
      </c>
      <c r="G2714" s="96" t="s">
        <v>5</v>
      </c>
      <c r="H2714" s="160" t="str">
        <f>RIGHT(Journal!$J2714,9)</f>
        <v>CGN-02108</v>
      </c>
      <c r="I2714" s="96" t="str">
        <f t="shared" si="213"/>
        <v>California Gold Nutrition</v>
      </c>
      <c r="J2714" s="97" t="s">
        <v>1144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3221</v>
      </c>
      <c r="T2714" s="95" t="str">
        <f t="shared" si="217"/>
        <v>11 2024</v>
      </c>
      <c r="U2714" s="32">
        <f t="shared" si="215"/>
        <v>1239.8501341563783</v>
      </c>
      <c r="V2714" s="22">
        <f t="shared" si="216"/>
        <v>1.4414350142813224</v>
      </c>
      <c r="X2714" s="33"/>
      <c r="Y2714" s="33"/>
    </row>
    <row r="2715" spans="1:25" x14ac:dyDescent="0.2">
      <c r="A2715" s="93" t="s">
        <v>1258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4"/>
        <v>1 2024</v>
      </c>
      <c r="G2715" s="96" t="s">
        <v>5</v>
      </c>
      <c r="H2715" s="161" t="s">
        <v>2945</v>
      </c>
      <c r="I2715" s="97" t="s">
        <v>2165</v>
      </c>
      <c r="J2715" s="97" t="s">
        <v>4453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3221</v>
      </c>
      <c r="T2715" s="95" t="str">
        <f t="shared" si="217"/>
        <v>6 2024</v>
      </c>
      <c r="U2715" s="32">
        <f t="shared" si="215"/>
        <v>362.00466348798818</v>
      </c>
      <c r="V2715" s="22">
        <f t="shared" si="216"/>
        <v>0.67287695435238348</v>
      </c>
      <c r="X2715" s="33"/>
      <c r="Y2715" s="33"/>
    </row>
    <row r="2716" spans="1:25" x14ac:dyDescent="0.2">
      <c r="A2716" s="93" t="s">
        <v>1258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4"/>
        <v>1 2024</v>
      </c>
      <c r="G2716" s="96" t="s">
        <v>5</v>
      </c>
      <c r="H2716" s="161" t="s">
        <v>2741</v>
      </c>
      <c r="I2716" s="97" t="s">
        <v>2742</v>
      </c>
      <c r="J2716" s="97" t="s">
        <v>4038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3221</v>
      </c>
      <c r="T2716" s="95" t="str">
        <f t="shared" si="217"/>
        <v>2 2024</v>
      </c>
      <c r="U2716" s="32">
        <f t="shared" si="215"/>
        <v>499.28142971758655</v>
      </c>
      <c r="V2716" s="22">
        <f t="shared" si="216"/>
        <v>0.55431457304254383</v>
      </c>
      <c r="X2716" s="33"/>
      <c r="Y2716" s="33"/>
    </row>
    <row r="2717" spans="1:25" x14ac:dyDescent="0.2">
      <c r="A2717" s="93" t="s">
        <v>1258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4"/>
        <v>1 2024</v>
      </c>
      <c r="G2717" s="96" t="s">
        <v>5</v>
      </c>
      <c r="H2717" s="161" t="s">
        <v>2741</v>
      </c>
      <c r="I2717" s="97" t="s">
        <v>2742</v>
      </c>
      <c r="J2717" s="97" t="s">
        <v>4038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3221</v>
      </c>
      <c r="T2717" s="95" t="str">
        <f t="shared" si="217"/>
        <v>2 2024</v>
      </c>
      <c r="U2717" s="32">
        <f t="shared" si="215"/>
        <v>499.28142971758655</v>
      </c>
      <c r="V2717" s="22">
        <f t="shared" si="216"/>
        <v>0.55431457304254383</v>
      </c>
      <c r="X2717" s="33"/>
      <c r="Y2717" s="33"/>
    </row>
    <row r="2718" spans="1:25" x14ac:dyDescent="0.2">
      <c r="A2718" s="93" t="s">
        <v>1258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4"/>
        <v>1 2024</v>
      </c>
      <c r="G2718" s="96" t="s">
        <v>5</v>
      </c>
      <c r="H2718" s="161" t="s">
        <v>2252</v>
      </c>
      <c r="I2718" s="97" t="s">
        <v>2067</v>
      </c>
      <c r="J2718" s="97" t="s">
        <v>4442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3221</v>
      </c>
      <c r="T2718" s="95" t="str">
        <f t="shared" si="217"/>
        <v>2 2024</v>
      </c>
      <c r="U2718" s="32">
        <f t="shared" si="215"/>
        <v>656.0119746011369</v>
      </c>
      <c r="V2718" s="22">
        <f t="shared" si="216"/>
        <v>0.23907246260878989</v>
      </c>
      <c r="X2718" s="33"/>
      <c r="Y2718" s="33"/>
    </row>
    <row r="2719" spans="1:25" x14ac:dyDescent="0.2">
      <c r="A2719" s="93" t="s">
        <v>1258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4"/>
        <v>1 2024</v>
      </c>
      <c r="G2719" s="96" t="s">
        <v>5</v>
      </c>
      <c r="H2719" s="175" t="s">
        <v>3753</v>
      </c>
      <c r="I2719" s="176" t="s">
        <v>2105</v>
      </c>
      <c r="J2719" s="97" t="s">
        <v>3804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3221</v>
      </c>
      <c r="T2719" s="95" t="str">
        <f t="shared" si="217"/>
        <v>2 2024</v>
      </c>
      <c r="U2719" s="32">
        <f t="shared" si="215"/>
        <v>486.23883137722328</v>
      </c>
      <c r="V2719" s="22">
        <f t="shared" si="216"/>
        <v>0.29225278275951144</v>
      </c>
      <c r="X2719" s="33"/>
      <c r="Y2719" s="33"/>
    </row>
    <row r="2720" spans="1:25" x14ac:dyDescent="0.2">
      <c r="A2720" s="93" t="s">
        <v>1258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4"/>
        <v>1 2024</v>
      </c>
      <c r="G2720" s="96" t="s">
        <v>5</v>
      </c>
      <c r="H2720" s="161" t="s">
        <v>2614</v>
      </c>
      <c r="I2720" s="97" t="s">
        <v>2102</v>
      </c>
      <c r="J2720" s="97" t="s">
        <v>2615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3221</v>
      </c>
      <c r="T2720" s="95" t="str">
        <f t="shared" si="217"/>
        <v>2 2024</v>
      </c>
      <c r="U2720" s="32">
        <f t="shared" si="215"/>
        <v>685.43399138089103</v>
      </c>
      <c r="V2720" s="22">
        <f t="shared" si="216"/>
        <v>0.6755932936426795</v>
      </c>
      <c r="X2720" s="33"/>
      <c r="Y2720" s="33"/>
    </row>
    <row r="2721" spans="1:25" x14ac:dyDescent="0.2">
      <c r="A2721" s="93" t="s">
        <v>1258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4"/>
        <v>1 2024</v>
      </c>
      <c r="G2721" s="96" t="s">
        <v>5</v>
      </c>
      <c r="H2721" s="160" t="str">
        <f>RIGHT(Journal!$J2721,9)</f>
        <v>NOW-02645</v>
      </c>
      <c r="I2721" s="96" t="str">
        <f t="shared" ref="I2721:I2744" si="218">IFERROR(LEFT(J2721,FIND(",",J2721)-1),"")</f>
        <v>NOW Foods</v>
      </c>
      <c r="J2721" s="97" t="s">
        <v>1259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3221</v>
      </c>
      <c r="T2721" s="95" t="str">
        <f t="shared" si="217"/>
        <v>2 2024</v>
      </c>
      <c r="U2721" s="32">
        <f t="shared" si="215"/>
        <v>480.87844305886642</v>
      </c>
      <c r="V2721" s="22">
        <f t="shared" si="216"/>
        <v>0.33885641487638518</v>
      </c>
      <c r="X2721" s="33"/>
      <c r="Y2721" s="33"/>
    </row>
    <row r="2722" spans="1:25" x14ac:dyDescent="0.2">
      <c r="A2722" s="93" t="s">
        <v>1258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4"/>
        <v>1 2024</v>
      </c>
      <c r="G2722" s="96" t="s">
        <v>5</v>
      </c>
      <c r="H2722" s="161" t="s">
        <v>4110</v>
      </c>
      <c r="I2722" s="97" t="s">
        <v>2067</v>
      </c>
      <c r="J2722" s="97" t="s">
        <v>4111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3221</v>
      </c>
      <c r="T2722" s="95" t="str">
        <f t="shared" si="217"/>
        <v>2 2024</v>
      </c>
      <c r="U2722" s="32">
        <f t="shared" si="215"/>
        <v>560.72720520814164</v>
      </c>
      <c r="V2722" s="22">
        <f t="shared" si="216"/>
        <v>0.26211112793714458</v>
      </c>
      <c r="X2722" s="33"/>
      <c r="Y2722" s="33"/>
    </row>
    <row r="2723" spans="1:25" x14ac:dyDescent="0.2">
      <c r="A2723" s="93" t="s">
        <v>1258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4"/>
        <v>1 2024</v>
      </c>
      <c r="G2723" s="96" t="s">
        <v>5</v>
      </c>
      <c r="H2723" s="161" t="s">
        <v>2540</v>
      </c>
      <c r="I2723" s="97" t="s">
        <v>2067</v>
      </c>
      <c r="J2723" s="97" t="s">
        <v>2541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3221</v>
      </c>
      <c r="T2723" s="95" t="str">
        <f t="shared" si="217"/>
        <v>2 2024</v>
      </c>
      <c r="U2723" s="32">
        <f t="shared" si="215"/>
        <v>680.01487300568488</v>
      </c>
      <c r="V2723" s="22">
        <f t="shared" si="216"/>
        <v>0.31337305705296953</v>
      </c>
      <c r="X2723" s="33"/>
      <c r="Y2723" s="33"/>
    </row>
    <row r="2724" spans="1:25" x14ac:dyDescent="0.2">
      <c r="A2724" s="93" t="s">
        <v>1258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4"/>
        <v>1 2024</v>
      </c>
      <c r="G2724" s="96" t="s">
        <v>5</v>
      </c>
      <c r="H2724" s="160" t="str">
        <f>RIGHT(Journal!$J2724,9)</f>
        <v>HRM-50004</v>
      </c>
      <c r="I2724" s="96" t="str">
        <f t="shared" si="218"/>
        <v>Healths Harmony</v>
      </c>
      <c r="J2724" s="97" t="s">
        <v>1007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3221</v>
      </c>
      <c r="T2724" s="95" t="str">
        <f t="shared" si="217"/>
        <v>2 2024</v>
      </c>
      <c r="U2724" s="32">
        <f t="shared" si="215"/>
        <v>569.22893774069303</v>
      </c>
      <c r="V2724" s="22">
        <f t="shared" si="216"/>
        <v>0.39784767301753576</v>
      </c>
      <c r="X2724" s="33"/>
      <c r="Y2724" s="33"/>
    </row>
    <row r="2725" spans="1:25" x14ac:dyDescent="0.2">
      <c r="A2725" s="93" t="s">
        <v>1258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4"/>
        <v>1 2024</v>
      </c>
      <c r="G2725" s="96" t="s">
        <v>5</v>
      </c>
      <c r="H2725" s="161" t="s">
        <v>4381</v>
      </c>
      <c r="I2725" s="97" t="s">
        <v>2733</v>
      </c>
      <c r="J2725" s="97" t="s">
        <v>4382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3221</v>
      </c>
      <c r="T2725" s="95" t="str">
        <f t="shared" si="217"/>
        <v>2 2024</v>
      </c>
      <c r="U2725" s="32">
        <f t="shared" si="215"/>
        <v>965.63148312855299</v>
      </c>
      <c r="V2725" s="22">
        <f t="shared" si="216"/>
        <v>1.5221932637685351</v>
      </c>
      <c r="X2725" s="33"/>
      <c r="Y2725" s="33"/>
    </row>
    <row r="2726" spans="1:25" x14ac:dyDescent="0.2">
      <c r="A2726" s="93" t="s">
        <v>1258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4"/>
        <v>1 2024</v>
      </c>
      <c r="G2726" s="96" t="s">
        <v>5</v>
      </c>
      <c r="H2726" s="160" t="str">
        <f>RIGHT(Journal!$J2726,9)</f>
        <v>CEN-22928</v>
      </c>
      <c r="I2726" s="96" t="str">
        <f t="shared" si="218"/>
        <v>21st Century</v>
      </c>
      <c r="J2726" s="97" t="s">
        <v>1252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3221</v>
      </c>
      <c r="T2726" s="95" t="str">
        <f t="shared" si="217"/>
        <v>2 2024</v>
      </c>
      <c r="U2726" s="32">
        <f t="shared" si="215"/>
        <v>604.94650009169231</v>
      </c>
      <c r="V2726" s="22">
        <f t="shared" si="216"/>
        <v>0.55243556606352695</v>
      </c>
      <c r="X2726" s="33"/>
      <c r="Y2726" s="33"/>
    </row>
    <row r="2727" spans="1:25" x14ac:dyDescent="0.2">
      <c r="A2727" s="93" t="s">
        <v>1258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4"/>
        <v>1 2024</v>
      </c>
      <c r="G2727" s="96" t="s">
        <v>7</v>
      </c>
      <c r="H2727" s="160" t="str">
        <f>RIGHT(Journal!$J2727,9)</f>
        <v>ADC-00977</v>
      </c>
      <c r="I2727" s="96" t="str">
        <f t="shared" si="218"/>
        <v>Advanced Clinicals</v>
      </c>
      <c r="J2727" s="97" t="s">
        <v>1260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3221</v>
      </c>
      <c r="T2727" s="95" t="str">
        <f t="shared" si="217"/>
        <v>3 2024</v>
      </c>
      <c r="U2727" s="32">
        <f t="shared" si="215"/>
        <v>787.02256028791476</v>
      </c>
      <c r="V2727" s="22">
        <f t="shared" si="216"/>
        <v>0.77693986996552189</v>
      </c>
      <c r="X2727" s="33"/>
      <c r="Y2727" s="33"/>
    </row>
    <row r="2728" spans="1:25" x14ac:dyDescent="0.2">
      <c r="A2728" s="93" t="s">
        <v>1258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4"/>
        <v>1 2024</v>
      </c>
      <c r="G2728" s="96" t="s">
        <v>7</v>
      </c>
      <c r="H2728" s="160" t="str">
        <f>RIGHT(Journal!$J2728,9)</f>
        <v>ADC-00977</v>
      </c>
      <c r="I2728" s="96" t="str">
        <f t="shared" si="218"/>
        <v>Advanced Clinicals</v>
      </c>
      <c r="J2728" s="97" t="s">
        <v>1260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3221</v>
      </c>
      <c r="T2728" s="95" t="str">
        <f t="shared" si="217"/>
        <v>6 2024</v>
      </c>
      <c r="U2728" s="32">
        <f t="shared" si="215"/>
        <v>487.02256028791476</v>
      </c>
      <c r="V2728" s="22">
        <f t="shared" si="216"/>
        <v>0.48078322497126819</v>
      </c>
      <c r="X2728" s="33"/>
      <c r="Y2728" s="33"/>
    </row>
    <row r="2729" spans="1:25" x14ac:dyDescent="0.2">
      <c r="A2729" s="93" t="s">
        <v>1258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4"/>
        <v>1 2024</v>
      </c>
      <c r="G2729" s="96" t="s">
        <v>7</v>
      </c>
      <c r="H2729" s="160" t="str">
        <f>RIGHT(Journal!$J2729,9)</f>
        <v>EZV-75066</v>
      </c>
      <c r="I2729" s="96" t="str">
        <f t="shared" si="218"/>
        <v>Elizavecca</v>
      </c>
      <c r="J2729" s="97" t="s">
        <v>1261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7"/>
        <v/>
      </c>
      <c r="U2729" s="32">
        <f t="shared" si="215"/>
        <v>-1145.8877049330647</v>
      </c>
      <c r="V2729" s="22" t="str">
        <f t="shared" si="216"/>
        <v/>
      </c>
      <c r="X2729" s="33"/>
      <c r="Y2729" s="33"/>
    </row>
    <row r="2730" spans="1:25" x14ac:dyDescent="0.2">
      <c r="A2730" s="93" t="s">
        <v>1258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4"/>
        <v>1 2024</v>
      </c>
      <c r="G2730" s="96" t="s">
        <v>5</v>
      </c>
      <c r="H2730" s="161" t="s">
        <v>2168</v>
      </c>
      <c r="I2730" s="97" t="s">
        <v>2102</v>
      </c>
      <c r="J2730" s="97" t="s">
        <v>2169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3221</v>
      </c>
      <c r="T2730" s="95" t="str">
        <f t="shared" si="217"/>
        <v>2 2024</v>
      </c>
      <c r="U2730" s="32">
        <f t="shared" si="215"/>
        <v>556.83975105446552</v>
      </c>
      <c r="V2730" s="22">
        <f t="shared" si="216"/>
        <v>0.53380077664705883</v>
      </c>
      <c r="X2730" s="33"/>
      <c r="Y2730" s="33"/>
    </row>
    <row r="2731" spans="1:25" x14ac:dyDescent="0.2">
      <c r="A2731" s="93" t="s">
        <v>1258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4"/>
        <v>1 2024</v>
      </c>
      <c r="G2731" s="96" t="s">
        <v>5</v>
      </c>
      <c r="H2731" s="160" t="str">
        <f>RIGHT(Journal!$J2731,9)</f>
        <v>NOW-04603</v>
      </c>
      <c r="I2731" s="96" t="str">
        <f t="shared" si="218"/>
        <v>NOW Foods</v>
      </c>
      <c r="J2731" s="97" t="s">
        <v>173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3221</v>
      </c>
      <c r="T2731" s="95" t="str">
        <f t="shared" si="217"/>
        <v>7 2024</v>
      </c>
      <c r="U2731" s="32">
        <f t="shared" si="215"/>
        <v>765.31211855859146</v>
      </c>
      <c r="V2731" s="22">
        <f t="shared" si="216"/>
        <v>0.7396550518137377</v>
      </c>
      <c r="X2731" s="33"/>
      <c r="Y2731" s="33"/>
    </row>
    <row r="2732" spans="1:25" x14ac:dyDescent="0.2">
      <c r="A2732" s="93" t="s">
        <v>1258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4"/>
        <v>1 2024</v>
      </c>
      <c r="G2732" s="96" t="s">
        <v>5</v>
      </c>
      <c r="H2732" s="160" t="str">
        <f>RIGHT(Journal!$J2732,9)</f>
        <v>CAR-05513</v>
      </c>
      <c r="I2732" s="96" t="str">
        <f t="shared" si="218"/>
        <v>Carlson</v>
      </c>
      <c r="J2732" s="97" t="s">
        <v>1262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3221</v>
      </c>
      <c r="T2732" s="95" t="str">
        <f t="shared" si="217"/>
        <v>2 2024</v>
      </c>
      <c r="U2732" s="32">
        <f t="shared" si="215"/>
        <v>1000.1009522281311</v>
      </c>
      <c r="V2732" s="22">
        <f t="shared" si="216"/>
        <v>0.83348757888028213</v>
      </c>
      <c r="X2732" s="33"/>
      <c r="Y2732" s="33"/>
    </row>
    <row r="2733" spans="1:25" x14ac:dyDescent="0.2">
      <c r="A2733" s="93" t="s">
        <v>1263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4"/>
        <v>1 2024</v>
      </c>
      <c r="G2733" s="96" t="s">
        <v>5</v>
      </c>
      <c r="H2733" s="160" t="str">
        <f>RIGHT(Journal!$J2733,9)</f>
        <v>CAL-39022</v>
      </c>
      <c r="I2733" s="96" t="str">
        <f t="shared" si="218"/>
        <v>KAL</v>
      </c>
      <c r="J2733" s="97" t="s">
        <v>1054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3221</v>
      </c>
      <c r="T2733" s="95" t="str">
        <f t="shared" si="217"/>
        <v>3 2024</v>
      </c>
      <c r="U2733" s="32">
        <f t="shared" si="215"/>
        <v>968.73390269369111</v>
      </c>
      <c r="V2733" s="22">
        <f t="shared" si="216"/>
        <v>0.63263589809623344</v>
      </c>
      <c r="X2733" s="33"/>
      <c r="Y2733" s="33"/>
    </row>
    <row r="2734" spans="1:25" x14ac:dyDescent="0.2">
      <c r="A2734" s="93" t="s">
        <v>1263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4"/>
        <v>1 2024</v>
      </c>
      <c r="G2734" s="96" t="s">
        <v>5</v>
      </c>
      <c r="H2734" s="160" t="str">
        <f>RIGHT(Journal!$J2734,9)</f>
        <v>CAL-39022</v>
      </c>
      <c r="I2734" s="96" t="str">
        <f t="shared" si="218"/>
        <v>KAL</v>
      </c>
      <c r="J2734" s="97" t="s">
        <v>1054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3221</v>
      </c>
      <c r="T2734" s="95" t="str">
        <f t="shared" si="217"/>
        <v>3 2024</v>
      </c>
      <c r="U2734" s="32">
        <f t="shared" si="215"/>
        <v>968.73390269369111</v>
      </c>
      <c r="V2734" s="22">
        <f t="shared" si="216"/>
        <v>0.63263589809623344</v>
      </c>
      <c r="X2734" s="33"/>
      <c r="Y2734" s="33"/>
    </row>
    <row r="2735" spans="1:25" x14ac:dyDescent="0.2">
      <c r="A2735" s="93" t="s">
        <v>1263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4"/>
        <v>1 2024</v>
      </c>
      <c r="G2735" s="96" t="s">
        <v>5</v>
      </c>
      <c r="H2735" s="161" t="s">
        <v>2909</v>
      </c>
      <c r="I2735" s="97" t="s">
        <v>2067</v>
      </c>
      <c r="J2735" s="97" t="s">
        <v>2910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3221</v>
      </c>
      <c r="T2735" s="95" t="str">
        <f t="shared" si="217"/>
        <v>2 2024</v>
      </c>
      <c r="U2735" s="32">
        <f t="shared" si="215"/>
        <v>928.23681460033299</v>
      </c>
      <c r="V2735" s="22">
        <f t="shared" si="216"/>
        <v>0.55524420127628316</v>
      </c>
      <c r="X2735" s="33"/>
      <c r="Y2735" s="33"/>
    </row>
    <row r="2736" spans="1:25" x14ac:dyDescent="0.2">
      <c r="A2736" s="93" t="s">
        <v>1263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4"/>
        <v>1 2024</v>
      </c>
      <c r="G2736" s="96" t="s">
        <v>5</v>
      </c>
      <c r="H2736" s="160" t="str">
        <f>RIGHT(Journal!$J2736,9)</f>
        <v>SWV-11613</v>
      </c>
      <c r="I2736" s="96" t="str">
        <f t="shared" si="218"/>
        <v>Swanson</v>
      </c>
      <c r="J2736" s="97" t="s">
        <v>859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3221</v>
      </c>
      <c r="T2736" s="95" t="str">
        <f t="shared" si="217"/>
        <v>2 2024</v>
      </c>
      <c r="U2736" s="32">
        <f t="shared" si="215"/>
        <v>936.56970676493802</v>
      </c>
      <c r="V2736" s="22">
        <f t="shared" si="216"/>
        <v>1.4117077804783014</v>
      </c>
      <c r="X2736" s="33"/>
      <c r="Y2736" s="33"/>
    </row>
    <row r="2737" spans="1:25" x14ac:dyDescent="0.2">
      <c r="A2737" s="93" t="s">
        <v>1263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4"/>
        <v>1 2024</v>
      </c>
      <c r="G2737" s="96" t="s">
        <v>5</v>
      </c>
      <c r="H2737" s="175" t="s">
        <v>3744</v>
      </c>
      <c r="I2737" s="176" t="s">
        <v>2757</v>
      </c>
      <c r="J2737" s="97" t="s">
        <v>3795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3221</v>
      </c>
      <c r="T2737" s="95" t="str">
        <f t="shared" si="217"/>
        <v>9 2024</v>
      </c>
      <c r="U2737" s="32">
        <f t="shared" si="215"/>
        <v>1037.6347342283054</v>
      </c>
      <c r="V2737" s="22">
        <f t="shared" si="216"/>
        <v>0.76164209430321195</v>
      </c>
      <c r="X2737" s="33"/>
      <c r="Y2737" s="33"/>
    </row>
    <row r="2738" spans="1:25" x14ac:dyDescent="0.2">
      <c r="A2738" s="93" t="s">
        <v>1263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4"/>
        <v>1 2024</v>
      </c>
      <c r="G2738" s="96" t="s">
        <v>5</v>
      </c>
      <c r="H2738" s="161" t="s">
        <v>2282</v>
      </c>
      <c r="I2738" s="97" t="s">
        <v>2283</v>
      </c>
      <c r="J2738" s="97" t="s">
        <v>2284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3221</v>
      </c>
      <c r="T2738" s="95" t="str">
        <f t="shared" si="217"/>
        <v>3 2024</v>
      </c>
      <c r="U2738" s="32">
        <f t="shared" si="215"/>
        <v>1123.6428470650162</v>
      </c>
      <c r="V2738" s="22">
        <f t="shared" si="216"/>
        <v>0.4936144776825841</v>
      </c>
      <c r="X2738" s="33"/>
      <c r="Y2738" s="33"/>
    </row>
    <row r="2739" spans="1:25" x14ac:dyDescent="0.2">
      <c r="A2739" s="93" t="s">
        <v>1263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4"/>
        <v>1 2024</v>
      </c>
      <c r="G2739" s="96" t="s">
        <v>5</v>
      </c>
      <c r="H2739" s="161" t="s">
        <v>2282</v>
      </c>
      <c r="I2739" s="97" t="s">
        <v>2283</v>
      </c>
      <c r="J2739" s="97" t="s">
        <v>2284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3221</v>
      </c>
      <c r="T2739" s="95" t="str">
        <f t="shared" si="217"/>
        <v>3 2024</v>
      </c>
      <c r="U2739" s="32">
        <f t="shared" si="215"/>
        <v>1073.6428470650162</v>
      </c>
      <c r="V2739" s="22">
        <f t="shared" si="216"/>
        <v>0.47164955889313431</v>
      </c>
      <c r="X2739" s="33"/>
      <c r="Y2739" s="33"/>
    </row>
    <row r="2740" spans="1:25" x14ac:dyDescent="0.2">
      <c r="A2740" s="93" t="s">
        <v>1263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4"/>
        <v>1 2024</v>
      </c>
      <c r="G2740" s="96" t="s">
        <v>5</v>
      </c>
      <c r="H2740" s="160" t="str">
        <f>RIGHT(Journal!$J2740,9)</f>
        <v>VTP-00508</v>
      </c>
      <c r="I2740" s="96" t="str">
        <f t="shared" si="218"/>
        <v>Vital Proteins</v>
      </c>
      <c r="J2740" s="97" t="s">
        <v>1226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3221</v>
      </c>
      <c r="T2740" s="95" t="str">
        <f t="shared" si="217"/>
        <v>2 2024</v>
      </c>
      <c r="U2740" s="32">
        <f t="shared" si="215"/>
        <v>1408.0420901991747</v>
      </c>
      <c r="V2740" s="22">
        <f t="shared" si="216"/>
        <v>0.28206209179663422</v>
      </c>
      <c r="X2740" s="33"/>
      <c r="Y2740" s="33"/>
    </row>
    <row r="2741" spans="1:25" x14ac:dyDescent="0.2">
      <c r="A2741" s="93" t="s">
        <v>1263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4"/>
        <v>1 2024</v>
      </c>
      <c r="G2741" s="96" t="s">
        <v>5</v>
      </c>
      <c r="H2741" s="160" t="str">
        <f>RIGHT(Journal!$J2741,9)</f>
        <v>BTZ-75121</v>
      </c>
      <c r="I2741" s="96" t="str">
        <f t="shared" si="218"/>
        <v>BioSchwartz</v>
      </c>
      <c r="J2741" s="97" t="s">
        <v>1264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3221</v>
      </c>
      <c r="T2741" s="95" t="str">
        <f t="shared" si="217"/>
        <v>6 2024</v>
      </c>
      <c r="U2741" s="32">
        <f t="shared" si="215"/>
        <v>1588.0369516539436</v>
      </c>
      <c r="V2741" s="22">
        <f t="shared" si="216"/>
        <v>1.7413391414641419</v>
      </c>
      <c r="X2741" s="33"/>
      <c r="Y2741" s="33"/>
    </row>
    <row r="2742" spans="1:25" x14ac:dyDescent="0.2">
      <c r="A2742" s="93" t="s">
        <v>1263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4"/>
        <v>1 2024</v>
      </c>
      <c r="G2742" s="96" t="s">
        <v>5</v>
      </c>
      <c r="H2742" s="97" t="s">
        <v>3731</v>
      </c>
      <c r="I2742" s="97" t="s">
        <v>2115</v>
      </c>
      <c r="J2742" s="97" t="s">
        <v>3775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3221</v>
      </c>
      <c r="T2742" s="95" t="str">
        <f t="shared" si="217"/>
        <v>3 2024</v>
      </c>
      <c r="U2742" s="32">
        <f t="shared" si="215"/>
        <v>674.69012283934353</v>
      </c>
      <c r="V2742" s="22">
        <f t="shared" si="216"/>
        <v>0.93020947885133975</v>
      </c>
      <c r="X2742" s="33"/>
      <c r="Y2742" s="33"/>
    </row>
    <row r="2743" spans="1:25" x14ac:dyDescent="0.2">
      <c r="A2743" s="93" t="s">
        <v>1263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4"/>
        <v>1 2024</v>
      </c>
      <c r="G2743" s="96" t="s">
        <v>5</v>
      </c>
      <c r="H2743" s="160" t="str">
        <f>RIGHT(Journal!$J2743,9)</f>
        <v>NAP-47627</v>
      </c>
      <c r="I2743" s="96" t="str">
        <f t="shared" si="218"/>
        <v>NaturesPlus</v>
      </c>
      <c r="J2743" s="97" t="s">
        <v>922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3221</v>
      </c>
      <c r="T2743" s="95" t="str">
        <f t="shared" si="217"/>
        <v>10 2024</v>
      </c>
      <c r="U2743" s="32">
        <f t="shared" si="215"/>
        <v>898.60866719312082</v>
      </c>
      <c r="V2743" s="22">
        <f t="shared" si="216"/>
        <v>1.1213106885567843</v>
      </c>
      <c r="X2743" s="33"/>
      <c r="Y2743" s="33"/>
    </row>
    <row r="2744" spans="1:25" x14ac:dyDescent="0.2">
      <c r="A2744" s="93" t="s">
        <v>1263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4"/>
        <v>1 2024</v>
      </c>
      <c r="G2744" s="96" t="s">
        <v>5</v>
      </c>
      <c r="H2744" s="160" t="str">
        <f>RIGHT(Journal!$J2744,9)</f>
        <v>EVL-02434</v>
      </c>
      <c r="I2744" s="96" t="str">
        <f t="shared" si="218"/>
        <v>EVLution Nutrition</v>
      </c>
      <c r="J2744" s="97" t="s">
        <v>529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3221</v>
      </c>
      <c r="T2744" s="95" t="str">
        <f t="shared" si="217"/>
        <v>6 2024</v>
      </c>
      <c r="U2744" s="32">
        <f t="shared" si="215"/>
        <v>674.5307463367551</v>
      </c>
      <c r="V2744" s="22">
        <f t="shared" si="216"/>
        <v>1.2836731010127542</v>
      </c>
      <c r="X2744" s="33"/>
      <c r="Y2744" s="33"/>
    </row>
    <row r="2745" spans="1:25" x14ac:dyDescent="0.2">
      <c r="A2745" s="93" t="s">
        <v>1265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4"/>
        <v>1 2024</v>
      </c>
      <c r="G2745" s="96" t="s">
        <v>5</v>
      </c>
      <c r="H2745" s="161" t="s">
        <v>2979</v>
      </c>
      <c r="I2745" s="97" t="s">
        <v>2933</v>
      </c>
      <c r="J2745" s="97" t="s">
        <v>2980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3221</v>
      </c>
      <c r="T2745" s="95" t="str">
        <f t="shared" si="217"/>
        <v>2 2024</v>
      </c>
      <c r="U2745" s="32">
        <f t="shared" si="215"/>
        <v>331.35882620183065</v>
      </c>
      <c r="V2745" s="22">
        <f t="shared" si="216"/>
        <v>8.5652509838876553E-2</v>
      </c>
      <c r="X2745" s="33"/>
      <c r="Y2745" s="33"/>
    </row>
    <row r="2746" spans="1:25" x14ac:dyDescent="0.2">
      <c r="A2746" s="93" t="s">
        <v>1265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4"/>
        <v>1 2024</v>
      </c>
      <c r="G2746" s="96" t="s">
        <v>5</v>
      </c>
      <c r="H2746" s="161" t="s">
        <v>2949</v>
      </c>
      <c r="I2746" s="97" t="s">
        <v>2950</v>
      </c>
      <c r="J2746" s="97" t="s">
        <v>2951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3221</v>
      </c>
      <c r="T2746" s="95" t="str">
        <f t="shared" si="217"/>
        <v>2 2024</v>
      </c>
      <c r="U2746" s="32">
        <f t="shared" si="215"/>
        <v>1006.9419335610262</v>
      </c>
      <c r="V2746" s="22">
        <f t="shared" si="216"/>
        <v>0.50522458453011565</v>
      </c>
      <c r="X2746" s="33"/>
      <c r="Y2746" s="33"/>
    </row>
    <row r="2747" spans="1:25" x14ac:dyDescent="0.2">
      <c r="A2747" s="93" t="s">
        <v>1265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4"/>
        <v>1 2024</v>
      </c>
      <c r="G2747" s="96" t="s">
        <v>5</v>
      </c>
      <c r="H2747" s="161" t="s">
        <v>3075</v>
      </c>
      <c r="I2747" s="97" t="s">
        <v>2102</v>
      </c>
      <c r="J2747" s="97" t="s">
        <v>3076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3221</v>
      </c>
      <c r="T2747" s="95" t="str">
        <f t="shared" si="217"/>
        <v>2 2024</v>
      </c>
      <c r="U2747" s="32">
        <f t="shared" si="215"/>
        <v>757.18814892383045</v>
      </c>
      <c r="V2747" s="22">
        <f t="shared" si="216"/>
        <v>0.80311691888422965</v>
      </c>
      <c r="X2747" s="33"/>
      <c r="Y2747" s="33"/>
    </row>
    <row r="2748" spans="1:25" x14ac:dyDescent="0.2">
      <c r="A2748" s="93" t="s">
        <v>1265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4"/>
        <v>1 2024</v>
      </c>
      <c r="G2748" s="96" t="s">
        <v>5</v>
      </c>
      <c r="H2748" s="161" t="s">
        <v>2614</v>
      </c>
      <c r="I2748" s="97" t="s">
        <v>2102</v>
      </c>
      <c r="J2748" s="97" t="s">
        <v>2615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3221</v>
      </c>
      <c r="T2748" s="95" t="str">
        <f t="shared" si="217"/>
        <v>2 2024</v>
      </c>
      <c r="U2748" s="32">
        <f t="shared" si="215"/>
        <v>644.5413236241784</v>
      </c>
      <c r="V2748" s="22">
        <f t="shared" si="216"/>
        <v>0.75344530533584464</v>
      </c>
      <c r="X2748" s="33"/>
      <c r="Y2748" s="33"/>
    </row>
    <row r="2749" spans="1:25" x14ac:dyDescent="0.2">
      <c r="A2749" s="93" t="s">
        <v>1265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4"/>
        <v>1 2024</v>
      </c>
      <c r="G2749" s="96" t="s">
        <v>5</v>
      </c>
      <c r="H2749" s="161" t="s">
        <v>2614</v>
      </c>
      <c r="I2749" s="97" t="s">
        <v>2102</v>
      </c>
      <c r="J2749" s="97" t="s">
        <v>2615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3221</v>
      </c>
      <c r="T2749" s="95" t="str">
        <f t="shared" si="217"/>
        <v>2 2024</v>
      </c>
      <c r="U2749" s="32">
        <f t="shared" si="215"/>
        <v>844.5413236241784</v>
      </c>
      <c r="V2749" s="22">
        <f t="shared" si="216"/>
        <v>0.98723801271395728</v>
      </c>
      <c r="X2749" s="33"/>
      <c r="Y2749" s="33"/>
    </row>
    <row r="2750" spans="1:25" x14ac:dyDescent="0.2">
      <c r="A2750" s="93" t="s">
        <v>1265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4"/>
        <v>1 2024</v>
      </c>
      <c r="G2750" s="96" t="s">
        <v>5</v>
      </c>
      <c r="H2750" s="161" t="s">
        <v>2538</v>
      </c>
      <c r="I2750" s="97" t="s">
        <v>2102</v>
      </c>
      <c r="J2750" s="97" t="s">
        <v>2539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3221</v>
      </c>
      <c r="T2750" s="95" t="str">
        <f t="shared" si="217"/>
        <v>2 2024</v>
      </c>
      <c r="U2750" s="32">
        <f t="shared" si="215"/>
        <v>1020.2084911071013</v>
      </c>
      <c r="V2750" s="22">
        <f t="shared" si="216"/>
        <v>0.60734233129889481</v>
      </c>
      <c r="X2750" s="33"/>
      <c r="Y2750" s="33"/>
    </row>
    <row r="2751" spans="1:25" x14ac:dyDescent="0.2">
      <c r="A2751" s="93" t="s">
        <v>1265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4"/>
        <v>1 2024</v>
      </c>
      <c r="G2751" s="96" t="s">
        <v>5</v>
      </c>
      <c r="H2751" s="161" t="s">
        <v>2288</v>
      </c>
      <c r="I2751" s="97" t="s">
        <v>2070</v>
      </c>
      <c r="J2751" s="97" t="s">
        <v>2289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3221</v>
      </c>
      <c r="T2751" s="95" t="str">
        <f t="shared" si="217"/>
        <v>4 2024</v>
      </c>
      <c r="U2751" s="32">
        <f t="shared" si="215"/>
        <v>3.1995102449400292E-4</v>
      </c>
      <c r="V2751" s="22">
        <f t="shared" si="216"/>
        <v>3.0728779286699807E-7</v>
      </c>
      <c r="X2751" s="33"/>
      <c r="Y2751" s="33"/>
    </row>
    <row r="2752" spans="1:25" x14ac:dyDescent="0.2">
      <c r="A2752" s="93" t="s">
        <v>1265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4"/>
        <v>1 2024</v>
      </c>
      <c r="G2752" s="96" t="s">
        <v>5</v>
      </c>
      <c r="H2752" s="161" t="s">
        <v>2288</v>
      </c>
      <c r="I2752" s="97" t="s">
        <v>2070</v>
      </c>
      <c r="J2752" s="97" t="s">
        <v>2289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3221</v>
      </c>
      <c r="T2752" s="95" t="str">
        <f t="shared" si="217"/>
        <v>5 2024</v>
      </c>
      <c r="U2752" s="32">
        <f t="shared" si="215"/>
        <v>658.79031995102446</v>
      </c>
      <c r="V2752" s="22">
        <f t="shared" si="216"/>
        <v>0.63271628431272064</v>
      </c>
      <c r="X2752" s="33"/>
      <c r="Y2752" s="33"/>
    </row>
    <row r="2753" spans="1:25" x14ac:dyDescent="0.2">
      <c r="A2753" s="93" t="s">
        <v>1265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ref="F2753:F2816" si="219">IFERROR(MONTH(E2753)&amp;" "&amp;YEAR(E2753),"")</f>
        <v>1 2024</v>
      </c>
      <c r="G2753" s="96" t="s">
        <v>5</v>
      </c>
      <c r="H2753" s="161" t="s">
        <v>2183</v>
      </c>
      <c r="I2753" s="97" t="s">
        <v>2067</v>
      </c>
      <c r="J2753" s="97" t="s">
        <v>2184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3221</v>
      </c>
      <c r="T2753" s="95" t="str">
        <f t="shared" si="217"/>
        <v>3 2024</v>
      </c>
      <c r="U2753" s="32">
        <f t="shared" ref="U2753:U2816" si="220">Q2753-P2753</f>
        <v>1400.1489222193584</v>
      </c>
      <c r="V2753" s="22">
        <f t="shared" ref="V2753:V2816" si="221">IF(Q2753&lt;&gt;0,IFERROR(U2753/P2753,""),"")</f>
        <v>1.1669355873807328</v>
      </c>
      <c r="X2753" s="33"/>
      <c r="Y2753" s="33"/>
    </row>
    <row r="2754" spans="1:25" x14ac:dyDescent="0.2">
      <c r="A2754" s="93" t="s">
        <v>1265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9"/>
        <v>1 2024</v>
      </c>
      <c r="G2754" s="96" t="s">
        <v>5</v>
      </c>
      <c r="H2754" s="161" t="s">
        <v>2183</v>
      </c>
      <c r="I2754" s="97" t="s">
        <v>2067</v>
      </c>
      <c r="J2754" s="97" t="s">
        <v>2184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3221</v>
      </c>
      <c r="T2754" s="95" t="str">
        <f t="shared" si="217"/>
        <v>5 2024</v>
      </c>
      <c r="U2754" s="32">
        <f t="shared" si="220"/>
        <v>1100.1489222193584</v>
      </c>
      <c r="V2754" s="22">
        <f t="shared" si="221"/>
        <v>0.91690455806757132</v>
      </c>
      <c r="X2754" s="33"/>
      <c r="Y2754" s="33"/>
    </row>
    <row r="2755" spans="1:25" x14ac:dyDescent="0.2">
      <c r="A2755" s="93" t="s">
        <v>1265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9"/>
        <v>1 2024</v>
      </c>
      <c r="G2755" s="96" t="s">
        <v>5</v>
      </c>
      <c r="H2755" s="161" t="s">
        <v>2735</v>
      </c>
      <c r="I2755" s="97" t="s">
        <v>2283</v>
      </c>
      <c r="J2755" s="97" t="s">
        <v>2736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3221</v>
      </c>
      <c r="T2755" s="95" t="str">
        <f t="shared" si="217"/>
        <v>3 2024</v>
      </c>
      <c r="U2755" s="32">
        <f t="shared" si="220"/>
        <v>825.46419351720579</v>
      </c>
      <c r="V2755" s="22">
        <f t="shared" si="221"/>
        <v>0.94388838901525995</v>
      </c>
      <c r="X2755" s="33"/>
      <c r="Y2755" s="33"/>
    </row>
    <row r="2756" spans="1:25" x14ac:dyDescent="0.2">
      <c r="A2756" s="93" t="s">
        <v>1265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si="219"/>
        <v>1 2024</v>
      </c>
      <c r="G2756" s="96" t="s">
        <v>5</v>
      </c>
      <c r="H2756" s="160" t="str">
        <f>RIGHT(Journal!$J2756,9)</f>
        <v>CGN-02108</v>
      </c>
      <c r="I2756" s="96" t="str">
        <f t="shared" ref="I2756:I2779" si="222">IFERROR(LEFT(J2756,FIND(",",J2756)-1),"")</f>
        <v>California Gold Nutrition</v>
      </c>
      <c r="J2756" s="97" t="s">
        <v>1144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si="217"/>
        <v/>
      </c>
      <c r="U2756" s="32">
        <f t="shared" si="220"/>
        <v>-864.49521168965077</v>
      </c>
      <c r="V2756" s="22" t="str">
        <f t="shared" si="221"/>
        <v/>
      </c>
      <c r="X2756" s="33"/>
      <c r="Y2756" s="33"/>
    </row>
    <row r="2757" spans="1:25" x14ac:dyDescent="0.2">
      <c r="A2757" s="93" t="s">
        <v>1265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19"/>
        <v>1 2024</v>
      </c>
      <c r="G2757" s="96" t="s">
        <v>5</v>
      </c>
      <c r="H2757" s="161" t="s">
        <v>2866</v>
      </c>
      <c r="I2757" s="97" t="s">
        <v>2067</v>
      </c>
      <c r="J2757" s="97" t="s">
        <v>2867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3221</v>
      </c>
      <c r="T2757" s="95" t="str">
        <f t="shared" si="217"/>
        <v>3 2025</v>
      </c>
      <c r="U2757" s="32">
        <f t="shared" si="220"/>
        <v>817.21793336770202</v>
      </c>
      <c r="V2757" s="22">
        <f t="shared" si="221"/>
        <v>0.69092857967870924</v>
      </c>
      <c r="X2757" s="33"/>
      <c r="Y2757" s="33"/>
    </row>
    <row r="2758" spans="1:25" x14ac:dyDescent="0.2">
      <c r="A2758" s="93" t="s">
        <v>1265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19"/>
        <v>1 2024</v>
      </c>
      <c r="G2758" s="96" t="s">
        <v>5</v>
      </c>
      <c r="H2758" s="160" t="str">
        <f>RIGHT(Journal!$J2758,9)</f>
        <v>NOW-01452</v>
      </c>
      <c r="I2758" s="96" t="str">
        <f t="shared" si="222"/>
        <v>NOW Foods</v>
      </c>
      <c r="J2758" s="97" t="s">
        <v>169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3221</v>
      </c>
      <c r="T2758" s="95" t="str">
        <f t="shared" si="217"/>
        <v>2 2024</v>
      </c>
      <c r="U2758" s="32">
        <f t="shared" si="220"/>
        <v>738.11101881685795</v>
      </c>
      <c r="V2758" s="22">
        <f t="shared" si="221"/>
        <v>0.76735572738235047</v>
      </c>
      <c r="X2758" s="33"/>
      <c r="Y2758" s="33"/>
    </row>
    <row r="2759" spans="1:25" x14ac:dyDescent="0.2">
      <c r="A2759" s="93" t="s">
        <v>1265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19"/>
        <v>1 2024</v>
      </c>
      <c r="G2759" s="96" t="s">
        <v>5</v>
      </c>
      <c r="H2759" s="160" t="str">
        <f>RIGHT(Journal!$J2759,9)</f>
        <v>ZAH-08047</v>
      </c>
      <c r="I2759" s="96" t="str">
        <f t="shared" si="222"/>
        <v>Zahler</v>
      </c>
      <c r="J2759" s="97" t="s">
        <v>1266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3221</v>
      </c>
      <c r="T2759" s="95" t="str">
        <f t="shared" si="217"/>
        <v>6 2024</v>
      </c>
      <c r="U2759" s="32">
        <f t="shared" si="220"/>
        <v>1063.1908851011731</v>
      </c>
      <c r="V2759" s="22">
        <f t="shared" si="221"/>
        <v>0.73996669013060778</v>
      </c>
      <c r="X2759" s="33"/>
      <c r="Y2759" s="33"/>
    </row>
    <row r="2760" spans="1:25" x14ac:dyDescent="0.2">
      <c r="A2760" s="93" t="s">
        <v>1265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19"/>
        <v>1 2024</v>
      </c>
      <c r="G2760" s="96" t="s">
        <v>5</v>
      </c>
      <c r="H2760" s="161" t="s">
        <v>2496</v>
      </c>
      <c r="I2760" s="97" t="s">
        <v>2286</v>
      </c>
      <c r="J2760" s="97" t="s">
        <v>4485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3221</v>
      </c>
      <c r="T2760" s="95" t="str">
        <f t="shared" si="217"/>
        <v>7 2024</v>
      </c>
      <c r="U2760" s="32">
        <f t="shared" si="220"/>
        <v>1079.9932715233922</v>
      </c>
      <c r="V2760" s="22">
        <f t="shared" si="221"/>
        <v>1.7419057276636301</v>
      </c>
      <c r="X2760" s="33"/>
      <c r="Y2760" s="33"/>
    </row>
    <row r="2761" spans="1:25" x14ac:dyDescent="0.2">
      <c r="A2761" s="93" t="s">
        <v>1265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19"/>
        <v>1 2024</v>
      </c>
      <c r="G2761" s="96" t="s">
        <v>5</v>
      </c>
      <c r="H2761" s="161" t="s">
        <v>2496</v>
      </c>
      <c r="I2761" s="97" t="s">
        <v>2286</v>
      </c>
      <c r="J2761" s="97" t="s">
        <v>4485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3221</v>
      </c>
      <c r="T2761" s="95" t="str">
        <f t="shared" si="217"/>
        <v>7 2024</v>
      </c>
      <c r="U2761" s="32">
        <f t="shared" si="220"/>
        <v>1079.9932715233922</v>
      </c>
      <c r="V2761" s="22">
        <f t="shared" si="221"/>
        <v>1.7419057276636301</v>
      </c>
      <c r="X2761" s="33"/>
      <c r="Y2761" s="33"/>
    </row>
    <row r="2762" spans="1:25" x14ac:dyDescent="0.2">
      <c r="A2762" s="93" t="s">
        <v>1265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19"/>
        <v>1 2024</v>
      </c>
      <c r="G2762" s="96" t="s">
        <v>5</v>
      </c>
      <c r="H2762" s="161" t="s">
        <v>2498</v>
      </c>
      <c r="I2762" s="97" t="s">
        <v>2286</v>
      </c>
      <c r="J2762" s="97" t="s">
        <v>4484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3221</v>
      </c>
      <c r="T2762" s="95" t="str">
        <f t="shared" si="217"/>
        <v>2 2024</v>
      </c>
      <c r="U2762" s="32">
        <f t="shared" si="220"/>
        <v>1116.6198218198222</v>
      </c>
      <c r="V2762" s="22">
        <f t="shared" si="221"/>
        <v>1.0306814212675361</v>
      </c>
      <c r="X2762" s="33"/>
      <c r="Y2762" s="33"/>
    </row>
    <row r="2763" spans="1:25" x14ac:dyDescent="0.2">
      <c r="A2763" s="93" t="s">
        <v>1265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19"/>
        <v>1 2024</v>
      </c>
      <c r="G2763" s="96" t="s">
        <v>5</v>
      </c>
      <c r="H2763" s="161" t="s">
        <v>2498</v>
      </c>
      <c r="I2763" s="97" t="s">
        <v>2286</v>
      </c>
      <c r="J2763" s="97" t="s">
        <v>4484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3221</v>
      </c>
      <c r="T2763" s="95" t="str">
        <f t="shared" si="217"/>
        <v>3 2024</v>
      </c>
      <c r="U2763" s="32">
        <f t="shared" si="220"/>
        <v>1216.6198218198222</v>
      </c>
      <c r="V2763" s="22">
        <f t="shared" si="221"/>
        <v>1.1229851222342422</v>
      </c>
      <c r="X2763" s="33"/>
      <c r="Y2763" s="33"/>
    </row>
    <row r="2764" spans="1:25" x14ac:dyDescent="0.2">
      <c r="A2764" s="93" t="s">
        <v>1265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19"/>
        <v>1 2024</v>
      </c>
      <c r="G2764" s="96" t="s">
        <v>5</v>
      </c>
      <c r="H2764" s="160" t="str">
        <f>RIGHT(Journal!$J2764,9)</f>
        <v>NWY-15788</v>
      </c>
      <c r="I2764" s="96" t="str">
        <f t="shared" si="222"/>
        <v>Nature's Way</v>
      </c>
      <c r="J2764" s="97" t="s">
        <v>88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17"/>
        <v/>
      </c>
      <c r="U2764" s="32">
        <f t="shared" si="220"/>
        <v>-1000.0432413970871</v>
      </c>
      <c r="V2764" s="22" t="str">
        <f t="shared" si="221"/>
        <v/>
      </c>
      <c r="X2764" s="33"/>
      <c r="Y2764" s="33"/>
    </row>
    <row r="2765" spans="1:25" x14ac:dyDescent="0.2">
      <c r="A2765" s="93" t="s">
        <v>1265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19"/>
        <v>1 2024</v>
      </c>
      <c r="G2765" s="96" t="s">
        <v>5</v>
      </c>
      <c r="H2765" s="161" t="s">
        <v>4102</v>
      </c>
      <c r="I2765" s="97" t="s">
        <v>2742</v>
      </c>
      <c r="J2765" s="97" t="s">
        <v>4103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3221</v>
      </c>
      <c r="T2765" s="95" t="str">
        <f t="shared" ref="T2765:T2828" si="223">IF(R2765="","",MONTH(R2765)&amp;" "&amp;YEAR(R2765))</f>
        <v>2 2024</v>
      </c>
      <c r="U2765" s="32">
        <f t="shared" si="220"/>
        <v>1309.6442458757574</v>
      </c>
      <c r="V2765" s="22">
        <f t="shared" si="221"/>
        <v>0.59791394316188828</v>
      </c>
      <c r="X2765" s="33"/>
      <c r="Y2765" s="33"/>
    </row>
    <row r="2766" spans="1:25" x14ac:dyDescent="0.2">
      <c r="A2766" s="93" t="s">
        <v>1265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19"/>
        <v>1 2024</v>
      </c>
      <c r="G2766" s="96" t="s">
        <v>5</v>
      </c>
      <c r="H2766" s="161" t="s">
        <v>4102</v>
      </c>
      <c r="I2766" s="97" t="s">
        <v>2742</v>
      </c>
      <c r="J2766" s="97" t="s">
        <v>4103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3221</v>
      </c>
      <c r="T2766" s="95" t="str">
        <f t="shared" si="223"/>
        <v>3 2024</v>
      </c>
      <c r="U2766" s="32">
        <f t="shared" si="220"/>
        <v>1309.6442458757574</v>
      </c>
      <c r="V2766" s="22">
        <f t="shared" si="221"/>
        <v>0.59791394316188828</v>
      </c>
      <c r="X2766" s="33"/>
      <c r="Y2766" s="33"/>
    </row>
    <row r="2767" spans="1:25" x14ac:dyDescent="0.2">
      <c r="A2767" s="93" t="s">
        <v>1265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19"/>
        <v>1 2024</v>
      </c>
      <c r="G2767" s="96" t="s">
        <v>5</v>
      </c>
      <c r="H2767" s="160" t="str">
        <f>RIGHT(Journal!$J2767,9)</f>
        <v>RSP-00661</v>
      </c>
      <c r="I2767" s="96" t="str">
        <f t="shared" si="222"/>
        <v>RSP Nutrition</v>
      </c>
      <c r="J2767" s="97" t="s">
        <v>1160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3221</v>
      </c>
      <c r="T2767" s="95" t="str">
        <f t="shared" si="223"/>
        <v>2 2024</v>
      </c>
      <c r="U2767" s="32">
        <f t="shared" si="220"/>
        <v>1036.8931750225545</v>
      </c>
      <c r="V2767" s="22">
        <f t="shared" si="221"/>
        <v>0.82090695301331273</v>
      </c>
      <c r="X2767" s="33"/>
      <c r="Y2767" s="33"/>
    </row>
    <row r="2768" spans="1:25" x14ac:dyDescent="0.2">
      <c r="A2768" s="93" t="s">
        <v>1265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19"/>
        <v>1 2024</v>
      </c>
      <c r="G2768" s="96" t="s">
        <v>5</v>
      </c>
      <c r="H2768" s="161" t="s">
        <v>3004</v>
      </c>
      <c r="I2768" s="97" t="s">
        <v>2108</v>
      </c>
      <c r="J2768" s="97" t="s">
        <v>4390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3221</v>
      </c>
      <c r="T2768" s="95" t="str">
        <f t="shared" si="223"/>
        <v>3 2024</v>
      </c>
      <c r="U2768" s="32">
        <f t="shared" si="220"/>
        <v>1643.2490187201961</v>
      </c>
      <c r="V2768" s="22">
        <f t="shared" si="221"/>
        <v>2.9514973012582</v>
      </c>
      <c r="X2768" s="33"/>
      <c r="Y2768" s="33"/>
    </row>
    <row r="2769" spans="1:25" x14ac:dyDescent="0.2">
      <c r="A2769" s="93" t="s">
        <v>1265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19"/>
        <v>1 2024</v>
      </c>
      <c r="G2769" s="96" t="s">
        <v>5</v>
      </c>
      <c r="H2769" s="161" t="s">
        <v>3004</v>
      </c>
      <c r="I2769" s="97" t="s">
        <v>2108</v>
      </c>
      <c r="J2769" s="97" t="s">
        <v>4390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3221</v>
      </c>
      <c r="T2769" s="95" t="str">
        <f t="shared" si="223"/>
        <v>8 2024</v>
      </c>
      <c r="U2769" s="32">
        <f t="shared" si="220"/>
        <v>1643.2490187201961</v>
      </c>
      <c r="V2769" s="22">
        <f t="shared" si="221"/>
        <v>2.9514973012582</v>
      </c>
      <c r="X2769" s="33"/>
      <c r="Y2769" s="33"/>
    </row>
    <row r="2770" spans="1:25" x14ac:dyDescent="0.2">
      <c r="A2770" s="93" t="s">
        <v>1267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19"/>
        <v>1 2024</v>
      </c>
      <c r="G2770" s="96" t="s">
        <v>5</v>
      </c>
      <c r="H2770" s="175" t="s">
        <v>3754</v>
      </c>
      <c r="I2770" s="176" t="s">
        <v>2067</v>
      </c>
      <c r="J2770" s="97" t="s">
        <v>3805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3221</v>
      </c>
      <c r="T2770" s="95" t="str">
        <f t="shared" si="223"/>
        <v>6 2025</v>
      </c>
      <c r="U2770" s="32">
        <f t="shared" si="220"/>
        <v>790.29151407319534</v>
      </c>
      <c r="V2770" s="22">
        <f t="shared" si="221"/>
        <v>0.97601979948205142</v>
      </c>
      <c r="X2770" s="33"/>
      <c r="Y2770" s="33"/>
    </row>
    <row r="2771" spans="1:25" x14ac:dyDescent="0.2">
      <c r="A2771" s="93" t="s">
        <v>1267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19"/>
        <v>1 2024</v>
      </c>
      <c r="G2771" s="96" t="s">
        <v>5</v>
      </c>
      <c r="H2771" s="160" t="str">
        <f>RIGHT(Journal!$J2771,9)</f>
        <v>NAP-29998</v>
      </c>
      <c r="I2771" s="96" t="str">
        <f t="shared" si="222"/>
        <v>NaturesPlus</v>
      </c>
      <c r="J2771" s="97" t="s">
        <v>1268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3221</v>
      </c>
      <c r="T2771" s="95" t="str">
        <f t="shared" si="223"/>
        <v>3 2024</v>
      </c>
      <c r="U2771" s="32">
        <f t="shared" si="220"/>
        <v>985.59482912002352</v>
      </c>
      <c r="V2771" s="22">
        <f t="shared" si="221"/>
        <v>1.2102020767563082</v>
      </c>
      <c r="X2771" s="33"/>
      <c r="Y2771" s="33"/>
    </row>
    <row r="2772" spans="1:25" x14ac:dyDescent="0.2">
      <c r="A2772" s="93" t="s">
        <v>1267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19"/>
        <v>1 2024</v>
      </c>
      <c r="G2772" s="96" t="s">
        <v>5</v>
      </c>
      <c r="H2772" s="161" t="s">
        <v>2990</v>
      </c>
      <c r="I2772" s="97" t="s">
        <v>2742</v>
      </c>
      <c r="J2772" s="97" t="s">
        <v>3962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3221</v>
      </c>
      <c r="T2772" s="95" t="str">
        <f t="shared" si="223"/>
        <v>10 2024</v>
      </c>
      <c r="U2772" s="32">
        <f t="shared" si="220"/>
        <v>1090.7217930659549</v>
      </c>
      <c r="V2772" s="22">
        <f t="shared" si="221"/>
        <v>1.1995468325846184</v>
      </c>
      <c r="X2772" s="33"/>
      <c r="Y2772" s="33"/>
    </row>
    <row r="2773" spans="1:25" x14ac:dyDescent="0.2">
      <c r="A2773" s="93" t="s">
        <v>1267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19"/>
        <v>1 2024</v>
      </c>
      <c r="G2773" s="96" t="s">
        <v>5</v>
      </c>
      <c r="H2773" s="160" t="str">
        <f>RIGHT(Journal!$J2773,9)</f>
        <v>NAP-29996</v>
      </c>
      <c r="I2773" s="96" t="str">
        <f t="shared" si="222"/>
        <v>NaturesPlus</v>
      </c>
      <c r="J2773" s="97" t="s">
        <v>97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3221</v>
      </c>
      <c r="T2773" s="95" t="str">
        <f t="shared" si="223"/>
        <v>5 2025</v>
      </c>
      <c r="U2773" s="32">
        <f t="shared" si="220"/>
        <v>1079.4497491783427</v>
      </c>
      <c r="V2773" s="22">
        <f t="shared" si="221"/>
        <v>1.1726136060631738</v>
      </c>
      <c r="X2773" s="33"/>
      <c r="Y2773" s="33"/>
    </row>
    <row r="2774" spans="1:25" x14ac:dyDescent="0.2">
      <c r="A2774" s="93" t="s">
        <v>1267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19"/>
        <v>1 2024</v>
      </c>
      <c r="G2774" s="96" t="s">
        <v>5</v>
      </c>
      <c r="H2774" s="160" t="str">
        <f>RIGHT(Journal!$J2774,9)</f>
        <v>NAP-29964</v>
      </c>
      <c r="I2774" s="96" t="str">
        <f t="shared" si="222"/>
        <v>NaturesPlus</v>
      </c>
      <c r="J2774" s="97" t="s">
        <v>1269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3"/>
        <v/>
      </c>
      <c r="U2774" s="32">
        <f t="shared" si="220"/>
        <v>-1241.8035016186031</v>
      </c>
      <c r="V2774" s="22" t="str">
        <f t="shared" si="221"/>
        <v/>
      </c>
      <c r="X2774" s="33"/>
      <c r="Y2774" s="33"/>
    </row>
    <row r="2775" spans="1:25" x14ac:dyDescent="0.2">
      <c r="A2775" s="93" t="s">
        <v>1267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19"/>
        <v>1 2024</v>
      </c>
      <c r="G2775" s="96" t="s">
        <v>5</v>
      </c>
      <c r="H2775" s="161" t="s">
        <v>2260</v>
      </c>
      <c r="I2775" s="97" t="s">
        <v>2068</v>
      </c>
      <c r="J2775" s="97" t="s">
        <v>2261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3221</v>
      </c>
      <c r="T2775" s="95" t="str">
        <f t="shared" si="223"/>
        <v>3 2024</v>
      </c>
      <c r="U2775" s="32">
        <f t="shared" si="220"/>
        <v>1112.168985840314</v>
      </c>
      <c r="V2775" s="22">
        <f t="shared" si="221"/>
        <v>0.86359854174346617</v>
      </c>
      <c r="X2775" s="33"/>
      <c r="Y2775" s="33"/>
    </row>
    <row r="2776" spans="1:25" x14ac:dyDescent="0.2">
      <c r="A2776" s="93" t="s">
        <v>1267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19"/>
        <v>1 2024</v>
      </c>
      <c r="G2776" s="96" t="s">
        <v>5</v>
      </c>
      <c r="H2776" s="161" t="s">
        <v>2087</v>
      </c>
      <c r="I2776" s="97" t="s">
        <v>2070</v>
      </c>
      <c r="J2776" s="97" t="s">
        <v>2088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3221</v>
      </c>
      <c r="T2776" s="95" t="str">
        <f t="shared" si="223"/>
        <v>2 2024</v>
      </c>
      <c r="U2776" s="32">
        <f t="shared" si="220"/>
        <v>963.53860182370818</v>
      </c>
      <c r="V2776" s="22">
        <f t="shared" si="221"/>
        <v>0.6949624440255725</v>
      </c>
      <c r="X2776" s="33"/>
      <c r="Y2776" s="33"/>
    </row>
    <row r="2777" spans="1:25" x14ac:dyDescent="0.2">
      <c r="A2777" s="93" t="s">
        <v>1267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19"/>
        <v>1 2024</v>
      </c>
      <c r="G2777" s="96" t="s">
        <v>5</v>
      </c>
      <c r="H2777" s="161" t="s">
        <v>2087</v>
      </c>
      <c r="I2777" s="97" t="s">
        <v>2070</v>
      </c>
      <c r="J2777" s="97" t="s">
        <v>2088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3221</v>
      </c>
      <c r="T2777" s="95" t="str">
        <f t="shared" si="223"/>
        <v>2 2024</v>
      </c>
      <c r="U2777" s="32">
        <f t="shared" si="220"/>
        <v>1013.5386018237082</v>
      </c>
      <c r="V2777" s="22">
        <f t="shared" si="221"/>
        <v>0.73102547474952084</v>
      </c>
      <c r="X2777" s="33"/>
      <c r="Y2777" s="33"/>
    </row>
    <row r="2778" spans="1:25" x14ac:dyDescent="0.2">
      <c r="A2778" s="93" t="s">
        <v>1267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19"/>
        <v>1 2024</v>
      </c>
      <c r="G2778" s="96" t="s">
        <v>5</v>
      </c>
      <c r="H2778" s="160" t="str">
        <f>RIGHT(Journal!$J2778,9)</f>
        <v>CGN-02006</v>
      </c>
      <c r="I2778" s="96" t="str">
        <f t="shared" si="222"/>
        <v>California Gold Nutrition</v>
      </c>
      <c r="J2778" s="97" t="s">
        <v>1270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3"/>
        <v/>
      </c>
      <c r="U2778" s="32">
        <f t="shared" si="220"/>
        <v>-557.02683544616605</v>
      </c>
      <c r="V2778" s="22" t="str">
        <f t="shared" si="221"/>
        <v/>
      </c>
      <c r="X2778" s="33"/>
      <c r="Y2778" s="33"/>
    </row>
    <row r="2779" spans="1:25" x14ac:dyDescent="0.2">
      <c r="A2779" s="93" t="s">
        <v>1267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19"/>
        <v>1 2024</v>
      </c>
      <c r="G2779" s="96" t="s">
        <v>6</v>
      </c>
      <c r="H2779" s="160" t="str">
        <f>RIGHT(Journal!$J2779,9)</f>
        <v>OPN-02450</v>
      </c>
      <c r="I2779" s="96" t="str">
        <f t="shared" si="222"/>
        <v>Optimum Nutrition</v>
      </c>
      <c r="J2779" s="97" t="s">
        <v>1271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3221</v>
      </c>
      <c r="T2779" s="95" t="str">
        <f t="shared" si="223"/>
        <v>10 2024</v>
      </c>
      <c r="U2779" s="32">
        <f t="shared" si="220"/>
        <v>790.91573504336861</v>
      </c>
      <c r="V2779" s="22">
        <f t="shared" si="221"/>
        <v>0.49153158244617207</v>
      </c>
      <c r="X2779" s="33"/>
      <c r="Y2779" s="33"/>
    </row>
    <row r="2780" spans="1:25" x14ac:dyDescent="0.2">
      <c r="A2780" s="93" t="s">
        <v>1267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19"/>
        <v>1 2024</v>
      </c>
      <c r="G2780" s="96" t="s">
        <v>5</v>
      </c>
      <c r="H2780" s="175" t="s">
        <v>3743</v>
      </c>
      <c r="I2780" s="176" t="s">
        <v>2757</v>
      </c>
      <c r="J2780" s="97" t="s">
        <v>3791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3221</v>
      </c>
      <c r="T2780" s="95" t="str">
        <f t="shared" si="223"/>
        <v>12 2024</v>
      </c>
      <c r="U2780" s="32">
        <f t="shared" si="220"/>
        <v>925.94693021474279</v>
      </c>
      <c r="V2780" s="22">
        <f t="shared" si="221"/>
        <v>1.0593715212764314</v>
      </c>
      <c r="X2780" s="33"/>
      <c r="Y2780" s="33"/>
    </row>
    <row r="2781" spans="1:25" x14ac:dyDescent="0.2">
      <c r="A2781" s="93" t="s">
        <v>1267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19"/>
        <v>1 2024</v>
      </c>
      <c r="G2781" s="96" t="s">
        <v>5</v>
      </c>
      <c r="H2781" s="175" t="s">
        <v>3743</v>
      </c>
      <c r="I2781" s="176" t="s">
        <v>2757</v>
      </c>
      <c r="J2781" s="97" t="s">
        <v>3791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3"/>
        <v/>
      </c>
      <c r="U2781" s="32">
        <f t="shared" si="220"/>
        <v>-874.05306978525721</v>
      </c>
      <c r="V2781" s="22" t="str">
        <f t="shared" si="221"/>
        <v/>
      </c>
      <c r="X2781" s="33"/>
      <c r="Y2781" s="33"/>
    </row>
    <row r="2782" spans="1:25" x14ac:dyDescent="0.2">
      <c r="A2782" s="93" t="s">
        <v>1272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19"/>
        <v>1 2024</v>
      </c>
      <c r="G2782" s="96" t="s">
        <v>5</v>
      </c>
      <c r="H2782" s="160" t="str">
        <f>RIGHT(Journal!$J2782,9)</f>
        <v>000001750</v>
      </c>
      <c r="I2782" s="96" t="str">
        <f t="shared" ref="I2782:I2801" si="224">IFERROR(LEFT(J2782,FIND(",",J2782)-1),"")</f>
        <v>NSP</v>
      </c>
      <c r="J2782" s="97" t="s">
        <v>931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3221</v>
      </c>
      <c r="T2782" s="95" t="str">
        <f t="shared" si="223"/>
        <v>1 2024</v>
      </c>
      <c r="U2782" s="32">
        <f t="shared" si="220"/>
        <v>1139.3400000000001</v>
      </c>
      <c r="V2782" s="22">
        <f t="shared" si="221"/>
        <v>0.31123895690940984</v>
      </c>
      <c r="X2782" s="33"/>
      <c r="Y2782" s="33"/>
    </row>
    <row r="2783" spans="1:25" x14ac:dyDescent="0.2">
      <c r="A2783" s="93" t="s">
        <v>1273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19"/>
        <v>1 2024</v>
      </c>
      <c r="G2783" s="96" t="s">
        <v>6</v>
      </c>
      <c r="H2783" s="160" t="str">
        <f>RIGHT(Journal!$J2783,9)</f>
        <v>715218620</v>
      </c>
      <c r="I2783" s="96" t="str">
        <f t="shared" si="224"/>
        <v>R-Line</v>
      </c>
      <c r="J2783" s="97" t="s">
        <v>1274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3221</v>
      </c>
      <c r="T2783" s="95" t="str">
        <f t="shared" si="223"/>
        <v>12 2024</v>
      </c>
      <c r="U2783" s="32">
        <f t="shared" si="220"/>
        <v>688.52794204154907</v>
      </c>
      <c r="V2783" s="22">
        <f t="shared" si="221"/>
        <v>0.18064619957107783</v>
      </c>
      <c r="X2783" s="33"/>
      <c r="Y2783" s="33"/>
    </row>
    <row r="2784" spans="1:25" x14ac:dyDescent="0.2">
      <c r="A2784" s="93" t="s">
        <v>1275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19"/>
        <v>1 2024</v>
      </c>
      <c r="G2784" s="96" t="s">
        <v>6</v>
      </c>
      <c r="H2784" s="160" t="str">
        <f>RIGHT(Journal!$J2784,9)</f>
        <v>176330234</v>
      </c>
      <c r="I2784" s="96" t="str">
        <f t="shared" si="224"/>
        <v>Red Ginseng</v>
      </c>
      <c r="J2784" s="97" t="s">
        <v>1276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3221</v>
      </c>
      <c r="T2784" s="95" t="str">
        <f t="shared" si="223"/>
        <v>1 2024</v>
      </c>
      <c r="U2784" s="32">
        <f t="shared" si="220"/>
        <v>542.4751540295365</v>
      </c>
      <c r="V2784" s="22">
        <f t="shared" si="221"/>
        <v>0.39960605924802312</v>
      </c>
      <c r="X2784" s="33"/>
      <c r="Y2784" s="33"/>
    </row>
    <row r="2785" spans="1:25" x14ac:dyDescent="0.2">
      <c r="A2785" s="93" t="s">
        <v>1275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19"/>
        <v>1 2024</v>
      </c>
      <c r="G2785" s="96" t="s">
        <v>6</v>
      </c>
      <c r="H2785" s="160" t="str">
        <f>RIGHT(Journal!$J2785,9)</f>
        <v>176330234</v>
      </c>
      <c r="I2785" s="96" t="str">
        <f t="shared" si="224"/>
        <v>Red Ginseng</v>
      </c>
      <c r="J2785" s="97" t="s">
        <v>1276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3221</v>
      </c>
      <c r="T2785" s="95" t="str">
        <f t="shared" si="223"/>
        <v>1 2024</v>
      </c>
      <c r="U2785" s="32">
        <f t="shared" si="220"/>
        <v>719.31747112913718</v>
      </c>
      <c r="V2785" s="22">
        <f t="shared" si="221"/>
        <v>0.60923868486226451</v>
      </c>
      <c r="X2785" s="33"/>
      <c r="Y2785" s="33"/>
    </row>
    <row r="2786" spans="1:25" x14ac:dyDescent="0.2">
      <c r="A2786" s="93" t="s">
        <v>1275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19"/>
        <v>1 2024</v>
      </c>
      <c r="G2786" s="96" t="s">
        <v>6</v>
      </c>
      <c r="H2786" s="160" t="str">
        <f>RIGHT(Journal!$J2786,9)</f>
        <v>176330234</v>
      </c>
      <c r="I2786" s="96" t="str">
        <f t="shared" si="224"/>
        <v>Red Ginseng</v>
      </c>
      <c r="J2786" s="97" t="s">
        <v>1276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3221</v>
      </c>
      <c r="T2786" s="95" t="str">
        <f t="shared" si="223"/>
        <v>1 2024</v>
      </c>
      <c r="U2786" s="32">
        <f t="shared" si="220"/>
        <v>705.79423511563823</v>
      </c>
      <c r="V2786" s="22">
        <f t="shared" si="221"/>
        <v>0.59101559870964304</v>
      </c>
      <c r="X2786" s="33"/>
      <c r="Y2786" s="33"/>
    </row>
    <row r="2787" spans="1:25" x14ac:dyDescent="0.2">
      <c r="A2787" s="93" t="s">
        <v>1275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19"/>
        <v>1 2024</v>
      </c>
      <c r="G2787" s="96" t="s">
        <v>6</v>
      </c>
      <c r="H2787" s="160" t="str">
        <f>RIGHT(Journal!$J2787,9)</f>
        <v>176330234</v>
      </c>
      <c r="I2787" s="96" t="str">
        <f t="shared" si="224"/>
        <v>Red Ginseng</v>
      </c>
      <c r="J2787" s="97" t="s">
        <v>1276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3221</v>
      </c>
      <c r="T2787" s="95" t="str">
        <f t="shared" si="223"/>
        <v>1 2024</v>
      </c>
      <c r="U2787" s="32">
        <f t="shared" si="220"/>
        <v>705.79423511563823</v>
      </c>
      <c r="V2787" s="22">
        <f t="shared" si="221"/>
        <v>0.59101559870964304</v>
      </c>
      <c r="X2787" s="33"/>
      <c r="Y2787" s="33"/>
    </row>
    <row r="2788" spans="1:25" x14ac:dyDescent="0.2">
      <c r="A2788" s="93" t="s">
        <v>1275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19"/>
        <v>1 2024</v>
      </c>
      <c r="G2788" s="96" t="s">
        <v>6</v>
      </c>
      <c r="H2788" s="160" t="str">
        <f>RIGHT(Journal!$J2788,9)</f>
        <v>176330234</v>
      </c>
      <c r="I2788" s="96" t="str">
        <f t="shared" si="224"/>
        <v>Red Ginseng</v>
      </c>
      <c r="J2788" s="97" t="s">
        <v>1276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3221</v>
      </c>
      <c r="T2788" s="95" t="str">
        <f t="shared" si="223"/>
        <v>1 2024</v>
      </c>
      <c r="U2788" s="32">
        <f t="shared" si="220"/>
        <v>719.31747112913718</v>
      </c>
      <c r="V2788" s="22">
        <f t="shared" si="221"/>
        <v>0.60923868486226451</v>
      </c>
      <c r="X2788" s="33"/>
      <c r="Y2788" s="33"/>
    </row>
    <row r="2789" spans="1:25" x14ac:dyDescent="0.2">
      <c r="A2789" s="93" t="s">
        <v>1275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19"/>
        <v>1 2024</v>
      </c>
      <c r="G2789" s="96" t="s">
        <v>6</v>
      </c>
      <c r="H2789" s="160" t="str">
        <f>RIGHT(Journal!$J2789,9)</f>
        <v>176330234</v>
      </c>
      <c r="I2789" s="96" t="str">
        <f t="shared" si="224"/>
        <v>Red Ginseng</v>
      </c>
      <c r="J2789" s="97" t="s">
        <v>1276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3221</v>
      </c>
      <c r="T2789" s="95" t="str">
        <f t="shared" si="223"/>
        <v>1 2024</v>
      </c>
      <c r="U2789" s="32">
        <f t="shared" si="220"/>
        <v>619.31747112913718</v>
      </c>
      <c r="V2789" s="22">
        <f t="shared" si="221"/>
        <v>0.52454191197477695</v>
      </c>
      <c r="X2789" s="33"/>
      <c r="Y2789" s="33"/>
    </row>
    <row r="2790" spans="1:25" x14ac:dyDescent="0.2">
      <c r="A2790" s="93" t="s">
        <v>1275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19"/>
        <v>1 2024</v>
      </c>
      <c r="G2790" s="96" t="s">
        <v>6</v>
      </c>
      <c r="H2790" s="160" t="str">
        <f>RIGHT(Journal!$J2790,9)</f>
        <v>176330234</v>
      </c>
      <c r="I2790" s="96" t="str">
        <f t="shared" si="224"/>
        <v>Red Ginseng</v>
      </c>
      <c r="J2790" s="97" t="s">
        <v>1276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3221</v>
      </c>
      <c r="T2790" s="95" t="str">
        <f t="shared" si="223"/>
        <v>1 2024</v>
      </c>
      <c r="U2790" s="32">
        <f t="shared" si="220"/>
        <v>605.79423511563823</v>
      </c>
      <c r="V2790" s="22">
        <f t="shared" si="221"/>
        <v>0.50727793561966183</v>
      </c>
      <c r="X2790" s="33"/>
      <c r="Y2790" s="33"/>
    </row>
    <row r="2791" spans="1:25" x14ac:dyDescent="0.2">
      <c r="A2791" s="93" t="s">
        <v>1275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19"/>
        <v>1 2024</v>
      </c>
      <c r="G2791" s="96" t="s">
        <v>6</v>
      </c>
      <c r="H2791" s="160" t="str">
        <f>RIGHT(Journal!$J2791,9)</f>
        <v>176330234</v>
      </c>
      <c r="I2791" s="96" t="str">
        <f t="shared" si="224"/>
        <v>Red Ginseng</v>
      </c>
      <c r="J2791" s="97" t="s">
        <v>1276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3221</v>
      </c>
      <c r="T2791" s="95" t="str">
        <f t="shared" si="223"/>
        <v>2 2024</v>
      </c>
      <c r="U2791" s="32">
        <f t="shared" si="220"/>
        <v>719.31747112913718</v>
      </c>
      <c r="V2791" s="22">
        <f t="shared" si="221"/>
        <v>0.60923868486226451</v>
      </c>
      <c r="X2791" s="33"/>
      <c r="Y2791" s="33"/>
    </row>
    <row r="2792" spans="1:25" x14ac:dyDescent="0.2">
      <c r="A2792" s="93" t="s">
        <v>1275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19"/>
        <v>1 2024</v>
      </c>
      <c r="G2792" s="96" t="s">
        <v>6</v>
      </c>
      <c r="H2792" s="160" t="str">
        <f>RIGHT(Journal!$J2792,9)</f>
        <v>176330234</v>
      </c>
      <c r="I2792" s="96" t="str">
        <f t="shared" si="224"/>
        <v>Red Ginseng</v>
      </c>
      <c r="J2792" s="97" t="s">
        <v>1276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3221</v>
      </c>
      <c r="T2792" s="95" t="str">
        <f t="shared" si="223"/>
        <v>2 2024</v>
      </c>
      <c r="U2792" s="32">
        <f t="shared" si="220"/>
        <v>542.4751540295365</v>
      </c>
      <c r="V2792" s="22">
        <f t="shared" si="221"/>
        <v>0.39960605924802312</v>
      </c>
      <c r="X2792" s="33"/>
      <c r="Y2792" s="33"/>
    </row>
    <row r="2793" spans="1:25" x14ac:dyDescent="0.2">
      <c r="A2793" s="93" t="s">
        <v>1275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19"/>
        <v>1 2024</v>
      </c>
      <c r="G2793" s="96" t="s">
        <v>7</v>
      </c>
      <c r="H2793" s="160" t="str">
        <f>RIGHT(Journal!$J2793,9)</f>
        <v>157827858</v>
      </c>
      <c r="I2793" s="96" t="str">
        <f t="shared" si="224"/>
        <v>Mr.Volos</v>
      </c>
      <c r="J2793" s="97" t="s">
        <v>1277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3221</v>
      </c>
      <c r="T2793" s="95" t="str">
        <f t="shared" si="223"/>
        <v>1 2024</v>
      </c>
      <c r="U2793" s="32">
        <f t="shared" si="220"/>
        <v>496.15978822873774</v>
      </c>
      <c r="V2793" s="22">
        <f t="shared" si="221"/>
        <v>0.494261718559043</v>
      </c>
      <c r="X2793" s="33"/>
      <c r="Y2793" s="33"/>
    </row>
    <row r="2794" spans="1:25" x14ac:dyDescent="0.2">
      <c r="A2794" s="93" t="s">
        <v>1275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19"/>
        <v>1 2024</v>
      </c>
      <c r="G2794" s="96" t="s">
        <v>7</v>
      </c>
      <c r="H2794" s="160" t="str">
        <f>RIGHT(Journal!$J2794,9)</f>
        <v>157827858</v>
      </c>
      <c r="I2794" s="96" t="str">
        <f t="shared" si="224"/>
        <v>Mr.Volos</v>
      </c>
      <c r="J2794" s="97" t="s">
        <v>1277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3221</v>
      </c>
      <c r="T2794" s="95" t="str">
        <f t="shared" si="223"/>
        <v>1 2024</v>
      </c>
      <c r="U2794" s="32">
        <f t="shared" si="220"/>
        <v>496.15978822873774</v>
      </c>
      <c r="V2794" s="22">
        <f t="shared" si="221"/>
        <v>0.494261718559043</v>
      </c>
      <c r="X2794" s="33"/>
      <c r="Y2794" s="33"/>
    </row>
    <row r="2795" spans="1:25" x14ac:dyDescent="0.2">
      <c r="A2795" s="93" t="s">
        <v>1275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19"/>
        <v>1 2024</v>
      </c>
      <c r="G2795" s="96" t="s">
        <v>7</v>
      </c>
      <c r="H2795" s="160" t="str">
        <f>RIGHT(Journal!$J2795,9)</f>
        <v>157827858</v>
      </c>
      <c r="I2795" s="96" t="str">
        <f t="shared" si="224"/>
        <v>Mr.Volos</v>
      </c>
      <c r="J2795" s="97" t="s">
        <v>1277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3221</v>
      </c>
      <c r="T2795" s="95" t="str">
        <f t="shared" si="223"/>
        <v>1 2024</v>
      </c>
      <c r="U2795" s="32">
        <f t="shared" si="220"/>
        <v>496.15978822873774</v>
      </c>
      <c r="V2795" s="22">
        <f t="shared" si="221"/>
        <v>0.494261718559043</v>
      </c>
      <c r="X2795" s="33"/>
      <c r="Y2795" s="33"/>
    </row>
    <row r="2796" spans="1:25" x14ac:dyDescent="0.2">
      <c r="A2796" s="93" t="s">
        <v>1275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19"/>
        <v>1 2024</v>
      </c>
      <c r="G2796" s="96" t="s">
        <v>7</v>
      </c>
      <c r="H2796" s="160" t="str">
        <f>RIGHT(Journal!$J2796,9)</f>
        <v>157827858</v>
      </c>
      <c r="I2796" s="96" t="str">
        <f t="shared" si="224"/>
        <v>Mr.Volos</v>
      </c>
      <c r="J2796" s="97" t="s">
        <v>1277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3221</v>
      </c>
      <c r="T2796" s="95" t="str">
        <f t="shared" si="223"/>
        <v>1 2024</v>
      </c>
      <c r="U2796" s="32">
        <f t="shared" si="220"/>
        <v>496.15978822873774</v>
      </c>
      <c r="V2796" s="22">
        <f t="shared" si="221"/>
        <v>0.494261718559043</v>
      </c>
      <c r="X2796" s="33"/>
      <c r="Y2796" s="33"/>
    </row>
    <row r="2797" spans="1:25" x14ac:dyDescent="0.2">
      <c r="A2797" s="93" t="s">
        <v>1278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19"/>
        <v>12 2023</v>
      </c>
      <c r="G2797" s="96" t="s">
        <v>6</v>
      </c>
      <c r="H2797" s="160" t="str">
        <f>RIGHT(Journal!$J2797,9)</f>
        <v>892721541</v>
      </c>
      <c r="I2797" s="96" t="str">
        <f t="shared" si="224"/>
        <v>FatZorb</v>
      </c>
      <c r="J2797" s="97" t="s">
        <v>760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3221</v>
      </c>
      <c r="T2797" s="95" t="str">
        <f t="shared" si="223"/>
        <v>2 2024</v>
      </c>
      <c r="U2797" s="32">
        <f t="shared" si="220"/>
        <v>1134.5128951360723</v>
      </c>
      <c r="V2797" s="22">
        <f t="shared" si="221"/>
        <v>1.31083743334852</v>
      </c>
      <c r="X2797" s="33"/>
      <c r="Y2797" s="33"/>
    </row>
    <row r="2798" spans="1:25" x14ac:dyDescent="0.2">
      <c r="A2798" s="93" t="s">
        <v>1278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19"/>
        <v>12 2023</v>
      </c>
      <c r="G2798" s="96" t="s">
        <v>6</v>
      </c>
      <c r="H2798" s="160" t="str">
        <f>RIGHT(Journal!$J2798,9)</f>
        <v>892721541</v>
      </c>
      <c r="I2798" s="96" t="str">
        <f t="shared" si="224"/>
        <v>FatZorb</v>
      </c>
      <c r="J2798" s="97" t="s">
        <v>760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3221</v>
      </c>
      <c r="T2798" s="95" t="str">
        <f t="shared" si="223"/>
        <v>5 2024</v>
      </c>
      <c r="U2798" s="32">
        <f t="shared" si="220"/>
        <v>1034.5128951360723</v>
      </c>
      <c r="V2798" s="22">
        <f t="shared" si="221"/>
        <v>1.1952955616810939</v>
      </c>
      <c r="X2798" s="33"/>
      <c r="Y2798" s="33"/>
    </row>
    <row r="2799" spans="1:25" x14ac:dyDescent="0.2">
      <c r="A2799" s="93" t="s">
        <v>1278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19"/>
        <v>12 2023</v>
      </c>
      <c r="G2799" s="96" t="s">
        <v>6</v>
      </c>
      <c r="H2799" s="160" t="str">
        <f>RIGHT(Journal!$J2799,9)</f>
        <v>892721541</v>
      </c>
      <c r="I2799" s="96" t="str">
        <f t="shared" si="224"/>
        <v>FatZorb</v>
      </c>
      <c r="J2799" s="97" t="s">
        <v>760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3221</v>
      </c>
      <c r="T2799" s="95" t="str">
        <f t="shared" si="223"/>
        <v>5 2024</v>
      </c>
      <c r="U2799" s="32">
        <f t="shared" si="220"/>
        <v>1034.5128951360723</v>
      </c>
      <c r="V2799" s="22">
        <f t="shared" si="221"/>
        <v>1.1952955616810939</v>
      </c>
      <c r="X2799" s="33"/>
      <c r="Y2799" s="33"/>
    </row>
    <row r="2800" spans="1:25" x14ac:dyDescent="0.2">
      <c r="A2800" s="93" t="s">
        <v>1279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19"/>
        <v>12 2023</v>
      </c>
      <c r="G2800" s="96" t="s">
        <v>6</v>
      </c>
      <c r="H2800" s="160" t="str">
        <f>RIGHT(Journal!$J2800,9)</f>
        <v>OPN-05223</v>
      </c>
      <c r="I2800" s="96" t="str">
        <f t="shared" si="224"/>
        <v>Optimum Nutrition</v>
      </c>
      <c r="J2800" s="97" t="s">
        <v>861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3221</v>
      </c>
      <c r="T2800" s="95" t="str">
        <f t="shared" si="223"/>
        <v>1 2024</v>
      </c>
      <c r="U2800" s="32">
        <f t="shared" si="220"/>
        <v>1780.244899222886</v>
      </c>
      <c r="V2800" s="22">
        <f t="shared" si="221"/>
        <v>0.76742794902207867</v>
      </c>
      <c r="X2800" s="33"/>
      <c r="Y2800" s="33"/>
    </row>
    <row r="2801" spans="1:25" x14ac:dyDescent="0.2">
      <c r="A2801" s="93" t="s">
        <v>1279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19"/>
        <v>12 2023</v>
      </c>
      <c r="G2801" s="96" t="s">
        <v>6</v>
      </c>
      <c r="H2801" s="160" t="str">
        <f>RIGHT(Journal!$J2801,9)</f>
        <v>OPN-05223</v>
      </c>
      <c r="I2801" s="96" t="str">
        <f t="shared" si="224"/>
        <v>Optimum Nutrition</v>
      </c>
      <c r="J2801" s="97" t="s">
        <v>861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3221</v>
      </c>
      <c r="T2801" s="95" t="str">
        <f t="shared" si="223"/>
        <v>1 2024</v>
      </c>
      <c r="U2801" s="32">
        <f t="shared" si="220"/>
        <v>1780.244899222886</v>
      </c>
      <c r="V2801" s="22">
        <f t="shared" si="221"/>
        <v>0.76742794902207867</v>
      </c>
      <c r="X2801" s="33"/>
      <c r="Y2801" s="33"/>
    </row>
    <row r="2802" spans="1:25" x14ac:dyDescent="0.2">
      <c r="A2802" s="93" t="s">
        <v>1280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19"/>
        <v>1 2024</v>
      </c>
      <c r="G2802" s="96" t="s">
        <v>8</v>
      </c>
      <c r="H2802" s="160" t="s">
        <v>2675</v>
      </c>
      <c r="I2802" s="96" t="s">
        <v>2309</v>
      </c>
      <c r="J2802" s="97" t="s">
        <v>1648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3"/>
        <v/>
      </c>
      <c r="U2802" s="32">
        <f t="shared" si="220"/>
        <v>-1311.1330794555045</v>
      </c>
      <c r="V2802" s="22" t="str">
        <f t="shared" si="221"/>
        <v/>
      </c>
      <c r="X2802" s="33"/>
      <c r="Y2802" s="33"/>
    </row>
    <row r="2803" spans="1:25" x14ac:dyDescent="0.2">
      <c r="A2803" s="93" t="s">
        <v>1280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19"/>
        <v>1 2024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1649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3221</v>
      </c>
      <c r="T2803" s="95" t="str">
        <f t="shared" si="223"/>
        <v>4 2024</v>
      </c>
      <c r="U2803" s="32">
        <f t="shared" si="220"/>
        <v>888.86692054449554</v>
      </c>
      <c r="V2803" s="22">
        <f t="shared" si="221"/>
        <v>0.67793798697660024</v>
      </c>
      <c r="X2803" s="33"/>
      <c r="Y2803" s="33"/>
    </row>
    <row r="2804" spans="1:25" x14ac:dyDescent="0.2">
      <c r="A2804" s="93" t="s">
        <v>1280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19"/>
        <v>1 2024</v>
      </c>
      <c r="G2804" s="96" t="s">
        <v>8</v>
      </c>
      <c r="H2804" s="160" t="s">
        <v>2676</v>
      </c>
      <c r="I2804" s="96" t="s">
        <v>2309</v>
      </c>
      <c r="J2804" s="97" t="s">
        <v>1650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3"/>
        <v/>
      </c>
      <c r="U2804" s="32">
        <f t="shared" si="220"/>
        <v>-1311.1330794555045</v>
      </c>
      <c r="V2804" s="22" t="str">
        <f t="shared" si="221"/>
        <v/>
      </c>
      <c r="X2804" s="33"/>
      <c r="Y2804" s="33"/>
    </row>
    <row r="2805" spans="1:25" x14ac:dyDescent="0.2">
      <c r="A2805" s="93" t="s">
        <v>1280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19"/>
        <v>1 2024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1651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3221</v>
      </c>
      <c r="T2805" s="95" t="str">
        <f t="shared" si="223"/>
        <v>10 2024</v>
      </c>
      <c r="U2805" s="32">
        <f t="shared" si="220"/>
        <v>888.86692054449554</v>
      </c>
      <c r="V2805" s="22">
        <f t="shared" si="221"/>
        <v>0.67793798697660024</v>
      </c>
      <c r="X2805" s="33"/>
      <c r="Y2805" s="33"/>
    </row>
    <row r="2806" spans="1:25" x14ac:dyDescent="0.2">
      <c r="A2806" s="93" t="s">
        <v>1280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19"/>
        <v>1 2024</v>
      </c>
      <c r="G2806" s="96" t="s">
        <v>8</v>
      </c>
      <c r="H2806" s="160" t="s">
        <v>2677</v>
      </c>
      <c r="I2806" s="96" t="s">
        <v>2309</v>
      </c>
      <c r="J2806" s="97" t="s">
        <v>1652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3"/>
        <v/>
      </c>
      <c r="U2806" s="32">
        <f t="shared" si="220"/>
        <v>-1311.1330794555045</v>
      </c>
      <c r="V2806" s="22" t="str">
        <f t="shared" si="221"/>
        <v/>
      </c>
      <c r="X2806" s="33"/>
      <c r="Y2806" s="33"/>
    </row>
    <row r="2807" spans="1:25" x14ac:dyDescent="0.2">
      <c r="A2807" s="93" t="s">
        <v>1280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19"/>
        <v>1 2024</v>
      </c>
      <c r="G2807" s="96" t="s">
        <v>8</v>
      </c>
      <c r="H2807" s="160" t="str">
        <f>RIGHT(Journal!$J2807,9)</f>
        <v>00w15950n</v>
      </c>
      <c r="I2807" s="96" t="str">
        <f t="shared" ref="I2807:I2870" si="225">IFERROR(LEFT(J2807,FIND(",",J2807)-1),"")</f>
        <v>ESSENS</v>
      </c>
      <c r="J2807" s="97" t="s">
        <v>1310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3221</v>
      </c>
      <c r="T2807" s="95" t="str">
        <f t="shared" si="223"/>
        <v>12 2024</v>
      </c>
      <c r="U2807" s="32">
        <f t="shared" si="220"/>
        <v>888.86692054449554</v>
      </c>
      <c r="V2807" s="22">
        <f t="shared" si="221"/>
        <v>0.67793798697660024</v>
      </c>
      <c r="X2807" s="33"/>
      <c r="Y2807" s="33"/>
    </row>
    <row r="2808" spans="1:25" x14ac:dyDescent="0.2">
      <c r="A2808" s="93" t="s">
        <v>1281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19"/>
        <v>1 2024</v>
      </c>
      <c r="G2808" s="96" t="s">
        <v>5</v>
      </c>
      <c r="H2808" s="160" t="str">
        <f>RIGHT(Journal!$J2808,9)</f>
        <v>000091614</v>
      </c>
      <c r="I2808" s="96" t="str">
        <f t="shared" si="225"/>
        <v>CoralClub</v>
      </c>
      <c r="J2808" s="97" t="s">
        <v>1282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3221</v>
      </c>
      <c r="T2808" s="95" t="str">
        <f t="shared" si="223"/>
        <v>1 2024</v>
      </c>
      <c r="U2808" s="32">
        <f t="shared" si="220"/>
        <v>735.18518518518522</v>
      </c>
      <c r="V2808" s="22">
        <f t="shared" si="221"/>
        <v>0.25662572721396254</v>
      </c>
      <c r="X2808" s="33"/>
      <c r="Y2808" s="33"/>
    </row>
    <row r="2809" spans="1:25" x14ac:dyDescent="0.2">
      <c r="A2809" s="93" t="s">
        <v>1281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19"/>
        <v>1 2024</v>
      </c>
      <c r="G2809" s="96" t="s">
        <v>5</v>
      </c>
      <c r="H2809" s="160" t="str">
        <f>RIGHT(Journal!$J2809,9)</f>
        <v>000002150</v>
      </c>
      <c r="I2809" s="96" t="str">
        <f t="shared" si="225"/>
        <v>CoralClub</v>
      </c>
      <c r="J2809" s="97" t="s">
        <v>327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3221</v>
      </c>
      <c r="T2809" s="95" t="str">
        <f t="shared" si="223"/>
        <v>1 2024</v>
      </c>
      <c r="U2809" s="32">
        <f t="shared" si="220"/>
        <v>414.81481481481478</v>
      </c>
      <c r="V2809" s="22">
        <f t="shared" si="221"/>
        <v>0.24615384615384614</v>
      </c>
      <c r="X2809" s="33"/>
      <c r="Y2809" s="33"/>
    </row>
    <row r="2810" spans="1:25" x14ac:dyDescent="0.2">
      <c r="A2810" s="93" t="s">
        <v>1283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19"/>
        <v>12 2023</v>
      </c>
      <c r="G2810" s="96" t="s">
        <v>8</v>
      </c>
      <c r="H2810" s="160" t="str">
        <f>RIGHT(Journal!$J2810,9)</f>
        <v>000w16850</v>
      </c>
      <c r="I2810" s="96" t="str">
        <f t="shared" si="225"/>
        <v>ESSENS</v>
      </c>
      <c r="J2810" s="97" t="s">
        <v>1675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3221</v>
      </c>
      <c r="T2810" s="95" t="str">
        <f t="shared" si="223"/>
        <v>1 2024</v>
      </c>
      <c r="U2810" s="32">
        <f t="shared" si="220"/>
        <v>312</v>
      </c>
      <c r="V2810" s="22">
        <f t="shared" si="221"/>
        <v>0.25</v>
      </c>
      <c r="X2810" s="33"/>
      <c r="Y2810" s="33"/>
    </row>
    <row r="2811" spans="1:25" x14ac:dyDescent="0.2">
      <c r="A2811" s="93" t="s">
        <v>1283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19"/>
        <v>12 2023</v>
      </c>
      <c r="G2811" s="96" t="s">
        <v>8</v>
      </c>
      <c r="H2811" s="160" t="str">
        <f>RIGHT(Journal!$J2811,9)</f>
        <v>000w16450</v>
      </c>
      <c r="I2811" s="96" t="str">
        <f t="shared" si="225"/>
        <v>ESSENS</v>
      </c>
      <c r="J2811" s="97" t="s">
        <v>1676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3221</v>
      </c>
      <c r="T2811" s="95" t="str">
        <f t="shared" si="223"/>
        <v>1 2024</v>
      </c>
      <c r="U2811" s="32">
        <f t="shared" si="220"/>
        <v>312</v>
      </c>
      <c r="V2811" s="22">
        <f t="shared" si="221"/>
        <v>0.25</v>
      </c>
      <c r="X2811" s="33"/>
      <c r="Y2811" s="33"/>
    </row>
    <row r="2812" spans="1:25" x14ac:dyDescent="0.2">
      <c r="A2812" s="93" t="s">
        <v>1283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19"/>
        <v>12 2023</v>
      </c>
      <c r="G2812" s="96" t="s">
        <v>8</v>
      </c>
      <c r="H2812" s="160" t="str">
        <f>RIGHT(Journal!$J2812,9)</f>
        <v>000w18250</v>
      </c>
      <c r="I2812" s="96" t="str">
        <f t="shared" si="225"/>
        <v>ESSENS</v>
      </c>
      <c r="J2812" s="97" t="s">
        <v>1311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3221</v>
      </c>
      <c r="T2812" s="95" t="str">
        <f t="shared" si="223"/>
        <v>12 2023</v>
      </c>
      <c r="U2812" s="32">
        <f t="shared" si="220"/>
        <v>312</v>
      </c>
      <c r="V2812" s="22">
        <f t="shared" si="221"/>
        <v>0.25</v>
      </c>
      <c r="X2812" s="33"/>
      <c r="Y2812" s="33"/>
    </row>
    <row r="2813" spans="1:25" x14ac:dyDescent="0.2">
      <c r="A2813" s="93" t="s">
        <v>1283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19"/>
        <v>12 2023</v>
      </c>
      <c r="G2813" s="96" t="s">
        <v>8</v>
      </c>
      <c r="H2813" s="160" t="str">
        <f>RIGHT(Journal!$J2813,9)</f>
        <v>000w17650</v>
      </c>
      <c r="I2813" s="96" t="str">
        <f t="shared" si="225"/>
        <v>ESSENS</v>
      </c>
      <c r="J2813" s="97" t="s">
        <v>1297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3221</v>
      </c>
      <c r="T2813" s="95" t="str">
        <f t="shared" si="223"/>
        <v>1 2024</v>
      </c>
      <c r="U2813" s="32">
        <f t="shared" si="220"/>
        <v>952</v>
      </c>
      <c r="V2813" s="22">
        <f t="shared" si="221"/>
        <v>0.76282051282051277</v>
      </c>
      <c r="X2813" s="33"/>
      <c r="Y2813" s="33"/>
    </row>
    <row r="2814" spans="1:25" x14ac:dyDescent="0.2">
      <c r="A2814" s="93" t="s">
        <v>1283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19"/>
        <v>12 2023</v>
      </c>
      <c r="G2814" s="96" t="s">
        <v>8</v>
      </c>
      <c r="H2814" s="160" t="str">
        <f>RIGHT(Journal!$J2814,9)</f>
        <v>000w13050</v>
      </c>
      <c r="I2814" s="96" t="str">
        <f t="shared" si="225"/>
        <v>ESSENS</v>
      </c>
      <c r="J2814" s="97" t="s">
        <v>1677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3221</v>
      </c>
      <c r="T2814" s="95" t="str">
        <f t="shared" si="223"/>
        <v>2 2024</v>
      </c>
      <c r="U2814" s="32">
        <f t="shared" si="220"/>
        <v>952</v>
      </c>
      <c r="V2814" s="22">
        <f t="shared" si="221"/>
        <v>0.76282051282051277</v>
      </c>
      <c r="X2814" s="33"/>
      <c r="Y2814" s="33"/>
    </row>
    <row r="2815" spans="1:25" x14ac:dyDescent="0.2">
      <c r="A2815" s="93" t="s">
        <v>1284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19"/>
        <v>1 2024</v>
      </c>
      <c r="G2815" s="96" t="s">
        <v>5</v>
      </c>
      <c r="H2815" s="160" t="str">
        <f>RIGHT(Journal!$J2815,9)</f>
        <v>147011133</v>
      </c>
      <c r="I2815" s="96" t="str">
        <f t="shared" si="225"/>
        <v>NUTRICIA</v>
      </c>
      <c r="J2815" s="97" t="s">
        <v>1285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3221</v>
      </c>
      <c r="T2815" s="95" t="str">
        <f t="shared" si="223"/>
        <v>1 2024</v>
      </c>
      <c r="U2815" s="32">
        <f t="shared" si="220"/>
        <v>312</v>
      </c>
      <c r="V2815" s="22">
        <f t="shared" si="221"/>
        <v>0.26262626262626265</v>
      </c>
      <c r="X2815" s="33"/>
      <c r="Y2815" s="33"/>
    </row>
    <row r="2816" spans="1:25" x14ac:dyDescent="0.2">
      <c r="A2816" s="93" t="s">
        <v>1284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19"/>
        <v>1 2024</v>
      </c>
      <c r="G2816" s="96" t="s">
        <v>5</v>
      </c>
      <c r="H2816" s="160" t="str">
        <f>RIGHT(Journal!$J2816,9)</f>
        <v>147011133</v>
      </c>
      <c r="I2816" s="96" t="str">
        <f t="shared" si="225"/>
        <v>NUTRICIA</v>
      </c>
      <c r="J2816" s="97" t="s">
        <v>1285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3221</v>
      </c>
      <c r="T2816" s="95" t="str">
        <f t="shared" si="223"/>
        <v>1 2024</v>
      </c>
      <c r="U2816" s="32">
        <f t="shared" si="220"/>
        <v>312</v>
      </c>
      <c r="V2816" s="22">
        <f t="shared" si="221"/>
        <v>0.26262626262626265</v>
      </c>
      <c r="X2816" s="33"/>
      <c r="Y2816" s="33"/>
    </row>
    <row r="2817" spans="1:25" x14ac:dyDescent="0.2">
      <c r="A2817" s="93" t="s">
        <v>1286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ref="F2817:F2880" si="226">IFERROR(MONTH(E2817)&amp;" "&amp;YEAR(E2817),"")</f>
        <v>1 2024</v>
      </c>
      <c r="G2817" s="96" t="s">
        <v>6</v>
      </c>
      <c r="H2817" s="160" t="str">
        <f>RIGHT(Journal!$J2817,9)</f>
        <v>OPN-05223</v>
      </c>
      <c r="I2817" s="96" t="str">
        <f t="shared" si="225"/>
        <v>Optimum Nutrition</v>
      </c>
      <c r="J2817" s="97" t="s">
        <v>861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3221</v>
      </c>
      <c r="T2817" s="95" t="str">
        <f t="shared" si="223"/>
        <v>2 2024</v>
      </c>
      <c r="U2817" s="32">
        <f t="shared" ref="U2817:U2880" si="227">Q2817-P2817</f>
        <v>1565</v>
      </c>
      <c r="V2817" s="22">
        <f t="shared" ref="V2817:V2880" si="228">IF(Q2817&lt;&gt;0,IFERROR(U2817/P2817,""),"")</f>
        <v>0.64271047227926081</v>
      </c>
      <c r="X2817" s="33"/>
      <c r="Y2817" s="33"/>
    </row>
    <row r="2818" spans="1:25" x14ac:dyDescent="0.2">
      <c r="A2818" s="93" t="s">
        <v>1286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6"/>
        <v>1 2024</v>
      </c>
      <c r="G2818" s="96" t="s">
        <v>6</v>
      </c>
      <c r="H2818" s="160" t="str">
        <f>RIGHT(Journal!$J2818,9)</f>
        <v>OPN-05223</v>
      </c>
      <c r="I2818" s="96" t="str">
        <f t="shared" si="225"/>
        <v>Optimum Nutrition</v>
      </c>
      <c r="J2818" s="97" t="s">
        <v>861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3221</v>
      </c>
      <c r="T2818" s="95" t="str">
        <f t="shared" si="223"/>
        <v>2 2024</v>
      </c>
      <c r="U2818" s="32">
        <f t="shared" si="227"/>
        <v>1565</v>
      </c>
      <c r="V2818" s="22">
        <f t="shared" si="228"/>
        <v>0.64271047227926081</v>
      </c>
      <c r="X2818" s="33"/>
      <c r="Y2818" s="33"/>
    </row>
    <row r="2819" spans="1:25" x14ac:dyDescent="0.2">
      <c r="A2819" s="93" t="s">
        <v>1287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6"/>
        <v>1 2024</v>
      </c>
      <c r="G2819" s="96" t="s">
        <v>5</v>
      </c>
      <c r="H2819" s="160" t="str">
        <f>RIGHT(Journal!$J2819,9)</f>
        <v>065206575</v>
      </c>
      <c r="I2819" s="96" t="str">
        <f t="shared" si="225"/>
        <v>JAGAT PHARMA</v>
      </c>
      <c r="J2819" s="97" t="s">
        <v>1288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3221</v>
      </c>
      <c r="T2819" s="95" t="str">
        <f t="shared" si="223"/>
        <v>2 2024</v>
      </c>
      <c r="U2819" s="32">
        <f t="shared" si="227"/>
        <v>81.333333333333314</v>
      </c>
      <c r="V2819" s="22">
        <f t="shared" si="228"/>
        <v>0.2552301255230125</v>
      </c>
      <c r="X2819" s="33"/>
      <c r="Y2819" s="33"/>
    </row>
    <row r="2820" spans="1:25" x14ac:dyDescent="0.2">
      <c r="A2820" s="93" t="s">
        <v>1287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si="226"/>
        <v>1 2024</v>
      </c>
      <c r="G2820" s="96" t="s">
        <v>5</v>
      </c>
      <c r="H2820" s="160" t="str">
        <f>RIGHT(Journal!$J2820,9)</f>
        <v>065206575</v>
      </c>
      <c r="I2820" s="96" t="str">
        <f t="shared" si="225"/>
        <v>JAGAT PHARMA</v>
      </c>
      <c r="J2820" s="97" t="s">
        <v>1288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3221</v>
      </c>
      <c r="T2820" s="95" t="str">
        <f t="shared" si="223"/>
        <v>2 2024</v>
      </c>
      <c r="U2820" s="32">
        <f t="shared" si="227"/>
        <v>81.333333333333314</v>
      </c>
      <c r="V2820" s="22">
        <f t="shared" si="228"/>
        <v>0.2552301255230125</v>
      </c>
      <c r="X2820" s="33"/>
      <c r="Y2820" s="33"/>
    </row>
    <row r="2821" spans="1:25" x14ac:dyDescent="0.2">
      <c r="A2821" s="93" t="s">
        <v>1287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6"/>
        <v>1 2024</v>
      </c>
      <c r="G2821" s="96" t="s">
        <v>5</v>
      </c>
      <c r="H2821" s="160" t="str">
        <f>RIGHT(Journal!$J2821,9)</f>
        <v>065206575</v>
      </c>
      <c r="I2821" s="96" t="str">
        <f t="shared" si="225"/>
        <v>JAGAT PHARMA</v>
      </c>
      <c r="J2821" s="97" t="s">
        <v>1288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3221</v>
      </c>
      <c r="T2821" s="95" t="str">
        <f t="shared" si="223"/>
        <v>4 2024</v>
      </c>
      <c r="U2821" s="32">
        <f t="shared" si="227"/>
        <v>481.33333333333331</v>
      </c>
      <c r="V2821" s="22">
        <f t="shared" si="228"/>
        <v>1.510460251046025</v>
      </c>
      <c r="X2821" s="33"/>
      <c r="Y2821" s="33"/>
    </row>
    <row r="2822" spans="1:25" x14ac:dyDescent="0.2">
      <c r="A2822" s="93" t="s">
        <v>1289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6"/>
        <v>1 2024</v>
      </c>
      <c r="G2822" s="96" t="s">
        <v>5</v>
      </c>
      <c r="H2822" s="160" t="str">
        <f>RIGHT(Journal!$J2822,9)</f>
        <v>168204369</v>
      </c>
      <c r="I2822" s="96" t="str">
        <f t="shared" si="225"/>
        <v>MEDI-PEEL</v>
      </c>
      <c r="J2822" s="97" t="s">
        <v>1290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3221</v>
      </c>
      <c r="T2822" s="95" t="str">
        <f t="shared" si="223"/>
        <v>2 2024</v>
      </c>
      <c r="U2822" s="32">
        <f t="shared" si="227"/>
        <v>600.7233714109293</v>
      </c>
      <c r="V2822" s="22">
        <f t="shared" si="228"/>
        <v>0.50090475966138892</v>
      </c>
      <c r="X2822" s="33"/>
      <c r="Y2822" s="33"/>
    </row>
    <row r="2823" spans="1:25" x14ac:dyDescent="0.2">
      <c r="A2823" s="93" t="s">
        <v>1289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6"/>
        <v>1 2024</v>
      </c>
      <c r="G2823" s="96" t="s">
        <v>6</v>
      </c>
      <c r="H2823" s="160" t="str">
        <f>RIGHT(Journal!$J2823,9)</f>
        <v>015958935</v>
      </c>
      <c r="I2823" s="96" t="str">
        <f t="shared" si="225"/>
        <v>SKILLS NUTRITION</v>
      </c>
      <c r="J2823" s="97" t="s">
        <v>1133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3221</v>
      </c>
      <c r="T2823" s="95" t="str">
        <f t="shared" si="223"/>
        <v>1 2024</v>
      </c>
      <c r="U2823" s="32">
        <f t="shared" si="227"/>
        <v>464.02469898116692</v>
      </c>
      <c r="V2823" s="22">
        <f t="shared" si="228"/>
        <v>0.44791096710975675</v>
      </c>
      <c r="X2823" s="33"/>
      <c r="Y2823" s="33"/>
    </row>
    <row r="2824" spans="1:25" x14ac:dyDescent="0.2">
      <c r="A2824" s="93" t="s">
        <v>1289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6"/>
        <v>1 2024</v>
      </c>
      <c r="G2824" s="96" t="s">
        <v>6</v>
      </c>
      <c r="H2824" s="160" t="str">
        <f>RIGHT(Journal!$J2824,9)</f>
        <v>015958935</v>
      </c>
      <c r="I2824" s="96" t="str">
        <f t="shared" si="225"/>
        <v>SKILLS NUTRITION</v>
      </c>
      <c r="J2824" s="97" t="s">
        <v>1133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3221</v>
      </c>
      <c r="T2824" s="95" t="str">
        <f t="shared" si="223"/>
        <v>1 2024</v>
      </c>
      <c r="U2824" s="32">
        <f t="shared" si="227"/>
        <v>464.02469898116692</v>
      </c>
      <c r="V2824" s="22">
        <f t="shared" si="228"/>
        <v>0.44791096710975675</v>
      </c>
      <c r="X2824" s="33"/>
      <c r="Y2824" s="33"/>
    </row>
    <row r="2825" spans="1:25" x14ac:dyDescent="0.2">
      <c r="A2825" s="93" t="s">
        <v>1289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6"/>
        <v>1 2024</v>
      </c>
      <c r="G2825" s="96" t="s">
        <v>6</v>
      </c>
      <c r="H2825" s="160" t="str">
        <f>RIGHT(Journal!$J2825,9)</f>
        <v>015958935</v>
      </c>
      <c r="I2825" s="96" t="str">
        <f t="shared" si="225"/>
        <v>SKILLS NUTRITION</v>
      </c>
      <c r="J2825" s="97" t="s">
        <v>1133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3221</v>
      </c>
      <c r="T2825" s="95" t="str">
        <f t="shared" si="223"/>
        <v>3 2024</v>
      </c>
      <c r="U2825" s="32">
        <f t="shared" si="227"/>
        <v>464.02469898116692</v>
      </c>
      <c r="V2825" s="22">
        <f t="shared" si="228"/>
        <v>0.44791096710975675</v>
      </c>
      <c r="X2825" s="33"/>
      <c r="Y2825" s="33"/>
    </row>
    <row r="2826" spans="1:25" x14ac:dyDescent="0.2">
      <c r="A2826" s="93" t="s">
        <v>1289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6"/>
        <v>1 2024</v>
      </c>
      <c r="G2826" s="96" t="s">
        <v>6</v>
      </c>
      <c r="H2826" s="160" t="str">
        <f>RIGHT(Journal!$J2826,9)</f>
        <v>169216399</v>
      </c>
      <c r="I2826" s="96" t="str">
        <f t="shared" si="225"/>
        <v>FIT90</v>
      </c>
      <c r="J2826" s="97" t="s">
        <v>1291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3221</v>
      </c>
      <c r="T2826" s="95" t="str">
        <f t="shared" si="223"/>
        <v>2 2024</v>
      </c>
      <c r="U2826" s="32">
        <f t="shared" si="227"/>
        <v>804.44303797468353</v>
      </c>
      <c r="V2826" s="22">
        <f t="shared" si="228"/>
        <v>0.89826004607838983</v>
      </c>
      <c r="X2826" s="33"/>
      <c r="Y2826" s="33"/>
    </row>
    <row r="2827" spans="1:25" x14ac:dyDescent="0.2">
      <c r="A2827" s="93" t="s">
        <v>1289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6"/>
        <v>1 2024</v>
      </c>
      <c r="G2827" s="96" t="s">
        <v>6</v>
      </c>
      <c r="H2827" s="160" t="str">
        <f>RIGHT(Journal!$J2827,9)</f>
        <v>169216399</v>
      </c>
      <c r="I2827" s="96" t="str">
        <f t="shared" si="225"/>
        <v>FIT90</v>
      </c>
      <c r="J2827" s="97" t="s">
        <v>1291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3221</v>
      </c>
      <c r="T2827" s="95" t="str">
        <f t="shared" si="223"/>
        <v>8 2024</v>
      </c>
      <c r="U2827" s="32">
        <f t="shared" si="227"/>
        <v>1104.4430379746836</v>
      </c>
      <c r="V2827" s="22">
        <f t="shared" si="228"/>
        <v>1.2332471130334</v>
      </c>
      <c r="X2827" s="33"/>
      <c r="Y2827" s="33"/>
    </row>
    <row r="2828" spans="1:25" x14ac:dyDescent="0.2">
      <c r="A2828" s="93" t="s">
        <v>1289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6"/>
        <v>1 2024</v>
      </c>
      <c r="G2828" s="96" t="s">
        <v>7</v>
      </c>
      <c r="H2828" s="160" t="str">
        <f>RIGHT(Journal!$J2828,9)</f>
        <v>138951460</v>
      </c>
      <c r="I2828" s="96" t="str">
        <f t="shared" si="225"/>
        <v>Kirkland</v>
      </c>
      <c r="J2828" s="97" t="s">
        <v>458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3"/>
        <v/>
      </c>
      <c r="U2828" s="32">
        <f t="shared" si="227"/>
        <v>-639.68354430379748</v>
      </c>
      <c r="V2828" s="22" t="str">
        <f t="shared" si="228"/>
        <v/>
      </c>
      <c r="X2828" s="33"/>
      <c r="Y2828" s="33"/>
    </row>
    <row r="2829" spans="1:25" x14ac:dyDescent="0.2">
      <c r="A2829" s="93" t="s">
        <v>1292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6"/>
        <v>1 2024</v>
      </c>
      <c r="G2829" s="96" t="s">
        <v>8</v>
      </c>
      <c r="H2829" s="160" t="str">
        <f>RIGHT(Journal!$J2829,9)</f>
        <v>000w16250</v>
      </c>
      <c r="I2829" s="96" t="str">
        <f t="shared" si="225"/>
        <v>ESSENS</v>
      </c>
      <c r="J2829" s="97" t="s">
        <v>1293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3221</v>
      </c>
      <c r="T2829" s="95" t="str">
        <f t="shared" ref="T2829:T2892" si="229">IF(R2829="","",MONTH(R2829)&amp;" "&amp;YEAR(R2829))</f>
        <v>2 2024</v>
      </c>
      <c r="U2829" s="32">
        <f t="shared" si="227"/>
        <v>1273.3618208633529</v>
      </c>
      <c r="V2829" s="22">
        <f t="shared" si="228"/>
        <v>1.3741737061274009</v>
      </c>
      <c r="X2829" s="33"/>
      <c r="Y2829" s="33"/>
    </row>
    <row r="2830" spans="1:25" x14ac:dyDescent="0.2">
      <c r="A2830" s="93" t="s">
        <v>1292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6"/>
        <v>1 2024</v>
      </c>
      <c r="G2830" s="96" t="s">
        <v>8</v>
      </c>
      <c r="H2830" s="160" t="str">
        <f>RIGHT(Journal!$J2830,9)</f>
        <v>000w16201</v>
      </c>
      <c r="I2830" s="96" t="str">
        <f t="shared" si="225"/>
        <v>ESSENS</v>
      </c>
      <c r="J2830" s="97" t="s">
        <v>1294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9"/>
        <v/>
      </c>
      <c r="U2830" s="32">
        <f t="shared" si="227"/>
        <v>-40.08138807211175</v>
      </c>
      <c r="V2830" s="22" t="str">
        <f t="shared" si="228"/>
        <v/>
      </c>
      <c r="X2830" s="33"/>
      <c r="Y2830" s="33"/>
    </row>
    <row r="2831" spans="1:25" x14ac:dyDescent="0.2">
      <c r="A2831" s="93" t="s">
        <v>1292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6"/>
        <v>1 2024</v>
      </c>
      <c r="G2831" s="96" t="s">
        <v>8</v>
      </c>
      <c r="H2831" s="160" t="str">
        <f>RIGHT(Journal!$J2831,9)</f>
        <v>000w17250</v>
      </c>
      <c r="I2831" s="96" t="str">
        <f t="shared" si="225"/>
        <v>ESSENS</v>
      </c>
      <c r="J2831" s="97" t="s">
        <v>1295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9"/>
        <v/>
      </c>
      <c r="U2831" s="32">
        <f t="shared" si="227"/>
        <v>-1081.9058953812994</v>
      </c>
      <c r="V2831" s="22" t="str">
        <f t="shared" si="228"/>
        <v/>
      </c>
      <c r="X2831" s="33"/>
      <c r="Y2831" s="33"/>
    </row>
    <row r="2832" spans="1:25" x14ac:dyDescent="0.2">
      <c r="A2832" s="93" t="s">
        <v>1292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6"/>
        <v>1 2024</v>
      </c>
      <c r="G2832" s="96" t="s">
        <v>8</v>
      </c>
      <c r="H2832" s="160" t="str">
        <f>RIGHT(Journal!$J2832,9)</f>
        <v>000w17350</v>
      </c>
      <c r="I2832" s="96" t="str">
        <f t="shared" si="225"/>
        <v>ESSENS</v>
      </c>
      <c r="J2832" s="97" t="s">
        <v>1296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9"/>
        <v/>
      </c>
      <c r="U2832" s="32">
        <f t="shared" si="227"/>
        <v>-926.63817913664718</v>
      </c>
      <c r="V2832" s="22" t="str">
        <f t="shared" si="228"/>
        <v/>
      </c>
      <c r="X2832" s="33"/>
      <c r="Y2832" s="33"/>
    </row>
    <row r="2833" spans="1:25" x14ac:dyDescent="0.2">
      <c r="A2833" s="93" t="s">
        <v>1292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6"/>
        <v>1 2024</v>
      </c>
      <c r="G2833" s="96" t="s">
        <v>8</v>
      </c>
      <c r="H2833" s="160" t="str">
        <f>RIGHT(Journal!$J2833,9)</f>
        <v>000w17650</v>
      </c>
      <c r="I2833" s="96" t="str">
        <f t="shared" si="225"/>
        <v>ESSENS</v>
      </c>
      <c r="J2833" s="97" t="s">
        <v>1297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3221</v>
      </c>
      <c r="T2833" s="95" t="str">
        <f t="shared" si="229"/>
        <v>2 2024</v>
      </c>
      <c r="U2833" s="32">
        <f t="shared" si="227"/>
        <v>1273.3618208633529</v>
      </c>
      <c r="V2833" s="22">
        <f t="shared" si="228"/>
        <v>1.3741737061274009</v>
      </c>
      <c r="X2833" s="33"/>
      <c r="Y2833" s="33"/>
    </row>
    <row r="2834" spans="1:25" x14ac:dyDescent="0.2">
      <c r="A2834" s="93" t="s">
        <v>1292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6"/>
        <v>1 2024</v>
      </c>
      <c r="G2834" s="96" t="s">
        <v>8</v>
      </c>
      <c r="H2834" s="160" t="str">
        <f>RIGHT(Journal!$J2834,9)</f>
        <v>000w17650</v>
      </c>
      <c r="I2834" s="96" t="str">
        <f t="shared" si="225"/>
        <v>ESSENS</v>
      </c>
      <c r="J2834" s="97" t="s">
        <v>1297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9"/>
        <v/>
      </c>
      <c r="U2834" s="32">
        <f t="shared" si="227"/>
        <v>-926.63817913664718</v>
      </c>
      <c r="V2834" s="22" t="str">
        <f t="shared" si="228"/>
        <v/>
      </c>
      <c r="X2834" s="33"/>
      <c r="Y2834" s="33"/>
    </row>
    <row r="2835" spans="1:25" x14ac:dyDescent="0.2">
      <c r="A2835" s="93" t="s">
        <v>1298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6"/>
        <v>1 2024</v>
      </c>
      <c r="G2835" s="96" t="s">
        <v>8</v>
      </c>
      <c r="H2835" s="160" t="str">
        <f>RIGHT(Journal!$J2835,9)</f>
        <v>00004el04</v>
      </c>
      <c r="I2835" s="96" t="str">
        <f t="shared" si="225"/>
        <v>ESSENS</v>
      </c>
      <c r="J2835" s="97" t="s">
        <v>1299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3221</v>
      </c>
      <c r="T2835" s="95" t="str">
        <f t="shared" si="229"/>
        <v>3 2024</v>
      </c>
      <c r="U2835" s="32">
        <f t="shared" si="227"/>
        <v>3005.14253222138</v>
      </c>
      <c r="V2835" s="22">
        <f t="shared" si="228"/>
        <v>3.0206764582382335</v>
      </c>
      <c r="X2835" s="33"/>
      <c r="Y2835" s="33"/>
    </row>
    <row r="2836" spans="1:25" x14ac:dyDescent="0.2">
      <c r="A2836" s="93" t="s">
        <v>1298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6"/>
        <v>1 2024</v>
      </c>
      <c r="G2836" s="96" t="s">
        <v>8</v>
      </c>
      <c r="H2836" s="160" t="str">
        <f>RIGHT(Journal!$J2836,9)</f>
        <v>00004el04</v>
      </c>
      <c r="I2836" s="96" t="str">
        <f t="shared" si="225"/>
        <v>ESSENS</v>
      </c>
      <c r="J2836" s="97" t="s">
        <v>1299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3221</v>
      </c>
      <c r="T2836" s="95" t="str">
        <f t="shared" si="229"/>
        <v>1 2024</v>
      </c>
      <c r="U2836" s="32">
        <f t="shared" si="227"/>
        <v>2.5322213798517623E-3</v>
      </c>
      <c r="V2836" s="22">
        <f t="shared" si="228"/>
        <v>2.545310722254379E-6</v>
      </c>
      <c r="X2836" s="33"/>
      <c r="Y2836" s="33"/>
    </row>
    <row r="2837" spans="1:25" x14ac:dyDescent="0.2">
      <c r="A2837" s="93" t="s">
        <v>1298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6"/>
        <v>1 2024</v>
      </c>
      <c r="G2837" s="96" t="s">
        <v>8</v>
      </c>
      <c r="H2837" s="160" t="str">
        <f>RIGHT(Journal!$J2837,9)</f>
        <v>000m03750</v>
      </c>
      <c r="I2837" s="96" t="str">
        <f t="shared" si="225"/>
        <v>ESSENS</v>
      </c>
      <c r="J2837" s="97" t="s">
        <v>1300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9"/>
        <v/>
      </c>
      <c r="U2837" s="32">
        <f t="shared" si="227"/>
        <v>-934.25701288855191</v>
      </c>
      <c r="V2837" s="22" t="str">
        <f t="shared" si="228"/>
        <v/>
      </c>
      <c r="X2837" s="33"/>
      <c r="Y2837" s="33"/>
    </row>
    <row r="2838" spans="1:25" x14ac:dyDescent="0.2">
      <c r="A2838" s="93" t="s">
        <v>1298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6"/>
        <v>1 2024</v>
      </c>
      <c r="G2838" s="96" t="s">
        <v>8</v>
      </c>
      <c r="H2838" s="160" t="str">
        <f>RIGHT(Journal!$J2838,9)</f>
        <v>000m03850</v>
      </c>
      <c r="I2838" s="96" t="str">
        <f t="shared" si="225"/>
        <v>ESSENS</v>
      </c>
      <c r="J2838" s="97" t="s">
        <v>1301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3221</v>
      </c>
      <c r="T2838" s="95" t="str">
        <f t="shared" si="229"/>
        <v>2 2024</v>
      </c>
      <c r="U2838" s="32">
        <f t="shared" si="227"/>
        <v>1265.7429871114482</v>
      </c>
      <c r="V2838" s="22">
        <f t="shared" si="228"/>
        <v>1.3548124013519602</v>
      </c>
      <c r="X2838" s="33"/>
      <c r="Y2838" s="33"/>
    </row>
    <row r="2839" spans="1:25" x14ac:dyDescent="0.2">
      <c r="A2839" s="93" t="s">
        <v>1298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6"/>
        <v>1 2024</v>
      </c>
      <c r="G2839" s="96" t="s">
        <v>8</v>
      </c>
      <c r="H2839" s="160" t="str">
        <f>RIGHT(Journal!$J2839,9)</f>
        <v>000m03950</v>
      </c>
      <c r="I2839" s="96" t="str">
        <f t="shared" si="225"/>
        <v>ESSENS</v>
      </c>
      <c r="J2839" s="97" t="s">
        <v>1302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3221</v>
      </c>
      <c r="T2839" s="95" t="str">
        <f t="shared" si="229"/>
        <v>10 2024</v>
      </c>
      <c r="U2839" s="32">
        <f t="shared" si="227"/>
        <v>1265.7429871114482</v>
      </c>
      <c r="V2839" s="22">
        <f t="shared" si="228"/>
        <v>1.3548124013519602</v>
      </c>
      <c r="X2839" s="33"/>
      <c r="Y2839" s="33"/>
    </row>
    <row r="2840" spans="1:25" x14ac:dyDescent="0.2">
      <c r="A2840" s="93" t="s">
        <v>1298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6"/>
        <v>1 2024</v>
      </c>
      <c r="G2840" s="96" t="s">
        <v>8</v>
      </c>
      <c r="H2840" s="160" t="str">
        <f>RIGHT(Journal!$J2840,9)</f>
        <v>000w17650</v>
      </c>
      <c r="I2840" s="96" t="str">
        <f t="shared" si="225"/>
        <v>ESSENS</v>
      </c>
      <c r="J2840" s="97" t="s">
        <v>1297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9"/>
        <v/>
      </c>
      <c r="U2840" s="32">
        <f t="shared" si="227"/>
        <v>-934.25701288855191</v>
      </c>
      <c r="V2840" s="22" t="str">
        <f t="shared" si="228"/>
        <v/>
      </c>
      <c r="X2840" s="33"/>
      <c r="Y2840" s="33"/>
    </row>
    <row r="2841" spans="1:25" x14ac:dyDescent="0.2">
      <c r="A2841" s="93" t="s">
        <v>1298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6"/>
        <v>1 2024</v>
      </c>
      <c r="G2841" s="96" t="s">
        <v>8</v>
      </c>
      <c r="H2841" s="160" t="str">
        <f>RIGHT(Journal!$J2841,9)</f>
        <v>000w18050</v>
      </c>
      <c r="I2841" s="96" t="str">
        <f t="shared" si="225"/>
        <v>ESSENS</v>
      </c>
      <c r="J2841" s="97" t="s">
        <v>1303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9"/>
        <v/>
      </c>
      <c r="U2841" s="32">
        <f t="shared" si="227"/>
        <v>-934.25701288855191</v>
      </c>
      <c r="V2841" s="22" t="str">
        <f t="shared" si="228"/>
        <v/>
      </c>
      <c r="X2841" s="33"/>
      <c r="Y2841" s="33"/>
    </row>
    <row r="2842" spans="1:25" x14ac:dyDescent="0.2">
      <c r="A2842" s="93" t="s">
        <v>1304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6"/>
        <v>1 2024</v>
      </c>
      <c r="G2842" s="96" t="s">
        <v>8</v>
      </c>
      <c r="H2842" s="160" t="str">
        <f>RIGHT(Journal!$J2842,9)</f>
        <v>000w11850</v>
      </c>
      <c r="I2842" s="96" t="str">
        <f t="shared" si="225"/>
        <v>ESSENS</v>
      </c>
      <c r="J2842" s="97" t="s">
        <v>1305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3221</v>
      </c>
      <c r="T2842" s="95" t="str">
        <f t="shared" si="229"/>
        <v>2 2024</v>
      </c>
      <c r="U2842" s="32">
        <f t="shared" si="227"/>
        <v>804.88155668358718</v>
      </c>
      <c r="V2842" s="22">
        <f t="shared" si="228"/>
        <v>0.5769270419579996</v>
      </c>
      <c r="X2842" s="33"/>
      <c r="Y2842" s="33"/>
    </row>
    <row r="2843" spans="1:25" x14ac:dyDescent="0.2">
      <c r="A2843" s="93" t="s">
        <v>1304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6"/>
        <v>1 2024</v>
      </c>
      <c r="G2843" s="96" t="s">
        <v>8</v>
      </c>
      <c r="H2843" s="160" t="str">
        <f>RIGHT(Journal!$J2843,9)</f>
        <v>000w12750</v>
      </c>
      <c r="I2843" s="96" t="str">
        <f t="shared" si="225"/>
        <v>ESSENS</v>
      </c>
      <c r="J2843" s="97" t="s">
        <v>1306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3221</v>
      </c>
      <c r="T2843" s="95" t="str">
        <f t="shared" si="229"/>
        <v>2 2024</v>
      </c>
      <c r="U2843" s="32">
        <f t="shared" si="227"/>
        <v>804.88155668358718</v>
      </c>
      <c r="V2843" s="22">
        <f t="shared" si="228"/>
        <v>0.5769270419579996</v>
      </c>
      <c r="X2843" s="33"/>
      <c r="Y2843" s="33"/>
    </row>
    <row r="2844" spans="1:25" x14ac:dyDescent="0.2">
      <c r="A2844" s="93" t="s">
        <v>1304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6"/>
        <v>1 2024</v>
      </c>
      <c r="G2844" s="96" t="s">
        <v>8</v>
      </c>
      <c r="H2844" s="160" t="str">
        <f>RIGHT(Journal!$J2844,9)</f>
        <v>000m01550</v>
      </c>
      <c r="I2844" s="96" t="str">
        <f t="shared" si="225"/>
        <v>ESSENS</v>
      </c>
      <c r="J2844" s="97" t="s">
        <v>1307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9"/>
        <v/>
      </c>
      <c r="U2844" s="32">
        <f t="shared" si="227"/>
        <v>-1395.1184433164128</v>
      </c>
      <c r="V2844" s="22" t="str">
        <f t="shared" si="228"/>
        <v/>
      </c>
      <c r="X2844" s="33"/>
      <c r="Y2844" s="33"/>
    </row>
    <row r="2845" spans="1:25" x14ac:dyDescent="0.2">
      <c r="A2845" s="93" t="s">
        <v>1304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6"/>
        <v>1 2024</v>
      </c>
      <c r="G2845" s="96" t="s">
        <v>8</v>
      </c>
      <c r="H2845" s="160" t="str">
        <f>RIGHT(Journal!$J2845,9)</f>
        <v>000w15050</v>
      </c>
      <c r="I2845" s="96" t="str">
        <f t="shared" si="225"/>
        <v>ESSENS</v>
      </c>
      <c r="J2845" s="97" t="s">
        <v>1308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9"/>
        <v/>
      </c>
      <c r="U2845" s="32">
        <f t="shared" si="227"/>
        <v>-1395.1184433164128</v>
      </c>
      <c r="V2845" s="22" t="str">
        <f t="shared" si="228"/>
        <v/>
      </c>
      <c r="X2845" s="33"/>
      <c r="Y2845" s="33"/>
    </row>
    <row r="2846" spans="1:25" x14ac:dyDescent="0.2">
      <c r="A2846" s="93" t="s">
        <v>1304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6"/>
        <v>1 2024</v>
      </c>
      <c r="G2846" s="96" t="s">
        <v>8</v>
      </c>
      <c r="H2846" s="160" t="str">
        <f>RIGHT(Journal!$J2846,9)</f>
        <v>000w15350</v>
      </c>
      <c r="I2846" s="96" t="str">
        <f t="shared" si="225"/>
        <v>ESSENS</v>
      </c>
      <c r="J2846" s="97" t="s">
        <v>1309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3221</v>
      </c>
      <c r="T2846" s="95" t="str">
        <f t="shared" si="229"/>
        <v>2 2024</v>
      </c>
      <c r="U2846" s="32">
        <f t="shared" si="227"/>
        <v>804.88155668358718</v>
      </c>
      <c r="V2846" s="22">
        <f t="shared" si="228"/>
        <v>0.5769270419579996</v>
      </c>
      <c r="X2846" s="33"/>
      <c r="Y2846" s="33"/>
    </row>
    <row r="2847" spans="1:25" x14ac:dyDescent="0.2">
      <c r="A2847" s="93" t="s">
        <v>1304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6"/>
        <v>1 2024</v>
      </c>
      <c r="G2847" s="96" t="s">
        <v>8</v>
      </c>
      <c r="H2847" s="160" t="str">
        <f>RIGHT(Journal!$J2847,9)</f>
        <v>00w15950n</v>
      </c>
      <c r="I2847" s="96" t="str">
        <f t="shared" si="225"/>
        <v>ESSENS</v>
      </c>
      <c r="J2847" s="97" t="s">
        <v>1310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9"/>
        <v/>
      </c>
      <c r="U2847" s="32">
        <f t="shared" si="227"/>
        <v>-1395.1184433164128</v>
      </c>
      <c r="V2847" s="22" t="str">
        <f t="shared" si="228"/>
        <v/>
      </c>
      <c r="X2847" s="33"/>
      <c r="Y2847" s="33"/>
    </row>
    <row r="2848" spans="1:25" x14ac:dyDescent="0.2">
      <c r="A2848" s="93" t="s">
        <v>1304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6"/>
        <v>1 2024</v>
      </c>
      <c r="G2848" s="96" t="s">
        <v>8</v>
      </c>
      <c r="H2848" s="160" t="str">
        <f>RIGHT(Journal!$J2848,9)</f>
        <v>000w18250</v>
      </c>
      <c r="I2848" s="96" t="str">
        <f t="shared" si="225"/>
        <v>ESSENS</v>
      </c>
      <c r="J2848" s="97" t="s">
        <v>1311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3221</v>
      </c>
      <c r="T2848" s="95" t="str">
        <f t="shared" si="229"/>
        <v>2 2024</v>
      </c>
      <c r="U2848" s="32">
        <f t="shared" si="227"/>
        <v>767.18781725888334</v>
      </c>
      <c r="V2848" s="22">
        <f t="shared" si="228"/>
        <v>0.57561584984994141</v>
      </c>
      <c r="X2848" s="33"/>
      <c r="Y2848" s="33"/>
    </row>
    <row r="2849" spans="1:25" x14ac:dyDescent="0.2">
      <c r="A2849" s="93" t="s">
        <v>1304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6"/>
        <v>1 2024</v>
      </c>
      <c r="G2849" s="96" t="s">
        <v>8</v>
      </c>
      <c r="H2849" s="160" t="str">
        <f>RIGHT(Journal!$J2849,9)</f>
        <v>000w04150</v>
      </c>
      <c r="I2849" s="96" t="str">
        <f t="shared" si="225"/>
        <v>ESSENS</v>
      </c>
      <c r="J2849" s="97" t="s">
        <v>1312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3221</v>
      </c>
      <c r="T2849" s="95" t="str">
        <f t="shared" si="229"/>
        <v>2 2024</v>
      </c>
      <c r="U2849" s="32">
        <f t="shared" si="227"/>
        <v>915.25380710659897</v>
      </c>
      <c r="V2849" s="22">
        <f t="shared" si="228"/>
        <v>0.57753967872643697</v>
      </c>
      <c r="X2849" s="33"/>
      <c r="Y2849" s="33"/>
    </row>
    <row r="2850" spans="1:25" x14ac:dyDescent="0.2">
      <c r="A2850" s="93" t="s">
        <v>1304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6"/>
        <v>1 2024</v>
      </c>
      <c r="G2850" s="96" t="s">
        <v>8</v>
      </c>
      <c r="H2850" s="160" t="str">
        <f>RIGHT(Journal!$J2850,9)</f>
        <v>000m04350</v>
      </c>
      <c r="I2850" s="96" t="str">
        <f t="shared" si="225"/>
        <v>ESSENS</v>
      </c>
      <c r="J2850" s="97" t="s">
        <v>1313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3221</v>
      </c>
      <c r="T2850" s="95" t="str">
        <f t="shared" si="229"/>
        <v>2 2024</v>
      </c>
      <c r="U2850" s="32">
        <f t="shared" si="227"/>
        <v>915.25380710659897</v>
      </c>
      <c r="V2850" s="22">
        <f t="shared" si="228"/>
        <v>0.57753967872643697</v>
      </c>
      <c r="X2850" s="33"/>
      <c r="Y2850" s="33"/>
    </row>
    <row r="2851" spans="1:25" x14ac:dyDescent="0.2">
      <c r="A2851" s="93" t="s">
        <v>1304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6"/>
        <v>1 2024</v>
      </c>
      <c r="G2851" s="96" t="s">
        <v>8</v>
      </c>
      <c r="H2851" s="160" t="str">
        <f>RIGHT(Journal!$J2851,9)</f>
        <v>000w18450</v>
      </c>
      <c r="I2851" s="96" t="str">
        <f t="shared" si="225"/>
        <v>ESSENS</v>
      </c>
      <c r="J2851" s="97" t="s">
        <v>1314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3221</v>
      </c>
      <c r="T2851" s="95" t="str">
        <f t="shared" si="229"/>
        <v>2 2024</v>
      </c>
      <c r="U2851" s="32">
        <f t="shared" si="227"/>
        <v>965.25380710659897</v>
      </c>
      <c r="V2851" s="22">
        <f t="shared" si="228"/>
        <v>0.60909047230096569</v>
      </c>
      <c r="X2851" s="33"/>
      <c r="Y2851" s="33"/>
    </row>
    <row r="2852" spans="1:25" x14ac:dyDescent="0.2">
      <c r="A2852" s="93" t="s">
        <v>1304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6"/>
        <v>1 2024</v>
      </c>
      <c r="G2852" s="96" t="s">
        <v>8</v>
      </c>
      <c r="H2852" s="160" t="str">
        <f>RIGHT(Journal!$J2852,9)</f>
        <v>000w18550</v>
      </c>
      <c r="I2852" s="96" t="str">
        <f t="shared" si="225"/>
        <v>ESSENS</v>
      </c>
      <c r="J2852" s="97" t="s">
        <v>1315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9"/>
        <v/>
      </c>
      <c r="U2852" s="32">
        <f t="shared" si="227"/>
        <v>-1584.746192893401</v>
      </c>
      <c r="V2852" s="22" t="str">
        <f t="shared" si="228"/>
        <v/>
      </c>
      <c r="X2852" s="33"/>
      <c r="Y2852" s="33"/>
    </row>
    <row r="2853" spans="1:25" x14ac:dyDescent="0.2">
      <c r="A2853" s="93" t="s">
        <v>1304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6"/>
        <v>1 2024</v>
      </c>
      <c r="G2853" s="96" t="s">
        <v>8</v>
      </c>
      <c r="H2853" s="160" t="str">
        <f>RIGHT(Journal!$J2853,9)</f>
        <v>000w18650</v>
      </c>
      <c r="I2853" s="96" t="str">
        <f t="shared" si="225"/>
        <v>ESSENS</v>
      </c>
      <c r="J2853" s="97" t="s">
        <v>1316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9"/>
        <v/>
      </c>
      <c r="U2853" s="32">
        <f t="shared" si="227"/>
        <v>-1584.746192893401</v>
      </c>
      <c r="V2853" s="22" t="str">
        <f t="shared" si="228"/>
        <v/>
      </c>
      <c r="X2853" s="33"/>
      <c r="Y2853" s="33"/>
    </row>
    <row r="2854" spans="1:25" x14ac:dyDescent="0.2">
      <c r="A2854" s="93" t="s">
        <v>1304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6"/>
        <v>1 2024</v>
      </c>
      <c r="G2854" s="96" t="s">
        <v>8</v>
      </c>
      <c r="H2854" s="160" t="str">
        <f>RIGHT(Journal!$J2854,9)</f>
        <v>000w19050</v>
      </c>
      <c r="I2854" s="96" t="str">
        <f t="shared" si="225"/>
        <v>ESSENS</v>
      </c>
      <c r="J2854" s="97" t="s">
        <v>1317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3221</v>
      </c>
      <c r="T2854" s="95" t="str">
        <f t="shared" si="229"/>
        <v>10 2024</v>
      </c>
      <c r="U2854" s="32">
        <f t="shared" si="227"/>
        <v>915.25380710659897</v>
      </c>
      <c r="V2854" s="22">
        <f t="shared" si="228"/>
        <v>0.57753967872643697</v>
      </c>
      <c r="X2854" s="33"/>
      <c r="Y2854" s="33"/>
    </row>
    <row r="2855" spans="1:25" x14ac:dyDescent="0.2">
      <c r="A2855" s="93" t="s">
        <v>1318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6"/>
        <v>1 2024</v>
      </c>
      <c r="G2855" s="96" t="s">
        <v>5</v>
      </c>
      <c r="H2855" s="160" t="str">
        <f>RIGHT(Journal!$J2855,9)</f>
        <v>EUR-26102</v>
      </c>
      <c r="I2855" s="96" t="str">
        <f t="shared" si="225"/>
        <v>Terry Naturally</v>
      </c>
      <c r="J2855" s="97" t="s">
        <v>1319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3221</v>
      </c>
      <c r="T2855" s="95" t="str">
        <f t="shared" si="229"/>
        <v>3 2024</v>
      </c>
      <c r="U2855" s="32">
        <f t="shared" si="227"/>
        <v>985.29171371378584</v>
      </c>
      <c r="V2855" s="22">
        <f t="shared" si="228"/>
        <v>0.57461185765175904</v>
      </c>
      <c r="X2855" s="33"/>
      <c r="Y2855" s="33"/>
    </row>
    <row r="2856" spans="1:25" x14ac:dyDescent="0.2">
      <c r="A2856" s="93" t="s">
        <v>1318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6"/>
        <v>1 2024</v>
      </c>
      <c r="G2856" s="96" t="s">
        <v>5</v>
      </c>
      <c r="H2856" s="175" t="s">
        <v>3733</v>
      </c>
      <c r="I2856" s="176" t="s">
        <v>2272</v>
      </c>
      <c r="J2856" s="97" t="s">
        <v>3777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3221</v>
      </c>
      <c r="T2856" s="95" t="str">
        <f t="shared" si="229"/>
        <v>2 2024</v>
      </c>
      <c r="U2856" s="32">
        <f t="shared" si="227"/>
        <v>710.29971352200118</v>
      </c>
      <c r="V2856" s="22">
        <f t="shared" si="228"/>
        <v>0.31021514812079587</v>
      </c>
      <c r="X2856" s="33"/>
      <c r="Y2856" s="33"/>
    </row>
    <row r="2857" spans="1:25" x14ac:dyDescent="0.2">
      <c r="A2857" s="93" t="s">
        <v>1318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6"/>
        <v>1 2024</v>
      </c>
      <c r="G2857" s="96" t="s">
        <v>5</v>
      </c>
      <c r="H2857" s="160" t="str">
        <f>RIGHT(Journal!$J2857,9)</f>
        <v>NLI-00117</v>
      </c>
      <c r="I2857" s="96" t="str">
        <f t="shared" si="225"/>
        <v>Nature's Life</v>
      </c>
      <c r="J2857" s="97" t="s">
        <v>743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3221</v>
      </c>
      <c r="T2857" s="95" t="str">
        <f t="shared" si="229"/>
        <v>2 2024</v>
      </c>
      <c r="U2857" s="32">
        <f t="shared" si="227"/>
        <v>566.48202836012319</v>
      </c>
      <c r="V2857" s="22">
        <f t="shared" si="228"/>
        <v>0.8941846225668556</v>
      </c>
      <c r="X2857" s="33"/>
      <c r="Y2857" s="33"/>
    </row>
    <row r="2858" spans="1:25" x14ac:dyDescent="0.2">
      <c r="A2858" s="93" t="s">
        <v>1318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6"/>
        <v>1 2024</v>
      </c>
      <c r="G2858" s="96" t="s">
        <v>5</v>
      </c>
      <c r="H2858" s="160" t="str">
        <f>RIGHT(Journal!$J2858,9)</f>
        <v>NWY-40460</v>
      </c>
      <c r="I2858" s="96" t="str">
        <f t="shared" si="225"/>
        <v>Nature's Way</v>
      </c>
      <c r="J2858" s="97" t="s">
        <v>1320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3221</v>
      </c>
      <c r="T2858" s="95" t="str">
        <f t="shared" si="229"/>
        <v>2 2024</v>
      </c>
      <c r="U2858" s="32">
        <f t="shared" si="227"/>
        <v>693.94674242151814</v>
      </c>
      <c r="V2858" s="22">
        <f t="shared" si="228"/>
        <v>0.53133112175543751</v>
      </c>
      <c r="X2858" s="33"/>
      <c r="Y2858" s="33"/>
    </row>
    <row r="2859" spans="1:25" x14ac:dyDescent="0.2">
      <c r="A2859" s="93" t="s">
        <v>1318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6"/>
        <v>1 2024</v>
      </c>
      <c r="G2859" s="96" t="s">
        <v>5</v>
      </c>
      <c r="H2859" s="160" t="str">
        <f>RIGHT(Journal!$J2859,9)</f>
        <v>NOW-00386</v>
      </c>
      <c r="I2859" s="96" t="str">
        <f t="shared" si="225"/>
        <v>NOW Foods</v>
      </c>
      <c r="J2859" s="97" t="s">
        <v>519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3221</v>
      </c>
      <c r="T2859" s="95" t="str">
        <f t="shared" si="229"/>
        <v>2 2024</v>
      </c>
      <c r="U2859" s="32">
        <f t="shared" si="227"/>
        <v>881.69517038848289</v>
      </c>
      <c r="V2859" s="22">
        <f t="shared" si="228"/>
        <v>0.28274822974838087</v>
      </c>
      <c r="X2859" s="33"/>
      <c r="Y2859" s="33"/>
    </row>
    <row r="2860" spans="1:25" x14ac:dyDescent="0.2">
      <c r="A2860" s="93" t="s">
        <v>1318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6"/>
        <v>1 2024</v>
      </c>
      <c r="G2860" s="96" t="s">
        <v>5</v>
      </c>
      <c r="H2860" s="160" t="str">
        <f>RIGHT(Journal!$J2860,9)</f>
        <v>NOW-01742</v>
      </c>
      <c r="I2860" s="96" t="str">
        <f t="shared" si="225"/>
        <v>NOW Foods</v>
      </c>
      <c r="J2860" s="97" t="s">
        <v>520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3221</v>
      </c>
      <c r="T2860" s="95" t="str">
        <f t="shared" si="229"/>
        <v>2 2024</v>
      </c>
      <c r="U2860" s="32">
        <f t="shared" si="227"/>
        <v>880.78145660277846</v>
      </c>
      <c r="V2860" s="22">
        <f t="shared" si="228"/>
        <v>0.54395465034314883</v>
      </c>
      <c r="X2860" s="33"/>
      <c r="Y2860" s="33"/>
    </row>
    <row r="2861" spans="1:25" x14ac:dyDescent="0.2">
      <c r="A2861" s="93" t="s">
        <v>1318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6"/>
        <v>1 2024</v>
      </c>
      <c r="G2861" s="96" t="s">
        <v>5</v>
      </c>
      <c r="H2861" s="160" t="str">
        <f>RIGHT(Journal!$J2861,9)</f>
        <v>CGN-00963</v>
      </c>
      <c r="I2861" s="96" t="str">
        <f t="shared" si="225"/>
        <v>California Gold Nutrition</v>
      </c>
      <c r="J2861" s="97" t="s">
        <v>1155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3425</v>
      </c>
      <c r="T2861" s="95" t="str">
        <f t="shared" si="229"/>
        <v>9 2025</v>
      </c>
      <c r="U2861" s="32">
        <f t="shared" si="227"/>
        <v>760.10097114842927</v>
      </c>
      <c r="V2861" s="22">
        <f t="shared" si="228"/>
        <v>0.90499089180725367</v>
      </c>
      <c r="X2861" s="33"/>
      <c r="Y2861" s="33"/>
    </row>
    <row r="2862" spans="1:25" x14ac:dyDescent="0.2">
      <c r="A2862" s="93" t="s">
        <v>1318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6"/>
        <v>1 2024</v>
      </c>
      <c r="G2862" s="96" t="s">
        <v>5</v>
      </c>
      <c r="H2862" s="161" t="s">
        <v>2538</v>
      </c>
      <c r="I2862" s="97" t="s">
        <v>2102</v>
      </c>
      <c r="J2862" s="97" t="s">
        <v>2539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3221</v>
      </c>
      <c r="T2862" s="95" t="str">
        <f t="shared" si="229"/>
        <v>2 2024</v>
      </c>
      <c r="U2862" s="32">
        <f t="shared" si="227"/>
        <v>767.82152506982129</v>
      </c>
      <c r="V2862" s="22">
        <f t="shared" si="228"/>
        <v>0.39738643972708954</v>
      </c>
      <c r="X2862" s="33"/>
      <c r="Y2862" s="33"/>
    </row>
    <row r="2863" spans="1:25" x14ac:dyDescent="0.2">
      <c r="A2863" s="93" t="s">
        <v>1318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6"/>
        <v>1 2024</v>
      </c>
      <c r="G2863" s="96" t="s">
        <v>5</v>
      </c>
      <c r="H2863" s="161" t="s">
        <v>2538</v>
      </c>
      <c r="I2863" s="97" t="s">
        <v>2102</v>
      </c>
      <c r="J2863" s="97" t="s">
        <v>2539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3221</v>
      </c>
      <c r="T2863" s="95" t="str">
        <f t="shared" si="229"/>
        <v>4 2024</v>
      </c>
      <c r="U2863" s="32">
        <f t="shared" si="227"/>
        <v>867.82152506982129</v>
      </c>
      <c r="V2863" s="22">
        <f t="shared" si="228"/>
        <v>0.44914149305031509</v>
      </c>
      <c r="X2863" s="33"/>
      <c r="Y2863" s="33"/>
    </row>
    <row r="2864" spans="1:25" x14ac:dyDescent="0.2">
      <c r="A2864" s="93" t="s">
        <v>1318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6"/>
        <v>1 2024</v>
      </c>
      <c r="G2864" s="96" t="s">
        <v>5</v>
      </c>
      <c r="H2864" s="161" t="s">
        <v>2538</v>
      </c>
      <c r="I2864" s="97" t="s">
        <v>2102</v>
      </c>
      <c r="J2864" s="97" t="s">
        <v>2539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3221</v>
      </c>
      <c r="T2864" s="95" t="str">
        <f t="shared" si="229"/>
        <v>4 2024</v>
      </c>
      <c r="U2864" s="32">
        <f t="shared" si="227"/>
        <v>867.82152506982129</v>
      </c>
      <c r="V2864" s="22">
        <f t="shared" si="228"/>
        <v>0.44914149305031509</v>
      </c>
      <c r="X2864" s="33"/>
      <c r="Y2864" s="33"/>
    </row>
    <row r="2865" spans="1:25" x14ac:dyDescent="0.2">
      <c r="A2865" s="93" t="s">
        <v>1318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6"/>
        <v>1 2024</v>
      </c>
      <c r="G2865" s="96" t="s">
        <v>5</v>
      </c>
      <c r="H2865" s="161" t="s">
        <v>2538</v>
      </c>
      <c r="I2865" s="97" t="s">
        <v>2102</v>
      </c>
      <c r="J2865" s="97" t="s">
        <v>2539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3221</v>
      </c>
      <c r="T2865" s="95" t="str">
        <f t="shared" si="229"/>
        <v>8 2024</v>
      </c>
      <c r="U2865" s="32">
        <f t="shared" si="227"/>
        <v>767.82152506982129</v>
      </c>
      <c r="V2865" s="22">
        <f t="shared" si="228"/>
        <v>0.39738643972708954</v>
      </c>
      <c r="X2865" s="33"/>
      <c r="Y2865" s="33"/>
    </row>
    <row r="2866" spans="1:25" x14ac:dyDescent="0.2">
      <c r="A2866" s="93" t="s">
        <v>1318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6"/>
        <v>1 2024</v>
      </c>
      <c r="G2866" s="96" t="s">
        <v>5</v>
      </c>
      <c r="H2866" s="161" t="s">
        <v>2538</v>
      </c>
      <c r="I2866" s="97" t="s">
        <v>2102</v>
      </c>
      <c r="J2866" s="97" t="s">
        <v>2539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3221</v>
      </c>
      <c r="T2866" s="95" t="str">
        <f t="shared" si="229"/>
        <v>8 2024</v>
      </c>
      <c r="U2866" s="32">
        <f t="shared" si="227"/>
        <v>567.82152506982129</v>
      </c>
      <c r="V2866" s="22">
        <f t="shared" si="228"/>
        <v>0.29387633308063849</v>
      </c>
      <c r="X2866" s="33"/>
      <c r="Y2866" s="33"/>
    </row>
    <row r="2867" spans="1:25" x14ac:dyDescent="0.2">
      <c r="A2867" s="93" t="s">
        <v>1318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6"/>
        <v>1 2024</v>
      </c>
      <c r="G2867" s="96" t="s">
        <v>5</v>
      </c>
      <c r="H2867" s="160" t="str">
        <f>RIGHT(Journal!$J2867,9)</f>
        <v>NAP-29923</v>
      </c>
      <c r="I2867" s="96" t="str">
        <f t="shared" si="225"/>
        <v>NaturesPlus</v>
      </c>
      <c r="J2867" s="97" t="s">
        <v>1321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3221</v>
      </c>
      <c r="T2867" s="95" t="str">
        <f t="shared" si="229"/>
        <v>4 2024</v>
      </c>
      <c r="U2867" s="32">
        <f t="shared" si="227"/>
        <v>442.42542821868233</v>
      </c>
      <c r="V2867" s="22">
        <f t="shared" si="228"/>
        <v>0.41833969917930841</v>
      </c>
      <c r="X2867" s="33"/>
      <c r="Y2867" s="33"/>
    </row>
    <row r="2868" spans="1:25" x14ac:dyDescent="0.2">
      <c r="A2868" s="93" t="s">
        <v>1318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6"/>
        <v>1 2024</v>
      </c>
      <c r="G2868" s="96" t="s">
        <v>5</v>
      </c>
      <c r="H2868" s="161" t="s">
        <v>2181</v>
      </c>
      <c r="I2868" s="97" t="s">
        <v>2067</v>
      </c>
      <c r="J2868" s="97" t="s">
        <v>2182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3221</v>
      </c>
      <c r="T2868" s="95" t="str">
        <f t="shared" si="229"/>
        <v>3 2024</v>
      </c>
      <c r="U2868" s="32">
        <f t="shared" si="227"/>
        <v>671.35777098541234</v>
      </c>
      <c r="V2868" s="22">
        <f t="shared" si="228"/>
        <v>0.50529612586778716</v>
      </c>
      <c r="X2868" s="33"/>
      <c r="Y2868" s="33"/>
    </row>
    <row r="2869" spans="1:25" x14ac:dyDescent="0.2">
      <c r="A2869" s="93" t="s">
        <v>1318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6"/>
        <v>1 2024</v>
      </c>
      <c r="G2869" s="96" t="s">
        <v>5</v>
      </c>
      <c r="H2869" s="161" t="s">
        <v>2181</v>
      </c>
      <c r="I2869" s="97" t="s">
        <v>2067</v>
      </c>
      <c r="J2869" s="97" t="s">
        <v>2182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3221</v>
      </c>
      <c r="T2869" s="95" t="str">
        <f t="shared" si="229"/>
        <v>3 2024</v>
      </c>
      <c r="U2869" s="32">
        <f t="shared" si="227"/>
        <v>671.35777098541234</v>
      </c>
      <c r="V2869" s="22">
        <f t="shared" si="228"/>
        <v>0.50529612586778716</v>
      </c>
      <c r="X2869" s="33"/>
      <c r="Y2869" s="33"/>
    </row>
    <row r="2870" spans="1:25" x14ac:dyDescent="0.2">
      <c r="A2870" s="93" t="s">
        <v>1318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6"/>
        <v>1 2024</v>
      </c>
      <c r="G2870" s="96" t="s">
        <v>5</v>
      </c>
      <c r="H2870" s="160" t="str">
        <f>RIGHT(Journal!$J2870,9)</f>
        <v>LEX-14591</v>
      </c>
      <c r="I2870" s="96" t="str">
        <f t="shared" si="225"/>
        <v>Life Extension</v>
      </c>
      <c r="J2870" s="97" t="s">
        <v>713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3221</v>
      </c>
      <c r="T2870" s="95" t="str">
        <f t="shared" si="229"/>
        <v>6 2024</v>
      </c>
      <c r="U2870" s="32">
        <f t="shared" si="227"/>
        <v>759.69779975307745</v>
      </c>
      <c r="V2870" s="22">
        <f t="shared" si="228"/>
        <v>1.0261995702561544</v>
      </c>
      <c r="X2870" s="33"/>
      <c r="Y2870" s="33"/>
    </row>
    <row r="2871" spans="1:25" x14ac:dyDescent="0.2">
      <c r="A2871" s="93" t="s">
        <v>1318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6"/>
        <v>1 2024</v>
      </c>
      <c r="G2871" s="96" t="s">
        <v>5</v>
      </c>
      <c r="H2871" s="175" t="s">
        <v>3734</v>
      </c>
      <c r="I2871" s="176" t="s">
        <v>2070</v>
      </c>
      <c r="J2871" s="97" t="s">
        <v>3778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3221</v>
      </c>
      <c r="T2871" s="95" t="str">
        <f t="shared" si="229"/>
        <v>7 2024</v>
      </c>
      <c r="U2871" s="32">
        <f t="shared" si="227"/>
        <v>817.78291392474853</v>
      </c>
      <c r="V2871" s="22">
        <f t="shared" si="228"/>
        <v>0.75565514945851109</v>
      </c>
      <c r="X2871" s="33"/>
      <c r="Y2871" s="33"/>
    </row>
    <row r="2872" spans="1:25" x14ac:dyDescent="0.2">
      <c r="A2872" s="93" t="s">
        <v>1318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6"/>
        <v>1 2024</v>
      </c>
      <c r="G2872" s="96" t="s">
        <v>5</v>
      </c>
      <c r="H2872" s="160" t="str">
        <f>RIGHT(Journal!$J2872,9)</f>
        <v>HRM-50013</v>
      </c>
      <c r="I2872" s="96" t="str">
        <f t="shared" ref="I2872:I2933" si="230">IFERROR(LEFT(J2872,FIND(",",J2872)-1),"")</f>
        <v>Healths Harmony</v>
      </c>
      <c r="J2872" s="97" t="s">
        <v>1322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3221</v>
      </c>
      <c r="T2872" s="95" t="str">
        <f t="shared" si="229"/>
        <v>3 2024</v>
      </c>
      <c r="U2872" s="32">
        <f t="shared" si="227"/>
        <v>766.18622795977285</v>
      </c>
      <c r="V2872" s="22">
        <f t="shared" si="228"/>
        <v>0.41781027040021901</v>
      </c>
      <c r="X2872" s="33"/>
      <c r="Y2872" s="33"/>
    </row>
    <row r="2873" spans="1:25" x14ac:dyDescent="0.2">
      <c r="A2873" s="93" t="s">
        <v>1323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6"/>
        <v>1 2024</v>
      </c>
      <c r="G2873" s="96" t="s">
        <v>5</v>
      </c>
      <c r="H2873" s="161" t="s">
        <v>2181</v>
      </c>
      <c r="I2873" s="97" t="s">
        <v>2067</v>
      </c>
      <c r="J2873" s="97" t="s">
        <v>2182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3221</v>
      </c>
      <c r="T2873" s="95" t="str">
        <f t="shared" si="229"/>
        <v>3 2024</v>
      </c>
      <c r="U2873" s="32">
        <f t="shared" si="227"/>
        <v>722.74950285413502</v>
      </c>
      <c r="V2873" s="22">
        <f t="shared" si="228"/>
        <v>0.56586355180067338</v>
      </c>
      <c r="X2873" s="33"/>
      <c r="Y2873" s="33"/>
    </row>
    <row r="2874" spans="1:25" x14ac:dyDescent="0.2">
      <c r="A2874" s="93" t="s">
        <v>1323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6"/>
        <v>1 2024</v>
      </c>
      <c r="G2874" s="96" t="s">
        <v>5</v>
      </c>
      <c r="H2874" s="161" t="s">
        <v>2181</v>
      </c>
      <c r="I2874" s="97" t="s">
        <v>2067</v>
      </c>
      <c r="J2874" s="97" t="s">
        <v>2182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3221</v>
      </c>
      <c r="T2874" s="95" t="str">
        <f t="shared" si="229"/>
        <v>3 2024</v>
      </c>
      <c r="U2874" s="32">
        <f t="shared" si="227"/>
        <v>722.74950285413502</v>
      </c>
      <c r="V2874" s="22">
        <f t="shared" si="228"/>
        <v>0.56586355180067338</v>
      </c>
      <c r="X2874" s="33"/>
      <c r="Y2874" s="33"/>
    </row>
    <row r="2875" spans="1:25" x14ac:dyDescent="0.2">
      <c r="A2875" s="93" t="s">
        <v>1323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6"/>
        <v>1 2024</v>
      </c>
      <c r="G2875" s="96" t="s">
        <v>5</v>
      </c>
      <c r="H2875" s="161" t="s">
        <v>2181</v>
      </c>
      <c r="I2875" s="97" t="s">
        <v>2067</v>
      </c>
      <c r="J2875" s="97" t="s">
        <v>2182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3221</v>
      </c>
      <c r="T2875" s="95" t="str">
        <f t="shared" si="229"/>
        <v>6 2024</v>
      </c>
      <c r="U2875" s="32">
        <f t="shared" si="227"/>
        <v>622.74950285413502</v>
      </c>
      <c r="V2875" s="22">
        <f t="shared" si="228"/>
        <v>0.4875703742106397</v>
      </c>
      <c r="X2875" s="33"/>
      <c r="Y2875" s="33"/>
    </row>
    <row r="2876" spans="1:25" x14ac:dyDescent="0.2">
      <c r="A2876" s="93" t="s">
        <v>1323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6"/>
        <v>1 2024</v>
      </c>
      <c r="G2876" s="96" t="s">
        <v>5</v>
      </c>
      <c r="H2876" s="161" t="s">
        <v>2641</v>
      </c>
      <c r="I2876" s="97" t="s">
        <v>2068</v>
      </c>
      <c r="J2876" s="97" t="s">
        <v>2642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3221</v>
      </c>
      <c r="T2876" s="95" t="str">
        <f t="shared" si="229"/>
        <v>3 2024</v>
      </c>
      <c r="U2876" s="32">
        <f t="shared" si="227"/>
        <v>710.7699218655107</v>
      </c>
      <c r="V2876" s="22">
        <f t="shared" si="228"/>
        <v>0.37622200180475468</v>
      </c>
      <c r="X2876" s="33"/>
      <c r="Y2876" s="33"/>
    </row>
    <row r="2877" spans="1:25" x14ac:dyDescent="0.2">
      <c r="A2877" s="93" t="s">
        <v>1323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6"/>
        <v>1 2024</v>
      </c>
      <c r="G2877" s="96" t="s">
        <v>5</v>
      </c>
      <c r="H2877" s="161" t="s">
        <v>2641</v>
      </c>
      <c r="I2877" s="97" t="s">
        <v>2068</v>
      </c>
      <c r="J2877" s="97" t="s">
        <v>2642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3221</v>
      </c>
      <c r="T2877" s="95" t="str">
        <f t="shared" si="229"/>
        <v>4 2024</v>
      </c>
      <c r="U2877" s="32">
        <f t="shared" si="227"/>
        <v>710.7699218655107</v>
      </c>
      <c r="V2877" s="22">
        <f t="shared" si="228"/>
        <v>0.37622200180475468</v>
      </c>
      <c r="X2877" s="33"/>
      <c r="Y2877" s="33"/>
    </row>
    <row r="2878" spans="1:25" x14ac:dyDescent="0.2">
      <c r="A2878" s="93" t="s">
        <v>1323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6"/>
        <v>1 2024</v>
      </c>
      <c r="G2878" s="96" t="s">
        <v>7</v>
      </c>
      <c r="H2878" s="177" t="str">
        <f>RIGHT(Journal!$J2878,9)</f>
        <v>MPL-34771</v>
      </c>
      <c r="I2878" s="96" t="str">
        <f t="shared" si="230"/>
        <v>Medi-Peel</v>
      </c>
      <c r="J2878" s="97" t="s">
        <v>1324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9"/>
        <v/>
      </c>
      <c r="U2878" s="32">
        <f t="shared" si="227"/>
        <v>-2016.7113112829447</v>
      </c>
      <c r="V2878" s="22" t="str">
        <f t="shared" si="228"/>
        <v/>
      </c>
      <c r="X2878" s="33"/>
      <c r="Y2878" s="33"/>
    </row>
    <row r="2879" spans="1:25" x14ac:dyDescent="0.2">
      <c r="A2879" s="93" t="s">
        <v>1323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6"/>
        <v>1 2024</v>
      </c>
      <c r="G2879" s="96" t="s">
        <v>5</v>
      </c>
      <c r="H2879" s="161" t="s">
        <v>2152</v>
      </c>
      <c r="I2879" s="97" t="s">
        <v>2067</v>
      </c>
      <c r="J2879" s="97" t="s">
        <v>3886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3221</v>
      </c>
      <c r="T2879" s="95" t="str">
        <f t="shared" si="229"/>
        <v>4 2024</v>
      </c>
      <c r="U2879" s="32">
        <f t="shared" si="227"/>
        <v>849.85098821909969</v>
      </c>
      <c r="V2879" s="22">
        <f t="shared" si="228"/>
        <v>0.41453132593560149</v>
      </c>
      <c r="X2879" s="33"/>
      <c r="Y2879" s="33"/>
    </row>
    <row r="2880" spans="1:25" x14ac:dyDescent="0.2">
      <c r="A2880" s="93" t="s">
        <v>1323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6"/>
        <v>1 2024</v>
      </c>
      <c r="G2880" s="96" t="s">
        <v>5</v>
      </c>
      <c r="H2880" s="161" t="s">
        <v>2152</v>
      </c>
      <c r="I2880" s="97" t="s">
        <v>2067</v>
      </c>
      <c r="J2880" s="97" t="s">
        <v>3886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3221</v>
      </c>
      <c r="T2880" s="95" t="str">
        <f t="shared" si="229"/>
        <v>5 2024</v>
      </c>
      <c r="U2880" s="32">
        <f t="shared" si="227"/>
        <v>849.85098821909969</v>
      </c>
      <c r="V2880" s="22">
        <f t="shared" si="228"/>
        <v>0.41453132593560149</v>
      </c>
      <c r="X2880" s="33"/>
      <c r="Y2880" s="33"/>
    </row>
    <row r="2881" spans="1:25" x14ac:dyDescent="0.2">
      <c r="A2881" s="93" t="s">
        <v>1323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ref="F2881:F2944" si="231">IFERROR(MONTH(E2881)&amp;" "&amp;YEAR(E2881),"")</f>
        <v>1 2024</v>
      </c>
      <c r="G2881" s="96" t="s">
        <v>5</v>
      </c>
      <c r="H2881" s="177" t="str">
        <f>RIGHT(Journal!$J2881,9)</f>
        <v>SWV-11613</v>
      </c>
      <c r="I2881" s="96" t="str">
        <f t="shared" si="230"/>
        <v>Swanson</v>
      </c>
      <c r="J2881" s="97" t="s">
        <v>859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3221</v>
      </c>
      <c r="T2881" s="95" t="str">
        <f t="shared" si="229"/>
        <v>3 2024</v>
      </c>
      <c r="U2881" s="32">
        <f t="shared" ref="U2881:U2944" si="232">Q2881-P2881</f>
        <v>874.29740638030819</v>
      </c>
      <c r="V2881" s="22">
        <f t="shared" ref="V2881:V2944" si="233">IF(Q2881&lt;&gt;0,IFERROR(U2881/P2881,""),"")</f>
        <v>1.2047599306755243</v>
      </c>
      <c r="X2881" s="33"/>
      <c r="Y2881" s="33"/>
    </row>
    <row r="2882" spans="1:25" x14ac:dyDescent="0.2">
      <c r="A2882" s="93" t="s">
        <v>1323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31"/>
        <v>1 2024</v>
      </c>
      <c r="G2882" s="96" t="s">
        <v>5</v>
      </c>
      <c r="H2882" s="177" t="str">
        <f>RIGHT(Journal!$J2882,9)</f>
        <v>SWV-11613</v>
      </c>
      <c r="I2882" s="96" t="str">
        <f t="shared" si="230"/>
        <v>Swanson</v>
      </c>
      <c r="J2882" s="97" t="s">
        <v>859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3221</v>
      </c>
      <c r="T2882" s="95" t="str">
        <f t="shared" si="229"/>
        <v>3 2024</v>
      </c>
      <c r="U2882" s="32">
        <f t="shared" si="232"/>
        <v>874.29740638030819</v>
      </c>
      <c r="V2882" s="22">
        <f t="shared" si="233"/>
        <v>1.2047599306755243</v>
      </c>
      <c r="X2882" s="33"/>
      <c r="Y2882" s="33"/>
    </row>
    <row r="2883" spans="1:25" x14ac:dyDescent="0.2">
      <c r="A2883" s="93" t="s">
        <v>1323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31"/>
        <v>1 2024</v>
      </c>
      <c r="G2883" s="96" t="s">
        <v>5</v>
      </c>
      <c r="H2883" s="161" t="s">
        <v>2252</v>
      </c>
      <c r="I2883" s="97" t="s">
        <v>2067</v>
      </c>
      <c r="J2883" s="97" t="s">
        <v>4442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3221</v>
      </c>
      <c r="T2883" s="95" t="str">
        <f t="shared" si="229"/>
        <v>4 2024</v>
      </c>
      <c r="U2883" s="32">
        <f t="shared" si="232"/>
        <v>1152.4651933120103</v>
      </c>
      <c r="V2883" s="22">
        <f t="shared" si="233"/>
        <v>0.45238447391826314</v>
      </c>
      <c r="X2883" s="33"/>
      <c r="Y2883" s="33"/>
    </row>
    <row r="2884" spans="1:25" x14ac:dyDescent="0.2">
      <c r="A2884" s="93" t="s">
        <v>1323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si="231"/>
        <v>1 2024</v>
      </c>
      <c r="G2884" s="96" t="s">
        <v>5</v>
      </c>
      <c r="H2884" s="175" t="s">
        <v>3744</v>
      </c>
      <c r="I2884" s="176" t="s">
        <v>2757</v>
      </c>
      <c r="J2884" s="97" t="s">
        <v>3795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3221</v>
      </c>
      <c r="T2884" s="95" t="str">
        <f t="shared" si="229"/>
        <v>9 2024</v>
      </c>
      <c r="U2884" s="32">
        <f t="shared" si="232"/>
        <v>808.88754341929416</v>
      </c>
      <c r="V2884" s="22">
        <f t="shared" si="233"/>
        <v>0.54247252770871979</v>
      </c>
      <c r="X2884" s="33"/>
      <c r="Y2884" s="33"/>
    </row>
    <row r="2885" spans="1:25" x14ac:dyDescent="0.2">
      <c r="A2885" s="93" t="s">
        <v>1323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1"/>
        <v>1 2024</v>
      </c>
      <c r="G2885" s="96" t="s">
        <v>5</v>
      </c>
      <c r="H2885" s="161" t="s">
        <v>4149</v>
      </c>
      <c r="I2885" s="97" t="s">
        <v>2305</v>
      </c>
      <c r="J2885" s="97" t="s">
        <v>4150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3221</v>
      </c>
      <c r="T2885" s="95" t="str">
        <f t="shared" si="229"/>
        <v>6 2024</v>
      </c>
      <c r="U2885" s="32">
        <f t="shared" si="232"/>
        <v>574.51053843973864</v>
      </c>
      <c r="V2885" s="22">
        <f t="shared" si="233"/>
        <v>0.31471588882726259</v>
      </c>
      <c r="X2885" s="33"/>
      <c r="Y2885" s="33"/>
    </row>
    <row r="2886" spans="1:25" x14ac:dyDescent="0.2">
      <c r="A2886" s="93" t="s">
        <v>1323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1"/>
        <v>1 2024</v>
      </c>
      <c r="G2886" s="96" t="s">
        <v>5</v>
      </c>
      <c r="H2886" s="161" t="s">
        <v>2282</v>
      </c>
      <c r="I2886" s="97" t="s">
        <v>2283</v>
      </c>
      <c r="J2886" s="97" t="s">
        <v>2284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3221</v>
      </c>
      <c r="T2886" s="95" t="str">
        <f t="shared" si="229"/>
        <v>3 2024</v>
      </c>
      <c r="U2886" s="32">
        <f t="shared" si="232"/>
        <v>858.8913129023108</v>
      </c>
      <c r="V2886" s="22">
        <f t="shared" si="233"/>
        <v>0.34478275369950939</v>
      </c>
      <c r="X2886" s="33"/>
      <c r="Y2886" s="33"/>
    </row>
    <row r="2887" spans="1:25" x14ac:dyDescent="0.2">
      <c r="A2887" s="93" t="s">
        <v>1323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1"/>
        <v>1 2024</v>
      </c>
      <c r="G2887" s="96" t="s">
        <v>5</v>
      </c>
      <c r="H2887" s="161" t="s">
        <v>4381</v>
      </c>
      <c r="I2887" s="97" t="s">
        <v>2733</v>
      </c>
      <c r="J2887" s="97" t="s">
        <v>4382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3221</v>
      </c>
      <c r="T2887" s="95" t="str">
        <f t="shared" si="229"/>
        <v>4 2024</v>
      </c>
      <c r="U2887" s="32">
        <f t="shared" si="232"/>
        <v>1074.0880438038944</v>
      </c>
      <c r="V2887" s="22">
        <f t="shared" si="233"/>
        <v>1.7160369492404615</v>
      </c>
      <c r="X2887" s="33"/>
      <c r="Y2887" s="33"/>
    </row>
    <row r="2888" spans="1:25" x14ac:dyDescent="0.2">
      <c r="A2888" s="93" t="s">
        <v>1323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1"/>
        <v>1 2024</v>
      </c>
      <c r="G2888" s="96" t="s">
        <v>5</v>
      </c>
      <c r="H2888" s="161" t="s">
        <v>2086</v>
      </c>
      <c r="I2888" s="97" t="s">
        <v>2067</v>
      </c>
      <c r="J2888" s="97" t="s">
        <v>4428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3221</v>
      </c>
      <c r="T2888" s="95" t="str">
        <f t="shared" si="229"/>
        <v>7 2024</v>
      </c>
      <c r="U2888" s="32">
        <f t="shared" si="232"/>
        <v>849.01353791344422</v>
      </c>
      <c r="V2888" s="22">
        <f t="shared" si="233"/>
        <v>0.51424621425450145</v>
      </c>
      <c r="X2888" s="33"/>
      <c r="Y2888" s="33"/>
    </row>
    <row r="2889" spans="1:25" x14ac:dyDescent="0.2">
      <c r="A2889" s="93" t="s">
        <v>1325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1"/>
        <v>1 2024</v>
      </c>
      <c r="G2889" s="96" t="s">
        <v>5</v>
      </c>
      <c r="H2889" s="175" t="s">
        <v>3725</v>
      </c>
      <c r="I2889" s="176" t="s">
        <v>2283</v>
      </c>
      <c r="J2889" s="97" t="s">
        <v>3767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3221</v>
      </c>
      <c r="T2889" s="95" t="str">
        <f t="shared" si="229"/>
        <v>4 2024</v>
      </c>
      <c r="U2889" s="32">
        <f t="shared" si="232"/>
        <v>801.31612430801715</v>
      </c>
      <c r="V2889" s="22">
        <f t="shared" si="233"/>
        <v>0.53467988633562091</v>
      </c>
      <c r="X2889" s="33"/>
      <c r="Y2889" s="33"/>
    </row>
    <row r="2890" spans="1:25" x14ac:dyDescent="0.2">
      <c r="A2890" s="93" t="s">
        <v>1325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1"/>
        <v>1 2024</v>
      </c>
      <c r="G2890" s="96" t="s">
        <v>5</v>
      </c>
      <c r="H2890" s="161" t="s">
        <v>2506</v>
      </c>
      <c r="I2890" s="97" t="s">
        <v>2105</v>
      </c>
      <c r="J2890" s="97" t="s">
        <v>2507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3221</v>
      </c>
      <c r="T2890" s="95" t="str">
        <f t="shared" si="229"/>
        <v>3 2024</v>
      </c>
      <c r="U2890" s="32">
        <f t="shared" si="232"/>
        <v>1065.203424035617</v>
      </c>
      <c r="V2890" s="22">
        <f t="shared" si="233"/>
        <v>0.319420810166681</v>
      </c>
      <c r="X2890" s="33"/>
      <c r="Y2890" s="33"/>
    </row>
    <row r="2891" spans="1:25" x14ac:dyDescent="0.2">
      <c r="A2891" s="93" t="s">
        <v>1325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1"/>
        <v>1 2024</v>
      </c>
      <c r="G2891" s="96" t="s">
        <v>5</v>
      </c>
      <c r="H2891" s="161" t="s">
        <v>2506</v>
      </c>
      <c r="I2891" s="97" t="s">
        <v>2105</v>
      </c>
      <c r="J2891" s="97" t="s">
        <v>2507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3221</v>
      </c>
      <c r="T2891" s="95" t="str">
        <f t="shared" si="229"/>
        <v>3 2024</v>
      </c>
      <c r="U2891" s="32">
        <f t="shared" si="232"/>
        <v>1065.203424035617</v>
      </c>
      <c r="V2891" s="22">
        <f t="shared" si="233"/>
        <v>0.319420810166681</v>
      </c>
      <c r="X2891" s="33"/>
      <c r="Y2891" s="33"/>
    </row>
    <row r="2892" spans="1:25" x14ac:dyDescent="0.2">
      <c r="A2892" s="93" t="s">
        <v>1325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1"/>
        <v>1 2024</v>
      </c>
      <c r="G2892" s="96" t="s">
        <v>5</v>
      </c>
      <c r="H2892" s="177" t="str">
        <f>RIGHT(Journal!$J2892,9)</f>
        <v>HEC-50301</v>
      </c>
      <c r="I2892" s="96" t="str">
        <f t="shared" si="230"/>
        <v>Herbs Etc</v>
      </c>
      <c r="J2892" s="97" t="s">
        <v>742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3221</v>
      </c>
      <c r="T2892" s="95" t="str">
        <f t="shared" si="229"/>
        <v>3 2024</v>
      </c>
      <c r="U2892" s="32">
        <f t="shared" si="232"/>
        <v>2652.7904162151085</v>
      </c>
      <c r="V2892" s="22">
        <f t="shared" si="233"/>
        <v>0.70793756177780742</v>
      </c>
      <c r="X2892" s="33"/>
      <c r="Y2892" s="33"/>
    </row>
    <row r="2893" spans="1:25" x14ac:dyDescent="0.2">
      <c r="A2893" s="93" t="s">
        <v>1325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1"/>
        <v>1 2024</v>
      </c>
      <c r="G2893" s="96" t="s">
        <v>5</v>
      </c>
      <c r="H2893" s="177" t="str">
        <f>RIGHT(Journal!$J2893,9)</f>
        <v>HEC-50301</v>
      </c>
      <c r="I2893" s="96" t="str">
        <f t="shared" si="230"/>
        <v>Herbs Etc</v>
      </c>
      <c r="J2893" s="97" t="s">
        <v>742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3221</v>
      </c>
      <c r="T2893" s="95" t="str">
        <f t="shared" ref="T2893:T2956" si="234">IF(R2893="","",MONTH(R2893)&amp;" "&amp;YEAR(R2893))</f>
        <v>3 2025</v>
      </c>
      <c r="U2893" s="32">
        <f t="shared" si="232"/>
        <v>1752.7904162151085</v>
      </c>
      <c r="V2893" s="22">
        <f t="shared" si="233"/>
        <v>0.46775884215280322</v>
      </c>
      <c r="X2893" s="33"/>
      <c r="Y2893" s="33"/>
    </row>
    <row r="2894" spans="1:25" x14ac:dyDescent="0.2">
      <c r="A2894" s="93" t="s">
        <v>1325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1"/>
        <v>1 2024</v>
      </c>
      <c r="G2894" s="96" t="s">
        <v>5</v>
      </c>
      <c r="H2894" s="177" t="str">
        <f>RIGHT(Journal!$J2894,9)</f>
        <v>SDN-00601</v>
      </c>
      <c r="I2894" s="96" t="str">
        <f t="shared" si="230"/>
        <v>Sundown Naturals</v>
      </c>
      <c r="J2894" s="97" t="s">
        <v>1053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3221</v>
      </c>
      <c r="T2894" s="95" t="str">
        <f t="shared" si="234"/>
        <v>3 2024</v>
      </c>
      <c r="U2894" s="32">
        <f t="shared" si="232"/>
        <v>560.13496968454353</v>
      </c>
      <c r="V2894" s="22">
        <f t="shared" si="233"/>
        <v>0.87539550240524067</v>
      </c>
      <c r="X2894" s="33"/>
      <c r="Y2894" s="33"/>
    </row>
    <row r="2895" spans="1:25" x14ac:dyDescent="0.2">
      <c r="A2895" s="93" t="s">
        <v>1325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1"/>
        <v>1 2024</v>
      </c>
      <c r="G2895" s="96" t="s">
        <v>5</v>
      </c>
      <c r="H2895" s="177" t="str">
        <f>RIGHT(Journal!$J2895,9)</f>
        <v>SDN-00601</v>
      </c>
      <c r="I2895" s="96" t="str">
        <f t="shared" si="230"/>
        <v>Sundown Naturals</v>
      </c>
      <c r="J2895" s="97" t="s">
        <v>1053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3221</v>
      </c>
      <c r="T2895" s="95" t="str">
        <f t="shared" si="234"/>
        <v>3 2024</v>
      </c>
      <c r="U2895" s="32">
        <f t="shared" si="232"/>
        <v>560.13496968454353</v>
      </c>
      <c r="V2895" s="22">
        <f t="shared" si="233"/>
        <v>0.87539550240524067</v>
      </c>
      <c r="X2895" s="33"/>
      <c r="Y2895" s="33"/>
    </row>
    <row r="2896" spans="1:25" x14ac:dyDescent="0.2">
      <c r="A2896" s="93" t="s">
        <v>1325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1"/>
        <v>1 2024</v>
      </c>
      <c r="G2896" s="96" t="s">
        <v>5</v>
      </c>
      <c r="H2896" s="177" t="str">
        <f>RIGHT(Journal!$J2896,9)</f>
        <v>LKN-01542</v>
      </c>
      <c r="I2896" s="96" t="str">
        <f t="shared" si="230"/>
        <v>Lake Avenue Nutrition</v>
      </c>
      <c r="J2896" s="97" t="s">
        <v>358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3221</v>
      </c>
      <c r="T2896" s="95" t="str">
        <f t="shared" si="234"/>
        <v>6 2024</v>
      </c>
      <c r="U2896" s="32">
        <f t="shared" si="232"/>
        <v>863.34522714624677</v>
      </c>
      <c r="V2896" s="22">
        <f t="shared" si="233"/>
        <v>0.52750600888229759</v>
      </c>
      <c r="X2896" s="33"/>
      <c r="Y2896" s="33"/>
    </row>
    <row r="2897" spans="1:25" x14ac:dyDescent="0.2">
      <c r="A2897" s="93" t="s">
        <v>1325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1"/>
        <v>1 2024</v>
      </c>
      <c r="G2897" s="96" t="s">
        <v>5</v>
      </c>
      <c r="H2897" s="177" t="str">
        <f>RIGHT(Journal!$J2897,9)</f>
        <v>NFS-01035</v>
      </c>
      <c r="I2897" s="96" t="str">
        <f t="shared" si="230"/>
        <v>Natural Factors</v>
      </c>
      <c r="J2897" s="97" t="s">
        <v>1326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3221</v>
      </c>
      <c r="T2897" s="95" t="str">
        <f t="shared" si="234"/>
        <v>2 2025</v>
      </c>
      <c r="U2897" s="32">
        <f t="shared" si="232"/>
        <v>995.40174570164936</v>
      </c>
      <c r="V2897" s="22">
        <f t="shared" si="233"/>
        <v>0.522630819100668</v>
      </c>
      <c r="X2897" s="33"/>
      <c r="Y2897" s="33"/>
    </row>
    <row r="2898" spans="1:25" x14ac:dyDescent="0.2">
      <c r="A2898" s="93" t="s">
        <v>1325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1"/>
        <v>1 2024</v>
      </c>
      <c r="G2898" s="96" t="s">
        <v>5</v>
      </c>
      <c r="H2898" s="177" t="str">
        <f>RIGHT(Journal!$J2898,9)</f>
        <v>CAL-39022</v>
      </c>
      <c r="I2898" s="96" t="str">
        <f t="shared" si="230"/>
        <v>KAL</v>
      </c>
      <c r="J2898" s="97" t="s">
        <v>1054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3221</v>
      </c>
      <c r="T2898" s="95" t="str">
        <f t="shared" si="234"/>
        <v>3 2024</v>
      </c>
      <c r="U2898" s="32">
        <f t="shared" si="232"/>
        <v>898.81665153334711</v>
      </c>
      <c r="V2898" s="22">
        <f t="shared" si="233"/>
        <v>0.59873875662917619</v>
      </c>
      <c r="X2898" s="33"/>
      <c r="Y2898" s="33"/>
    </row>
    <row r="2899" spans="1:25" x14ac:dyDescent="0.2">
      <c r="A2899" s="93" t="s">
        <v>1325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1"/>
        <v>1 2024</v>
      </c>
      <c r="G2899" s="96" t="s">
        <v>5</v>
      </c>
      <c r="H2899" s="177" t="str">
        <f>RIGHT(Journal!$J2899,9)</f>
        <v>CAL-39022</v>
      </c>
      <c r="I2899" s="96" t="str">
        <f t="shared" si="230"/>
        <v>KAL</v>
      </c>
      <c r="J2899" s="97" t="s">
        <v>1054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3221</v>
      </c>
      <c r="T2899" s="95" t="str">
        <f t="shared" si="234"/>
        <v>3 2024</v>
      </c>
      <c r="U2899" s="32">
        <f t="shared" si="232"/>
        <v>898.81665153334711</v>
      </c>
      <c r="V2899" s="22">
        <f t="shared" si="233"/>
        <v>0.59873875662917619</v>
      </c>
      <c r="X2899" s="33"/>
      <c r="Y2899" s="33"/>
    </row>
    <row r="2900" spans="1:25" x14ac:dyDescent="0.2">
      <c r="A2900" s="93" t="s">
        <v>1325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1"/>
        <v>1 2024</v>
      </c>
      <c r="G2900" s="96" t="s">
        <v>5</v>
      </c>
      <c r="H2900" s="177" t="str">
        <f>RIGHT(Journal!$J2900,9)</f>
        <v>NWY-12371</v>
      </c>
      <c r="I2900" s="96" t="str">
        <f t="shared" si="230"/>
        <v>Nature's Way</v>
      </c>
      <c r="J2900" s="97" t="s">
        <v>1327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3221</v>
      </c>
      <c r="T2900" s="95" t="str">
        <f t="shared" si="234"/>
        <v>3 2024</v>
      </c>
      <c r="U2900" s="32">
        <f t="shared" si="232"/>
        <v>851.36884684104211</v>
      </c>
      <c r="V2900" s="22">
        <f t="shared" si="233"/>
        <v>0.48687731846880183</v>
      </c>
      <c r="X2900" s="33"/>
      <c r="Y2900" s="33"/>
    </row>
    <row r="2901" spans="1:25" x14ac:dyDescent="0.2">
      <c r="A2901" s="93" t="s">
        <v>1325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1"/>
        <v>1 2024</v>
      </c>
      <c r="G2901" s="96" t="s">
        <v>7</v>
      </c>
      <c r="H2901" s="177" t="str">
        <f>RIGHT(Journal!$J2901,9)</f>
        <v>YTH-01964</v>
      </c>
      <c r="I2901" s="96" t="str">
        <f t="shared" si="230"/>
        <v>Yeouth</v>
      </c>
      <c r="J2901" s="97" t="s">
        <v>1328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4"/>
        <v/>
      </c>
      <c r="U2901" s="32">
        <f t="shared" si="232"/>
        <v>-99.978910986790098</v>
      </c>
      <c r="V2901" s="22" t="str">
        <f t="shared" si="233"/>
        <v/>
      </c>
      <c r="X2901" s="33"/>
      <c r="Y2901" s="33"/>
    </row>
    <row r="2902" spans="1:25" x14ac:dyDescent="0.2">
      <c r="A2902" s="93" t="s">
        <v>1325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1"/>
        <v>1 2024</v>
      </c>
      <c r="G2902" s="96" t="s">
        <v>5</v>
      </c>
      <c r="H2902" s="177" t="str">
        <f>RIGHT(Journal!$J2902,9)</f>
        <v>NCS-67209</v>
      </c>
      <c r="I2902" s="96" t="str">
        <f t="shared" si="230"/>
        <v>Nutricost</v>
      </c>
      <c r="J2902" s="97" t="s">
        <v>1329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3221</v>
      </c>
      <c r="T2902" s="95" t="str">
        <f t="shared" si="234"/>
        <v>4 2024</v>
      </c>
      <c r="U2902" s="32">
        <f t="shared" si="232"/>
        <v>1211.3772824463258</v>
      </c>
      <c r="V2902" s="22">
        <f t="shared" si="233"/>
        <v>0.67726819667321703</v>
      </c>
      <c r="X2902" s="33"/>
      <c r="Y2902" s="33"/>
    </row>
    <row r="2903" spans="1:25" x14ac:dyDescent="0.2">
      <c r="A2903" s="93" t="s">
        <v>1325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1"/>
        <v>1 2024</v>
      </c>
      <c r="G2903" s="96" t="s">
        <v>5</v>
      </c>
      <c r="H2903" s="177" t="str">
        <f>RIGHT(Journal!$J2903,9)</f>
        <v>SPN-00215</v>
      </c>
      <c r="I2903" s="96" t="str">
        <f t="shared" si="230"/>
        <v>Super Nutrition</v>
      </c>
      <c r="J2903" s="97" t="s">
        <v>184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3221</v>
      </c>
      <c r="T2903" s="95" t="str">
        <f t="shared" si="234"/>
        <v>9 2024</v>
      </c>
      <c r="U2903" s="32">
        <f t="shared" si="232"/>
        <v>818.3758062154011</v>
      </c>
      <c r="V2903" s="22">
        <f t="shared" si="233"/>
        <v>0.45934255331197194</v>
      </c>
      <c r="X2903" s="33"/>
      <c r="Y2903" s="33"/>
    </row>
    <row r="2904" spans="1:25" x14ac:dyDescent="0.2">
      <c r="A2904" s="93" t="s">
        <v>1325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1"/>
        <v>1 2024</v>
      </c>
      <c r="G2904" s="96" t="s">
        <v>5</v>
      </c>
      <c r="H2904" s="175" t="s">
        <v>3744</v>
      </c>
      <c r="I2904" s="176" t="s">
        <v>2757</v>
      </c>
      <c r="J2904" s="97" t="s">
        <v>3795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3221</v>
      </c>
      <c r="T2904" s="95" t="str">
        <f t="shared" si="234"/>
        <v>1 2024</v>
      </c>
      <c r="U2904" s="32">
        <f t="shared" si="232"/>
        <v>9.4021850577519217E-4</v>
      </c>
      <c r="V2904" s="22">
        <f t="shared" si="233"/>
        <v>6.5901669965296751E-7</v>
      </c>
      <c r="X2904" s="33"/>
      <c r="Y2904" s="33"/>
    </row>
    <row r="2905" spans="1:25" x14ac:dyDescent="0.2">
      <c r="A2905" s="93" t="s">
        <v>1325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1"/>
        <v>1 2024</v>
      </c>
      <c r="G2905" s="96" t="s">
        <v>5</v>
      </c>
      <c r="H2905" s="175" t="s">
        <v>3744</v>
      </c>
      <c r="I2905" s="176" t="s">
        <v>2757</v>
      </c>
      <c r="J2905" s="97" t="s">
        <v>3795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3221</v>
      </c>
      <c r="T2905" s="95" t="str">
        <f t="shared" si="234"/>
        <v>3 2025</v>
      </c>
      <c r="U2905" s="32">
        <f t="shared" si="232"/>
        <v>573.30094021850573</v>
      </c>
      <c r="V2905" s="22">
        <f t="shared" si="233"/>
        <v>0.4018373295250573</v>
      </c>
      <c r="X2905" s="33"/>
      <c r="Y2905" s="33"/>
    </row>
    <row r="2906" spans="1:25" x14ac:dyDescent="0.2">
      <c r="A2906" s="93" t="s">
        <v>1325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1"/>
        <v>1 2024</v>
      </c>
      <c r="G2906" s="96" t="s">
        <v>5</v>
      </c>
      <c r="H2906" s="177" t="str">
        <f>RIGHT(Journal!$J2906,9)</f>
        <v>SNS-01177</v>
      </c>
      <c r="I2906" s="96" t="str">
        <f t="shared" si="230"/>
        <v>Source Naturals</v>
      </c>
      <c r="J2906" s="97" t="s">
        <v>795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3221</v>
      </c>
      <c r="T2906" s="95" t="str">
        <f t="shared" si="234"/>
        <v>3 2025</v>
      </c>
      <c r="U2906" s="32">
        <f t="shared" si="232"/>
        <v>1024.5010749538683</v>
      </c>
      <c r="V2906" s="22">
        <f t="shared" si="233"/>
        <v>0.43127827344058794</v>
      </c>
      <c r="X2906" s="33"/>
      <c r="Y2906" s="33"/>
    </row>
    <row r="2907" spans="1:25" x14ac:dyDescent="0.2">
      <c r="A2907" s="93" t="s">
        <v>1607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1"/>
        <v>2 2024</v>
      </c>
      <c r="G2907" s="96" t="s">
        <v>5</v>
      </c>
      <c r="H2907" s="161" t="s">
        <v>2114</v>
      </c>
      <c r="I2907" s="97" t="s">
        <v>2115</v>
      </c>
      <c r="J2907" s="97" t="s">
        <v>3197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3221</v>
      </c>
      <c r="T2907" s="95" t="str">
        <f t="shared" si="234"/>
        <v>5 2024</v>
      </c>
      <c r="U2907" s="32">
        <f t="shared" si="232"/>
        <v>781.89992026096434</v>
      </c>
      <c r="V2907" s="22">
        <f t="shared" si="233"/>
        <v>0.5150516297946407</v>
      </c>
      <c r="X2907" s="33"/>
      <c r="Y2907" s="33"/>
    </row>
    <row r="2908" spans="1:25" x14ac:dyDescent="0.2">
      <c r="A2908" s="93" t="s">
        <v>1607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1"/>
        <v>2 2024</v>
      </c>
      <c r="G2908" s="96" t="s">
        <v>5</v>
      </c>
      <c r="H2908" s="161" t="s">
        <v>2114</v>
      </c>
      <c r="I2908" s="97" t="s">
        <v>2115</v>
      </c>
      <c r="J2908" s="97" t="s">
        <v>3197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3221</v>
      </c>
      <c r="T2908" s="95" t="str">
        <f t="shared" si="234"/>
        <v>6 2024</v>
      </c>
      <c r="U2908" s="32">
        <f t="shared" si="232"/>
        <v>781.89992026096434</v>
      </c>
      <c r="V2908" s="22">
        <f t="shared" si="233"/>
        <v>0.5150516297946407</v>
      </c>
      <c r="X2908" s="33"/>
      <c r="Y2908" s="33"/>
    </row>
    <row r="2909" spans="1:25" x14ac:dyDescent="0.2">
      <c r="A2909" s="93" t="s">
        <v>1607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1"/>
        <v>2 2024</v>
      </c>
      <c r="G2909" s="96" t="s">
        <v>5</v>
      </c>
      <c r="H2909" s="161" t="s">
        <v>2114</v>
      </c>
      <c r="I2909" s="97" t="s">
        <v>2115</v>
      </c>
      <c r="J2909" s="97" t="s">
        <v>3197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3221</v>
      </c>
      <c r="T2909" s="95" t="str">
        <f t="shared" si="234"/>
        <v>6 2024</v>
      </c>
      <c r="U2909" s="32">
        <f t="shared" si="232"/>
        <v>781.89992026096434</v>
      </c>
      <c r="V2909" s="22">
        <f t="shared" si="233"/>
        <v>0.5150516297946407</v>
      </c>
      <c r="X2909" s="33"/>
      <c r="Y2909" s="33"/>
    </row>
    <row r="2910" spans="1:25" x14ac:dyDescent="0.2">
      <c r="A2910" s="93" t="s">
        <v>1607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1"/>
        <v>2 2024</v>
      </c>
      <c r="G2910" s="96" t="s">
        <v>5</v>
      </c>
      <c r="H2910" s="161" t="s">
        <v>2114</v>
      </c>
      <c r="I2910" s="97" t="s">
        <v>2115</v>
      </c>
      <c r="J2910" s="97" t="s">
        <v>3197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3221</v>
      </c>
      <c r="T2910" s="95" t="str">
        <f t="shared" si="234"/>
        <v>7 2024</v>
      </c>
      <c r="U2910" s="32">
        <f t="shared" si="232"/>
        <v>781.89992026096434</v>
      </c>
      <c r="V2910" s="22">
        <f t="shared" si="233"/>
        <v>0.5150516297946407</v>
      </c>
      <c r="X2910" s="33"/>
      <c r="Y2910" s="33"/>
    </row>
    <row r="2911" spans="1:25" x14ac:dyDescent="0.2">
      <c r="A2911" s="93" t="s">
        <v>1607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1"/>
        <v>2 2024</v>
      </c>
      <c r="G2911" s="96" t="s">
        <v>5</v>
      </c>
      <c r="H2911" s="161" t="s">
        <v>3686</v>
      </c>
      <c r="I2911" s="97" t="s">
        <v>2115</v>
      </c>
      <c r="J2911" s="97" t="s">
        <v>3687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3221</v>
      </c>
      <c r="T2911" s="95" t="str">
        <f t="shared" si="234"/>
        <v>3 2024</v>
      </c>
      <c r="U2911" s="32">
        <f t="shared" si="232"/>
        <v>1125.2385646973539</v>
      </c>
      <c r="V2911" s="22">
        <f t="shared" si="233"/>
        <v>0.33342758777745823</v>
      </c>
      <c r="X2911" s="33"/>
      <c r="Y2911" s="33"/>
    </row>
    <row r="2912" spans="1:25" x14ac:dyDescent="0.2">
      <c r="A2912" s="93" t="s">
        <v>1607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1"/>
        <v>2 2024</v>
      </c>
      <c r="G2912" s="96" t="s">
        <v>5</v>
      </c>
      <c r="H2912" s="161" t="s">
        <v>2112</v>
      </c>
      <c r="I2912" s="97" t="s">
        <v>2111</v>
      </c>
      <c r="J2912" s="97" t="s">
        <v>2113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3221</v>
      </c>
      <c r="T2912" s="95" t="str">
        <f t="shared" si="234"/>
        <v>7 2024</v>
      </c>
      <c r="U2912" s="32">
        <f t="shared" si="232"/>
        <v>1016.5344835085174</v>
      </c>
      <c r="V2912" s="22">
        <f t="shared" si="233"/>
        <v>1.2974846526248722</v>
      </c>
      <c r="X2912" s="33"/>
      <c r="Y2912" s="33"/>
    </row>
    <row r="2913" spans="1:25" x14ac:dyDescent="0.2">
      <c r="A2913" s="93" t="s">
        <v>1607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1"/>
        <v>2 2024</v>
      </c>
      <c r="G2913" s="96" t="s">
        <v>5</v>
      </c>
      <c r="H2913" s="160" t="str">
        <f>RIGHT(Journal!$J2913,9)</f>
        <v>PTF-10391</v>
      </c>
      <c r="I2913" s="127" t="str">
        <f t="shared" si="230"/>
        <v>Planetary Herbals</v>
      </c>
      <c r="J2913" s="97" t="s">
        <v>972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3221</v>
      </c>
      <c r="T2913" s="95" t="str">
        <f t="shared" si="234"/>
        <v>3 2024</v>
      </c>
      <c r="U2913" s="32">
        <f t="shared" si="232"/>
        <v>594.88242841609258</v>
      </c>
      <c r="V2913" s="22">
        <f t="shared" si="233"/>
        <v>0.32955328660066763</v>
      </c>
      <c r="X2913" s="33"/>
      <c r="Y2913" s="33"/>
    </row>
    <row r="2914" spans="1:25" x14ac:dyDescent="0.2">
      <c r="A2914" s="93" t="s">
        <v>1607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1"/>
        <v>2 2024</v>
      </c>
      <c r="G2914" s="96" t="s">
        <v>5</v>
      </c>
      <c r="H2914" s="160" t="str">
        <f>RIGHT(Journal!$J2914,9)</f>
        <v>PTF-10391</v>
      </c>
      <c r="I2914" s="127" t="str">
        <f t="shared" si="230"/>
        <v>Planetary Herbals</v>
      </c>
      <c r="J2914" s="97" t="s">
        <v>972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4"/>
        <v/>
      </c>
      <c r="U2914" s="32">
        <f t="shared" si="232"/>
        <v>-1805.1175715839074</v>
      </c>
      <c r="V2914" s="22" t="str">
        <f t="shared" si="233"/>
        <v/>
      </c>
      <c r="X2914" s="33"/>
      <c r="Y2914" s="33"/>
    </row>
    <row r="2915" spans="1:25" x14ac:dyDescent="0.2">
      <c r="A2915" s="93" t="s">
        <v>1607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1"/>
        <v>2 2024</v>
      </c>
      <c r="G2915" s="96" t="s">
        <v>5</v>
      </c>
      <c r="H2915" s="160" t="str">
        <f>RIGHT(Journal!$J2915,9)</f>
        <v>PTF-10393</v>
      </c>
      <c r="I2915" s="127" t="str">
        <f t="shared" si="230"/>
        <v>Planetary Herbals</v>
      </c>
      <c r="J2915" s="97" t="s">
        <v>1071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3221</v>
      </c>
      <c r="T2915" s="95" t="str">
        <f t="shared" si="234"/>
        <v>4 2024</v>
      </c>
      <c r="U2915" s="32">
        <f t="shared" si="232"/>
        <v>646.21930409568677</v>
      </c>
      <c r="V2915" s="22">
        <f t="shared" si="233"/>
        <v>0.33075324444056003</v>
      </c>
      <c r="X2915" s="33"/>
      <c r="Y2915" s="33"/>
    </row>
    <row r="2916" spans="1:25" x14ac:dyDescent="0.2">
      <c r="A2916" s="93" t="s">
        <v>1607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1"/>
        <v>2 2024</v>
      </c>
      <c r="G2916" s="96" t="s">
        <v>5</v>
      </c>
      <c r="H2916" s="160" t="str">
        <f>RIGHT(Journal!$J2916,9)</f>
        <v>PTF-10393</v>
      </c>
      <c r="I2916" s="127" t="str">
        <f t="shared" si="230"/>
        <v>Planetary Herbals</v>
      </c>
      <c r="J2916" s="97" t="s">
        <v>1071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3221</v>
      </c>
      <c r="T2916" s="95" t="str">
        <f t="shared" si="234"/>
        <v>1 2025</v>
      </c>
      <c r="U2916" s="32">
        <f t="shared" si="232"/>
        <v>746.21930409568677</v>
      </c>
      <c r="V2916" s="22">
        <f t="shared" si="233"/>
        <v>0.38193606153442772</v>
      </c>
      <c r="X2916" s="33"/>
      <c r="Y2916" s="33"/>
    </row>
    <row r="2917" spans="1:25" x14ac:dyDescent="0.2">
      <c r="A2917" s="93" t="s">
        <v>1607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1"/>
        <v>2 2024</v>
      </c>
      <c r="G2917" s="96" t="s">
        <v>5</v>
      </c>
      <c r="H2917" s="160" t="str">
        <f>RIGHT(Journal!$J2917,9)</f>
        <v>AMX-22880</v>
      </c>
      <c r="I2917" s="127" t="str">
        <f t="shared" si="230"/>
        <v>ALLMAX</v>
      </c>
      <c r="J2917" s="97" t="s">
        <v>1613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3221</v>
      </c>
      <c r="T2917" s="95" t="str">
        <f t="shared" si="234"/>
        <v>8 2024</v>
      </c>
      <c r="U2917" s="32">
        <f t="shared" si="232"/>
        <v>805.60500181225098</v>
      </c>
      <c r="V2917" s="22">
        <f t="shared" si="233"/>
        <v>0.57774518903127903</v>
      </c>
      <c r="X2917" s="33"/>
      <c r="Y2917" s="33"/>
    </row>
    <row r="2918" spans="1:25" x14ac:dyDescent="0.2">
      <c r="A2918" s="93" t="s">
        <v>1607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1"/>
        <v>2 2024</v>
      </c>
      <c r="G2918" s="96" t="s">
        <v>5</v>
      </c>
      <c r="H2918" s="161" t="s">
        <v>2633</v>
      </c>
      <c r="I2918" s="97" t="s">
        <v>2115</v>
      </c>
      <c r="J2918" s="97" t="s">
        <v>3936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3221</v>
      </c>
      <c r="T2918" s="95" t="str">
        <f t="shared" si="234"/>
        <v>6 2024</v>
      </c>
      <c r="U2918" s="32">
        <f t="shared" si="232"/>
        <v>943.81607828923507</v>
      </c>
      <c r="V2918" s="22">
        <f t="shared" si="233"/>
        <v>0.4005697813284263</v>
      </c>
      <c r="X2918" s="33"/>
      <c r="Y2918" s="33"/>
    </row>
    <row r="2919" spans="1:25" x14ac:dyDescent="0.2">
      <c r="A2919" s="93" t="s">
        <v>1607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1"/>
        <v>2 2024</v>
      </c>
      <c r="G2919" s="96" t="s">
        <v>5</v>
      </c>
      <c r="H2919" s="161" t="s">
        <v>2633</v>
      </c>
      <c r="I2919" s="97" t="s">
        <v>2115</v>
      </c>
      <c r="J2919" s="97" t="s">
        <v>3936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3221</v>
      </c>
      <c r="T2919" s="95" t="str">
        <f t="shared" si="234"/>
        <v>6 2024</v>
      </c>
      <c r="U2919" s="32">
        <f t="shared" si="232"/>
        <v>1043.8160782892351</v>
      </c>
      <c r="V2919" s="22">
        <f t="shared" si="233"/>
        <v>0.44301128985353017</v>
      </c>
      <c r="X2919" s="33"/>
      <c r="Y2919" s="33"/>
    </row>
    <row r="2920" spans="1:25" x14ac:dyDescent="0.2">
      <c r="A2920" s="93" t="s">
        <v>1607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1"/>
        <v>2 2024</v>
      </c>
      <c r="G2920" s="96" t="s">
        <v>5</v>
      </c>
      <c r="H2920" s="161" t="s">
        <v>2633</v>
      </c>
      <c r="I2920" s="97" t="s">
        <v>2115</v>
      </c>
      <c r="J2920" s="97" t="s">
        <v>3936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3221</v>
      </c>
      <c r="T2920" s="95" t="str">
        <f t="shared" si="234"/>
        <v>6 2024</v>
      </c>
      <c r="U2920" s="32">
        <f t="shared" si="232"/>
        <v>943.81607828923507</v>
      </c>
      <c r="V2920" s="22">
        <f t="shared" si="233"/>
        <v>0.4005697813284263</v>
      </c>
      <c r="X2920" s="33"/>
      <c r="Y2920" s="33"/>
    </row>
    <row r="2921" spans="1:25" x14ac:dyDescent="0.2">
      <c r="A2921" s="93" t="s">
        <v>1607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1"/>
        <v>2 2024</v>
      </c>
      <c r="G2921" s="96" t="s">
        <v>5</v>
      </c>
      <c r="H2921" s="161" t="s">
        <v>2957</v>
      </c>
      <c r="I2921" s="97" t="s">
        <v>2958</v>
      </c>
      <c r="J2921" s="97" t="s">
        <v>2959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3221</v>
      </c>
      <c r="T2921" s="95" t="str">
        <f t="shared" si="234"/>
        <v>6 2024</v>
      </c>
      <c r="U2921" s="32">
        <f t="shared" si="232"/>
        <v>788.41071402682132</v>
      </c>
      <c r="V2921" s="22">
        <f t="shared" si="233"/>
        <v>0.52157733674278683</v>
      </c>
      <c r="X2921" s="33"/>
      <c r="Y2921" s="33"/>
    </row>
    <row r="2922" spans="1:25" x14ac:dyDescent="0.2">
      <c r="A2922" s="93" t="s">
        <v>1607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1"/>
        <v>2 2024</v>
      </c>
      <c r="G2922" s="96" t="s">
        <v>5</v>
      </c>
      <c r="H2922" s="160" t="str">
        <f>RIGHT(Journal!$J2922,9)</f>
        <v>AMX-20214</v>
      </c>
      <c r="I2922" s="127" t="str">
        <f t="shared" si="230"/>
        <v>ALLMAX</v>
      </c>
      <c r="J2922" s="97" t="s">
        <v>1614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3221</v>
      </c>
      <c r="T2922" s="95" t="str">
        <f t="shared" si="234"/>
        <v>5 2024</v>
      </c>
      <c r="U2922" s="32">
        <f t="shared" si="232"/>
        <v>996.92394345777461</v>
      </c>
      <c r="V2922" s="22">
        <f t="shared" si="233"/>
        <v>0.71052737220433948</v>
      </c>
      <c r="X2922" s="33"/>
      <c r="Y2922" s="33"/>
    </row>
    <row r="2923" spans="1:25" x14ac:dyDescent="0.2">
      <c r="A2923" s="93" t="s">
        <v>1607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1"/>
        <v>2 2024</v>
      </c>
      <c r="G2923" s="96" t="s">
        <v>5</v>
      </c>
      <c r="H2923" s="160" t="str">
        <f>RIGHT(Journal!$J2923,9)</f>
        <v>FOA-66013</v>
      </c>
      <c r="I2923" s="127" t="str">
        <f t="shared" si="230"/>
        <v>Force Factor</v>
      </c>
      <c r="J2923" s="97" t="s">
        <v>1615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3221</v>
      </c>
      <c r="T2923" s="95" t="str">
        <f t="shared" si="234"/>
        <v>11 2024</v>
      </c>
      <c r="U2923" s="32">
        <f t="shared" si="232"/>
        <v>1287.2359115621603</v>
      </c>
      <c r="V2923" s="22">
        <f t="shared" si="233"/>
        <v>1.5837755750703399</v>
      </c>
      <c r="X2923" s="33"/>
      <c r="Y2923" s="33"/>
    </row>
    <row r="2924" spans="1:25" x14ac:dyDescent="0.2">
      <c r="A2924" s="93" t="s">
        <v>1609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1"/>
        <v>2 2024</v>
      </c>
      <c r="G2924" s="96" t="s">
        <v>5</v>
      </c>
      <c r="H2924" s="161" t="s">
        <v>2913</v>
      </c>
      <c r="I2924" s="97" t="s">
        <v>2105</v>
      </c>
      <c r="J2924" s="97" t="s">
        <v>2914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3221</v>
      </c>
      <c r="T2924" s="95" t="str">
        <f t="shared" si="234"/>
        <v>3 2024</v>
      </c>
      <c r="U2924" s="32">
        <f t="shared" si="232"/>
        <v>658.41810332849036</v>
      </c>
      <c r="V2924" s="22">
        <f t="shared" si="233"/>
        <v>0.63213282165573192</v>
      </c>
      <c r="X2924" s="33"/>
      <c r="Y2924" s="33"/>
    </row>
    <row r="2925" spans="1:25" x14ac:dyDescent="0.2">
      <c r="A2925" s="93" t="s">
        <v>1609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1"/>
        <v>2 2024</v>
      </c>
      <c r="G2925" s="96" t="s">
        <v>5</v>
      </c>
      <c r="H2925" s="161" t="s">
        <v>3080</v>
      </c>
      <c r="I2925" s="97" t="s">
        <v>2283</v>
      </c>
      <c r="J2925" s="97" t="s">
        <v>3081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3221</v>
      </c>
      <c r="T2925" s="95" t="str">
        <f t="shared" si="234"/>
        <v>3 2024</v>
      </c>
      <c r="U2925" s="32">
        <f t="shared" si="232"/>
        <v>605.57546548348341</v>
      </c>
      <c r="V2925" s="22">
        <f t="shared" si="233"/>
        <v>0.67705596404600943</v>
      </c>
      <c r="X2925" s="33"/>
      <c r="Y2925" s="33"/>
    </row>
    <row r="2926" spans="1:25" x14ac:dyDescent="0.2">
      <c r="A2926" s="93" t="s">
        <v>1609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1"/>
        <v>2 2024</v>
      </c>
      <c r="G2926" s="96" t="s">
        <v>5</v>
      </c>
      <c r="H2926" s="161" t="s">
        <v>3082</v>
      </c>
      <c r="I2926" s="97" t="s">
        <v>2067</v>
      </c>
      <c r="J2926" s="97" t="s">
        <v>3083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3221</v>
      </c>
      <c r="T2926" s="95" t="str">
        <f t="shared" si="234"/>
        <v>3 2024</v>
      </c>
      <c r="U2926" s="32">
        <f t="shared" si="232"/>
        <v>541.91164213983404</v>
      </c>
      <c r="V2926" s="22">
        <f t="shared" si="233"/>
        <v>0.56561760477933565</v>
      </c>
      <c r="X2926" s="33"/>
      <c r="Y2926" s="33"/>
    </row>
    <row r="2927" spans="1:25" x14ac:dyDescent="0.2">
      <c r="A2927" s="93" t="s">
        <v>1609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1"/>
        <v>2 2024</v>
      </c>
      <c r="G2927" s="96" t="s">
        <v>5</v>
      </c>
      <c r="H2927" s="160" t="str">
        <f>RIGHT(Journal!$J2927,9)</f>
        <v>FHH-00039</v>
      </c>
      <c r="I2927" s="127" t="str">
        <f t="shared" si="230"/>
        <v>Fairhaven Health</v>
      </c>
      <c r="J2927" s="97" t="s">
        <v>1616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3221</v>
      </c>
      <c r="T2927" s="95" t="str">
        <f t="shared" si="234"/>
        <v>3 2024</v>
      </c>
      <c r="U2927" s="32">
        <f t="shared" si="232"/>
        <v>788.38245436745933</v>
      </c>
      <c r="V2927" s="22">
        <f t="shared" si="233"/>
        <v>0.46060666787340443</v>
      </c>
      <c r="X2927" s="33"/>
      <c r="Y2927" s="33"/>
    </row>
    <row r="2928" spans="1:25" x14ac:dyDescent="0.2">
      <c r="A2928" s="93" t="s">
        <v>1609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1"/>
        <v>2 2024</v>
      </c>
      <c r="G2928" s="96" t="s">
        <v>5</v>
      </c>
      <c r="H2928" s="161" t="s">
        <v>2089</v>
      </c>
      <c r="I2928" s="97" t="s">
        <v>2067</v>
      </c>
      <c r="J2928" s="97" t="s">
        <v>4398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3221</v>
      </c>
      <c r="T2928" s="95" t="str">
        <f t="shared" si="234"/>
        <v>4 2024</v>
      </c>
      <c r="U2928" s="32">
        <f t="shared" si="232"/>
        <v>486.47813290806084</v>
      </c>
      <c r="V2928" s="22">
        <f t="shared" si="233"/>
        <v>0.68179849188192698</v>
      </c>
      <c r="X2928" s="33"/>
      <c r="Y2928" s="33"/>
    </row>
    <row r="2929" spans="1:25" x14ac:dyDescent="0.2">
      <c r="A2929" s="93" t="s">
        <v>1609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1"/>
        <v>2 2024</v>
      </c>
      <c r="G2929" s="96" t="s">
        <v>5</v>
      </c>
      <c r="H2929" s="161" t="s">
        <v>2089</v>
      </c>
      <c r="I2929" s="97" t="s">
        <v>2067</v>
      </c>
      <c r="J2929" s="97" t="s">
        <v>4398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3221</v>
      </c>
      <c r="T2929" s="95" t="str">
        <f t="shared" si="234"/>
        <v>5 2024</v>
      </c>
      <c r="U2929" s="32">
        <f t="shared" si="232"/>
        <v>486.47813290806084</v>
      </c>
      <c r="V2929" s="22">
        <f t="shared" si="233"/>
        <v>0.68179849188192698</v>
      </c>
      <c r="X2929" s="33"/>
      <c r="Y2929" s="33"/>
    </row>
    <row r="2930" spans="1:25" x14ac:dyDescent="0.2">
      <c r="A2930" s="93" t="s">
        <v>1609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1"/>
        <v>2 2024</v>
      </c>
      <c r="G2930" s="96" t="s">
        <v>5</v>
      </c>
      <c r="H2930" s="161" t="s">
        <v>2089</v>
      </c>
      <c r="I2930" s="97" t="s">
        <v>2067</v>
      </c>
      <c r="J2930" s="97" t="s">
        <v>4398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3221</v>
      </c>
      <c r="T2930" s="95" t="str">
        <f t="shared" si="234"/>
        <v>7 2024</v>
      </c>
      <c r="U2930" s="32">
        <f t="shared" si="232"/>
        <v>486.47813290806084</v>
      </c>
      <c r="V2930" s="22">
        <f t="shared" si="233"/>
        <v>0.68179849188192698</v>
      </c>
      <c r="X2930" s="33"/>
      <c r="Y2930" s="33"/>
    </row>
    <row r="2931" spans="1:25" x14ac:dyDescent="0.2">
      <c r="A2931" s="93" t="s">
        <v>1609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1"/>
        <v>2 2024</v>
      </c>
      <c r="G2931" s="96" t="s">
        <v>5</v>
      </c>
      <c r="H2931" s="161" t="s">
        <v>2690</v>
      </c>
      <c r="I2931" s="97" t="s">
        <v>2067</v>
      </c>
      <c r="J2931" s="97" t="s">
        <v>2717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3221</v>
      </c>
      <c r="T2931" s="95" t="str">
        <f t="shared" si="234"/>
        <v>8 2024</v>
      </c>
      <c r="U2931" s="32">
        <f t="shared" si="232"/>
        <v>472.94703625339457</v>
      </c>
      <c r="V2931" s="22">
        <f t="shared" si="233"/>
        <v>0.89734252301970985</v>
      </c>
      <c r="X2931" s="33"/>
      <c r="Y2931" s="33"/>
    </row>
    <row r="2932" spans="1:25" x14ac:dyDescent="0.2">
      <c r="A2932" s="93" t="s">
        <v>1609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1"/>
        <v>2 2024</v>
      </c>
      <c r="G2932" s="96" t="s">
        <v>5</v>
      </c>
      <c r="H2932" s="161" t="s">
        <v>2690</v>
      </c>
      <c r="I2932" s="97" t="s">
        <v>2067</v>
      </c>
      <c r="J2932" s="97" t="s">
        <v>2717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3221</v>
      </c>
      <c r="T2932" s="95" t="str">
        <f t="shared" si="234"/>
        <v>11 2024</v>
      </c>
      <c r="U2932" s="32">
        <f t="shared" si="232"/>
        <v>472.94703625339457</v>
      </c>
      <c r="V2932" s="22">
        <f t="shared" si="233"/>
        <v>0.89734252301970985</v>
      </c>
      <c r="X2932" s="33"/>
      <c r="Y2932" s="33"/>
    </row>
    <row r="2933" spans="1:25" x14ac:dyDescent="0.2">
      <c r="A2933" s="93" t="s">
        <v>1609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1"/>
        <v>2 2024</v>
      </c>
      <c r="G2933" s="96" t="s">
        <v>5</v>
      </c>
      <c r="H2933" s="160" t="str">
        <f>RIGHT(Journal!$J2933,9)</f>
        <v>NOW-00479</v>
      </c>
      <c r="I2933" s="127" t="str">
        <f t="shared" si="230"/>
        <v>NOW Foods</v>
      </c>
      <c r="J2933" s="97" t="s">
        <v>1617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/>
      <c r="R2933" s="31"/>
      <c r="S2933" s="31"/>
      <c r="T2933" s="95" t="str">
        <f t="shared" si="234"/>
        <v/>
      </c>
      <c r="U2933" s="32">
        <f t="shared" si="232"/>
        <v>-1614.5563067643538</v>
      </c>
      <c r="V2933" s="22" t="str">
        <f t="shared" si="233"/>
        <v/>
      </c>
      <c r="X2933" s="33"/>
      <c r="Y2933" s="33"/>
    </row>
    <row r="2934" spans="1:25" x14ac:dyDescent="0.2">
      <c r="A2934" s="93" t="s">
        <v>1609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1"/>
        <v>2 2024</v>
      </c>
      <c r="G2934" s="96" t="s">
        <v>5</v>
      </c>
      <c r="H2934" s="161" t="s">
        <v>2894</v>
      </c>
      <c r="I2934" s="97" t="s">
        <v>2272</v>
      </c>
      <c r="J2934" s="97" t="s">
        <v>2895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3221</v>
      </c>
      <c r="T2934" s="95" t="str">
        <f t="shared" si="234"/>
        <v>4 2024</v>
      </c>
      <c r="U2934" s="32">
        <f t="shared" si="232"/>
        <v>854.54564059243239</v>
      </c>
      <c r="V2934" s="22">
        <f t="shared" si="233"/>
        <v>0.38056691600620757</v>
      </c>
      <c r="X2934" s="33"/>
      <c r="Y2934" s="33"/>
    </row>
    <row r="2935" spans="1:25" x14ac:dyDescent="0.2">
      <c r="A2935" s="93" t="s">
        <v>1609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1"/>
        <v>2 2024</v>
      </c>
      <c r="G2935" s="96" t="s">
        <v>5</v>
      </c>
      <c r="H2935" s="161" t="s">
        <v>2894</v>
      </c>
      <c r="I2935" s="97" t="s">
        <v>2272</v>
      </c>
      <c r="J2935" s="97" t="s">
        <v>2895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3221</v>
      </c>
      <c r="T2935" s="95" t="str">
        <f t="shared" si="234"/>
        <v>9 2024</v>
      </c>
      <c r="U2935" s="32">
        <f t="shared" si="232"/>
        <v>954.54564059243239</v>
      </c>
      <c r="V2935" s="22">
        <f t="shared" si="233"/>
        <v>0.42510133265156907</v>
      </c>
      <c r="X2935" s="33"/>
      <c r="Y2935" s="33"/>
    </row>
    <row r="2936" spans="1:25" x14ac:dyDescent="0.2">
      <c r="A2936" s="93" t="s">
        <v>1609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1"/>
        <v>2 2024</v>
      </c>
      <c r="G2936" s="96" t="s">
        <v>5</v>
      </c>
      <c r="H2936" s="161" t="s">
        <v>2724</v>
      </c>
      <c r="I2936" s="97" t="s">
        <v>2283</v>
      </c>
      <c r="J2936" s="97" t="s">
        <v>2725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3221</v>
      </c>
      <c r="T2936" s="95" t="str">
        <f t="shared" si="234"/>
        <v>4 2024</v>
      </c>
      <c r="U2936" s="32">
        <f t="shared" si="232"/>
        <v>565.723787974483</v>
      </c>
      <c r="V2936" s="22">
        <f t="shared" si="233"/>
        <v>0.54697553844593871</v>
      </c>
      <c r="X2936" s="33"/>
      <c r="Y2936" s="33"/>
    </row>
    <row r="2937" spans="1:25" x14ac:dyDescent="0.2">
      <c r="A2937" s="93" t="s">
        <v>1609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1"/>
        <v>2 2024</v>
      </c>
      <c r="G2937" s="96" t="s">
        <v>5</v>
      </c>
      <c r="H2937" s="161" t="s">
        <v>2288</v>
      </c>
      <c r="I2937" s="97" t="s">
        <v>2070</v>
      </c>
      <c r="J2937" s="97" t="s">
        <v>2289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3221</v>
      </c>
      <c r="T2937" s="95" t="str">
        <f t="shared" si="234"/>
        <v>5 2024</v>
      </c>
      <c r="U2937" s="32">
        <f t="shared" si="232"/>
        <v>536.83063743447156</v>
      </c>
      <c r="V2937" s="22">
        <f t="shared" si="233"/>
        <v>0.46152405205241864</v>
      </c>
      <c r="X2937" s="33"/>
      <c r="Y2937" s="33"/>
    </row>
    <row r="2938" spans="1:25" x14ac:dyDescent="0.2">
      <c r="A2938" s="93" t="s">
        <v>1609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1"/>
        <v>2 2024</v>
      </c>
      <c r="G2938" s="96" t="s">
        <v>5</v>
      </c>
      <c r="H2938" s="161" t="s">
        <v>2288</v>
      </c>
      <c r="I2938" s="97" t="s">
        <v>2070</v>
      </c>
      <c r="J2938" s="97" t="s">
        <v>2289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3221</v>
      </c>
      <c r="T2938" s="95" t="str">
        <f t="shared" si="234"/>
        <v>6 2024</v>
      </c>
      <c r="U2938" s="32">
        <f t="shared" si="232"/>
        <v>536.83063743447156</v>
      </c>
      <c r="V2938" s="22">
        <f t="shared" si="233"/>
        <v>0.46152405205241864</v>
      </c>
      <c r="X2938" s="33"/>
      <c r="Y2938" s="33"/>
    </row>
    <row r="2939" spans="1:25" x14ac:dyDescent="0.2">
      <c r="A2939" s="93" t="s">
        <v>1609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1"/>
        <v>2 2024</v>
      </c>
      <c r="G2939" s="96" t="s">
        <v>5</v>
      </c>
      <c r="H2939" s="160" t="str">
        <f>RIGHT(Journal!$J2939,9)</f>
        <v>IRW-57837</v>
      </c>
      <c r="I2939" s="127" t="str">
        <f t="shared" ref="I2939:I2998" si="235">IFERROR(LEFT(J2939,FIND(",",J2939)-1),"")</f>
        <v>Applied Nutrition</v>
      </c>
      <c r="J2939" s="97" t="s">
        <v>1618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3221</v>
      </c>
      <c r="T2939" s="95" t="str">
        <f t="shared" si="234"/>
        <v>2 2024</v>
      </c>
      <c r="U2939" s="32">
        <f t="shared" si="232"/>
        <v>-3.4058611845466658E-4</v>
      </c>
      <c r="V2939" s="22">
        <f t="shared" si="233"/>
        <v>-2.3898594307843626E-7</v>
      </c>
      <c r="X2939" s="33"/>
      <c r="Y2939" s="33"/>
    </row>
    <row r="2940" spans="1:25" x14ac:dyDescent="0.2">
      <c r="A2940" s="93" t="s">
        <v>1609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1"/>
        <v>2 2024</v>
      </c>
      <c r="G2940" s="96" t="s">
        <v>5</v>
      </c>
      <c r="H2940" s="160" t="str">
        <f>RIGHT(Journal!$J2940,9)</f>
        <v>IRW-57837</v>
      </c>
      <c r="I2940" s="127" t="str">
        <f t="shared" si="235"/>
        <v>Applied Nutrition</v>
      </c>
      <c r="J2940" s="97" t="s">
        <v>1618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3221</v>
      </c>
      <c r="T2940" s="95" t="str">
        <f t="shared" si="234"/>
        <v>1 2025</v>
      </c>
      <c r="U2940" s="32">
        <f t="shared" si="232"/>
        <v>874.86965941388144</v>
      </c>
      <c r="V2940" s="22">
        <f t="shared" si="233"/>
        <v>0.61388747014821854</v>
      </c>
      <c r="X2940" s="33"/>
      <c r="Y2940" s="33"/>
    </row>
    <row r="2941" spans="1:25" x14ac:dyDescent="0.2">
      <c r="A2941" s="93" t="s">
        <v>1609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1"/>
        <v>2 2024</v>
      </c>
      <c r="G2941" s="96" t="s">
        <v>5</v>
      </c>
      <c r="H2941" s="160" t="str">
        <f>RIGHT(Journal!$J2941,9)</f>
        <v>FOA-01540</v>
      </c>
      <c r="I2941" s="127" t="str">
        <f t="shared" si="235"/>
        <v>Force Factor</v>
      </c>
      <c r="J2941" s="97" t="s">
        <v>1619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4"/>
        <v/>
      </c>
      <c r="U2941" s="32">
        <f t="shared" si="232"/>
        <v>-1412.084475146846</v>
      </c>
      <c r="V2941" s="22" t="str">
        <f t="shared" si="233"/>
        <v/>
      </c>
      <c r="X2941" s="33"/>
      <c r="Y2941" s="33"/>
    </row>
    <row r="2942" spans="1:25" x14ac:dyDescent="0.2">
      <c r="A2942" s="93" t="s">
        <v>1609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1"/>
        <v>2 2024</v>
      </c>
      <c r="G2942" s="96" t="s">
        <v>5</v>
      </c>
      <c r="H2942" s="160" t="str">
        <f>RIGHT(Journal!$J2942,9)</f>
        <v>YTH-01969</v>
      </c>
      <c r="I2942" s="127" t="str">
        <f t="shared" si="235"/>
        <v>Yeouth</v>
      </c>
      <c r="J2942" s="97" t="s">
        <v>1620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4"/>
        <v/>
      </c>
      <c r="U2942" s="32">
        <f t="shared" si="232"/>
        <v>-151.33203909555999</v>
      </c>
      <c r="V2942" s="22" t="str">
        <f t="shared" si="233"/>
        <v/>
      </c>
      <c r="X2942" s="33"/>
      <c r="Y2942" s="33"/>
    </row>
    <row r="2943" spans="1:25" x14ac:dyDescent="0.2">
      <c r="A2943" s="93" t="s">
        <v>1609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1"/>
        <v>2 2024</v>
      </c>
      <c r="G2943" s="96" t="s">
        <v>5</v>
      </c>
      <c r="H2943" s="160" t="str">
        <f>RIGHT(Journal!$J2943,9)</f>
        <v>BOI-08204</v>
      </c>
      <c r="I2943" s="127" t="str">
        <f t="shared" si="235"/>
        <v>Boiron</v>
      </c>
      <c r="J2943" s="97" t="s">
        <v>1621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3221</v>
      </c>
      <c r="T2943" s="95" t="str">
        <f t="shared" si="234"/>
        <v>3 2024</v>
      </c>
      <c r="U2943" s="32">
        <f t="shared" si="232"/>
        <v>685.36125686856508</v>
      </c>
      <c r="V2943" s="22">
        <f t="shared" si="233"/>
        <v>0.61487299009823604</v>
      </c>
      <c r="X2943" s="33"/>
      <c r="Y2943" s="33"/>
    </row>
    <row r="2944" spans="1:25" x14ac:dyDescent="0.2">
      <c r="A2944" s="93" t="s">
        <v>1609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1"/>
        <v>2 2024</v>
      </c>
      <c r="G2944" s="96" t="s">
        <v>5</v>
      </c>
      <c r="H2944" s="160" t="str">
        <f>RIGHT(Journal!$J2944,9)</f>
        <v>BOS-41413</v>
      </c>
      <c r="I2944" s="127" t="str">
        <f t="shared" si="235"/>
        <v>Boiron</v>
      </c>
      <c r="J2944" s="97" t="s">
        <v>1622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4"/>
        <v/>
      </c>
      <c r="U2944" s="32">
        <f t="shared" si="232"/>
        <v>-800.4943033537553</v>
      </c>
      <c r="V2944" s="22" t="str">
        <f t="shared" si="233"/>
        <v/>
      </c>
      <c r="X2944" s="33"/>
      <c r="Y2944" s="33"/>
    </row>
    <row r="2945" spans="1:25" x14ac:dyDescent="0.2">
      <c r="A2945" s="93" t="s">
        <v>1609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ref="F2945:F3008" si="236">IFERROR(MONTH(E2945)&amp;" "&amp;YEAR(E2945),"")</f>
        <v>2 2024</v>
      </c>
      <c r="G2945" s="96" t="s">
        <v>5</v>
      </c>
      <c r="H2945" s="175" t="s">
        <v>3736</v>
      </c>
      <c r="I2945" s="176" t="s">
        <v>2649</v>
      </c>
      <c r="J2945" s="97" t="s">
        <v>3780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3221</v>
      </c>
      <c r="T2945" s="95" t="str">
        <f t="shared" si="234"/>
        <v>2 2024</v>
      </c>
      <c r="U2945" s="32">
        <f t="shared" ref="U2945:U3008" si="237">Q2945-P2945</f>
        <v>3.4263879233549233E-3</v>
      </c>
      <c r="V2945" s="22">
        <f t="shared" ref="V2945:V3008" si="238">IF(Q2945&lt;&gt;0,IFERROR(U2945/P2945,""),"")</f>
        <v>3.2764679752574445E-6</v>
      </c>
      <c r="X2945" s="33"/>
      <c r="Y2945" s="33"/>
    </row>
    <row r="2946" spans="1:25" x14ac:dyDescent="0.2">
      <c r="A2946" s="93" t="s">
        <v>1609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6"/>
        <v>2 2024</v>
      </c>
      <c r="G2946" s="96" t="s">
        <v>5</v>
      </c>
      <c r="H2946" s="161" t="s">
        <v>2542</v>
      </c>
      <c r="I2946" s="97" t="s">
        <v>2067</v>
      </c>
      <c r="J2946" s="97" t="s">
        <v>3859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3221</v>
      </c>
      <c r="T2946" s="95" t="str">
        <f t="shared" si="234"/>
        <v>6 2024</v>
      </c>
      <c r="U2946" s="32">
        <f t="shared" si="237"/>
        <v>611.26074117349776</v>
      </c>
      <c r="V2946" s="22">
        <f t="shared" si="238"/>
        <v>0.51420926551792456</v>
      </c>
      <c r="X2946" s="33"/>
      <c r="Y2946" s="33"/>
    </row>
    <row r="2947" spans="1:25" x14ac:dyDescent="0.2">
      <c r="A2947" s="93" t="s">
        <v>1609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6"/>
        <v>2 2024</v>
      </c>
      <c r="G2947" s="96" t="s">
        <v>5</v>
      </c>
      <c r="H2947" s="161" t="s">
        <v>4378</v>
      </c>
      <c r="I2947" s="97" t="s">
        <v>2115</v>
      </c>
      <c r="J2947" s="97" t="s">
        <v>4377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3221</v>
      </c>
      <c r="T2947" s="95" t="str">
        <f t="shared" si="234"/>
        <v>3 2024</v>
      </c>
      <c r="U2947" s="32">
        <f t="shared" si="237"/>
        <v>893.13387102886304</v>
      </c>
      <c r="V2947" s="22">
        <f t="shared" si="238"/>
        <v>0.63483927335860002</v>
      </c>
      <c r="X2947" s="33"/>
      <c r="Y2947" s="33"/>
    </row>
    <row r="2948" spans="1:25" x14ac:dyDescent="0.2">
      <c r="A2948" s="93" t="s">
        <v>1609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si="236"/>
        <v>2 2024</v>
      </c>
      <c r="G2948" s="96" t="s">
        <v>5</v>
      </c>
      <c r="H2948" s="160" t="str">
        <f>RIGHT(Journal!$J2948,9)</f>
        <v>SWV-02675</v>
      </c>
      <c r="I2948" s="127" t="str">
        <f t="shared" si="235"/>
        <v>Swanson</v>
      </c>
      <c r="J2948" s="97" t="s">
        <v>1623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3221</v>
      </c>
      <c r="T2948" s="95" t="str">
        <f t="shared" si="234"/>
        <v>3 2024</v>
      </c>
      <c r="U2948" s="32">
        <f t="shared" si="237"/>
        <v>1158.1711090759782</v>
      </c>
      <c r="V2948" s="22">
        <f t="shared" si="238"/>
        <v>0.34656804608441272</v>
      </c>
      <c r="X2948" s="33"/>
      <c r="Y2948" s="33"/>
    </row>
    <row r="2949" spans="1:25" x14ac:dyDescent="0.2">
      <c r="A2949" s="93" t="s">
        <v>1609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6"/>
        <v>2 2024</v>
      </c>
      <c r="G2949" s="96" t="s">
        <v>5</v>
      </c>
      <c r="H2949" s="160" t="str">
        <f>RIGHT(Journal!$J2949,9)</f>
        <v>SBL-00111</v>
      </c>
      <c r="I2949" s="127" t="str">
        <f t="shared" si="235"/>
        <v>Sambucol</v>
      </c>
      <c r="J2949" s="97" t="s">
        <v>1624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3221</v>
      </c>
      <c r="T2949" s="95" t="str">
        <f t="shared" si="234"/>
        <v>1 2025</v>
      </c>
      <c r="U2949" s="32">
        <f t="shared" si="237"/>
        <v>1029.6349204193757</v>
      </c>
      <c r="V2949" s="22">
        <f t="shared" si="238"/>
        <v>0.41679463854555832</v>
      </c>
      <c r="X2949" s="33"/>
      <c r="Y2949" s="33"/>
    </row>
    <row r="2950" spans="1:25" x14ac:dyDescent="0.2">
      <c r="A2950" s="93" t="s">
        <v>1611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6"/>
        <v>2 2024</v>
      </c>
      <c r="G2950" s="96" t="s">
        <v>5</v>
      </c>
      <c r="H2950" s="160" t="str">
        <f>RIGHT(Journal!$J2950,9)</f>
        <v>CGN-02189</v>
      </c>
      <c r="I2950" s="127" t="str">
        <f t="shared" si="235"/>
        <v>California Gold Nutrition</v>
      </c>
      <c r="J2950" s="97" t="s">
        <v>1625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3221</v>
      </c>
      <c r="T2950" s="95" t="str">
        <f t="shared" si="234"/>
        <v>5 2024</v>
      </c>
      <c r="U2950" s="32">
        <f t="shared" si="237"/>
        <v>913.23243247770165</v>
      </c>
      <c r="V2950" s="22">
        <f t="shared" si="238"/>
        <v>0.51110869095529676</v>
      </c>
      <c r="X2950" s="33"/>
      <c r="Y2950" s="33"/>
    </row>
    <row r="2951" spans="1:25" x14ac:dyDescent="0.2">
      <c r="A2951" s="93" t="s">
        <v>1611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6"/>
        <v>2 2024</v>
      </c>
      <c r="G2951" s="96" t="s">
        <v>5</v>
      </c>
      <c r="H2951" s="175" t="s">
        <v>3760</v>
      </c>
      <c r="I2951" s="176" t="s">
        <v>2067</v>
      </c>
      <c r="J2951" s="97" t="s">
        <v>3810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3221</v>
      </c>
      <c r="T2951" s="95" t="str">
        <f t="shared" si="234"/>
        <v>3 2024</v>
      </c>
      <c r="U2951" s="32">
        <f t="shared" si="237"/>
        <v>1195.2651890624343</v>
      </c>
      <c r="V2951" s="22">
        <f t="shared" si="238"/>
        <v>0.56789348608245649</v>
      </c>
      <c r="X2951" s="33"/>
      <c r="Y2951" s="33"/>
    </row>
    <row r="2952" spans="1:25" x14ac:dyDescent="0.2">
      <c r="A2952" s="93" t="s">
        <v>1611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6"/>
        <v>2 2024</v>
      </c>
      <c r="G2952" s="96" t="s">
        <v>5</v>
      </c>
      <c r="H2952" s="175" t="s">
        <v>3760</v>
      </c>
      <c r="I2952" s="176" t="s">
        <v>2067</v>
      </c>
      <c r="J2952" s="97" t="s">
        <v>3810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3221</v>
      </c>
      <c r="T2952" s="95" t="str">
        <f t="shared" si="234"/>
        <v>3 2024</v>
      </c>
      <c r="U2952" s="32">
        <f t="shared" si="237"/>
        <v>1195.2651890624343</v>
      </c>
      <c r="V2952" s="22">
        <f t="shared" si="238"/>
        <v>0.56789348608245649</v>
      </c>
      <c r="X2952" s="33"/>
      <c r="Y2952" s="33"/>
    </row>
    <row r="2953" spans="1:25" x14ac:dyDescent="0.2">
      <c r="A2953" s="93" t="s">
        <v>1611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6"/>
        <v>2 2024</v>
      </c>
      <c r="G2953" s="96" t="s">
        <v>5</v>
      </c>
      <c r="H2953" s="161" t="s">
        <v>2166</v>
      </c>
      <c r="I2953" s="97" t="s">
        <v>2102</v>
      </c>
      <c r="J2953" s="97" t="s">
        <v>2167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3221</v>
      </c>
      <c r="T2953" s="95" t="str">
        <f t="shared" si="234"/>
        <v>3 2024</v>
      </c>
      <c r="U2953" s="32">
        <f t="shared" si="237"/>
        <v>740.62460198484109</v>
      </c>
      <c r="V2953" s="22">
        <f t="shared" si="238"/>
        <v>0.50749423554223028</v>
      </c>
      <c r="X2953" s="33"/>
      <c r="Y2953" s="33"/>
    </row>
    <row r="2954" spans="1:25" x14ac:dyDescent="0.2">
      <c r="A2954" s="93" t="s">
        <v>1611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6"/>
        <v>2 2024</v>
      </c>
      <c r="G2954" s="96" t="s">
        <v>5</v>
      </c>
      <c r="H2954" s="161" t="s">
        <v>2168</v>
      </c>
      <c r="I2954" s="97" t="s">
        <v>2102</v>
      </c>
      <c r="J2954" s="97" t="s">
        <v>2169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3221</v>
      </c>
      <c r="T2954" s="95" t="str">
        <f t="shared" si="234"/>
        <v>3 2024</v>
      </c>
      <c r="U2954" s="32">
        <f t="shared" si="237"/>
        <v>657.50739081277982</v>
      </c>
      <c r="V2954" s="22">
        <f t="shared" si="238"/>
        <v>0.6976260443886092</v>
      </c>
      <c r="X2954" s="33"/>
      <c r="Y2954" s="33"/>
    </row>
    <row r="2955" spans="1:25" x14ac:dyDescent="0.2">
      <c r="A2955" s="93" t="s">
        <v>1611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6"/>
        <v>2 2024</v>
      </c>
      <c r="G2955" s="96" t="s">
        <v>5</v>
      </c>
      <c r="H2955" s="160" t="str">
        <f>RIGHT(Journal!$J2955,9)</f>
        <v>CGN-02188</v>
      </c>
      <c r="I2955" s="127" t="str">
        <f t="shared" si="235"/>
        <v>California Gold Nutrition</v>
      </c>
      <c r="J2955" s="97" t="s">
        <v>1626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4"/>
        <v/>
      </c>
      <c r="U2955" s="32">
        <f t="shared" si="237"/>
        <v>-1786.7675675222984</v>
      </c>
      <c r="V2955" s="22" t="str">
        <f t="shared" si="238"/>
        <v/>
      </c>
      <c r="X2955" s="33"/>
      <c r="Y2955" s="33"/>
    </row>
    <row r="2956" spans="1:25" x14ac:dyDescent="0.2">
      <c r="A2956" s="93" t="s">
        <v>1611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6"/>
        <v>2 2024</v>
      </c>
      <c r="G2956" s="96" t="s">
        <v>5</v>
      </c>
      <c r="H2956" s="160" t="str">
        <f>RIGHT(Journal!$J2956,9)</f>
        <v>NOW-08091</v>
      </c>
      <c r="I2956" s="127" t="str">
        <f t="shared" si="235"/>
        <v>NOW Foods</v>
      </c>
      <c r="J2956" s="97" t="s">
        <v>1138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3221</v>
      </c>
      <c r="T2956" s="95" t="str">
        <f t="shared" si="234"/>
        <v>3 2024</v>
      </c>
      <c r="U2956" s="32">
        <f t="shared" si="237"/>
        <v>552.85823792973474</v>
      </c>
      <c r="V2956" s="22">
        <f t="shared" si="238"/>
        <v>1.0104478880168817</v>
      </c>
      <c r="X2956" s="33"/>
      <c r="Y2956" s="33"/>
    </row>
    <row r="2957" spans="1:25" x14ac:dyDescent="0.2">
      <c r="A2957" s="93" t="s">
        <v>1611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6"/>
        <v>2 2024</v>
      </c>
      <c r="G2957" s="96" t="s">
        <v>5</v>
      </c>
      <c r="H2957" s="160" t="str">
        <f>RIGHT(Journal!$J2957,9)</f>
        <v>NOW-08091</v>
      </c>
      <c r="I2957" s="127" t="str">
        <f t="shared" si="235"/>
        <v>NOW Foods</v>
      </c>
      <c r="J2957" s="97" t="s">
        <v>1138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3221</v>
      </c>
      <c r="T2957" s="95" t="str">
        <f t="shared" ref="T2957:T3020" si="239">IF(R2957="","",MONTH(R2957)&amp;" "&amp;YEAR(R2957))</f>
        <v>5 2024</v>
      </c>
      <c r="U2957" s="32">
        <f t="shared" si="237"/>
        <v>552.85823792973474</v>
      </c>
      <c r="V2957" s="22">
        <f t="shared" si="238"/>
        <v>1.0104478880168817</v>
      </c>
      <c r="X2957" s="33"/>
      <c r="Y2957" s="33"/>
    </row>
    <row r="2958" spans="1:25" x14ac:dyDescent="0.2">
      <c r="A2958" s="93" t="s">
        <v>1611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6"/>
        <v>2 2024</v>
      </c>
      <c r="G2958" s="96" t="s">
        <v>5</v>
      </c>
      <c r="H2958" s="175" t="s">
        <v>3748</v>
      </c>
      <c r="I2958" s="176" t="s">
        <v>3792</v>
      </c>
      <c r="J2958" s="97" t="s">
        <v>3799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3221</v>
      </c>
      <c r="T2958" s="95" t="str">
        <f t="shared" si="239"/>
        <v>4 2024</v>
      </c>
      <c r="U2958" s="32">
        <f t="shared" si="237"/>
        <v>1262.8715698672586</v>
      </c>
      <c r="V2958" s="22">
        <f t="shared" si="238"/>
        <v>1.7132313966507053</v>
      </c>
      <c r="X2958" s="33"/>
      <c r="Y2958" s="33"/>
    </row>
    <row r="2959" spans="1:25" x14ac:dyDescent="0.2">
      <c r="A2959" s="93" t="s">
        <v>1611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6"/>
        <v>2 2024</v>
      </c>
      <c r="G2959" s="96" t="s">
        <v>5</v>
      </c>
      <c r="H2959" s="175" t="s">
        <v>3748</v>
      </c>
      <c r="I2959" s="176" t="s">
        <v>3792</v>
      </c>
      <c r="J2959" s="97" t="s">
        <v>3799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3221</v>
      </c>
      <c r="T2959" s="95" t="str">
        <f t="shared" si="239"/>
        <v>4 2024</v>
      </c>
      <c r="U2959" s="32">
        <f t="shared" si="237"/>
        <v>1262.8715698672586</v>
      </c>
      <c r="V2959" s="22">
        <f t="shared" si="238"/>
        <v>1.7132313966507053</v>
      </c>
      <c r="X2959" s="33"/>
      <c r="Y2959" s="33"/>
    </row>
    <row r="2960" spans="1:25" x14ac:dyDescent="0.2">
      <c r="A2960" s="93" t="s">
        <v>1611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6"/>
        <v>2 2024</v>
      </c>
      <c r="G2960" s="96" t="s">
        <v>5</v>
      </c>
      <c r="H2960" s="175" t="s">
        <v>3736</v>
      </c>
      <c r="I2960" s="176" t="s">
        <v>2649</v>
      </c>
      <c r="J2960" s="97" t="s">
        <v>3780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3331</v>
      </c>
      <c r="T2960" s="95" t="str">
        <f t="shared" si="239"/>
        <v>7 2025</v>
      </c>
      <c r="U2960" s="32">
        <f t="shared" si="237"/>
        <v>605.91832167832138</v>
      </c>
      <c r="V2960" s="22">
        <f t="shared" si="238"/>
        <v>0.60952569078760344</v>
      </c>
      <c r="X2960" s="33"/>
      <c r="Y2960" s="33"/>
    </row>
    <row r="2961" spans="1:25" x14ac:dyDescent="0.2">
      <c r="A2961" s="93" t="s">
        <v>1611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6"/>
        <v>2 2024</v>
      </c>
      <c r="G2961" s="96" t="s">
        <v>5</v>
      </c>
      <c r="H2961" s="161" t="s">
        <v>2086</v>
      </c>
      <c r="I2961" s="97" t="s">
        <v>2067</v>
      </c>
      <c r="J2961" s="97" t="s">
        <v>4428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3221</v>
      </c>
      <c r="T2961" s="95" t="str">
        <f t="shared" si="239"/>
        <v>8 2024</v>
      </c>
      <c r="U2961" s="32">
        <f t="shared" si="237"/>
        <v>914.13217285708265</v>
      </c>
      <c r="V2961" s="22">
        <f t="shared" si="238"/>
        <v>0.57642393471338238</v>
      </c>
      <c r="X2961" s="33"/>
      <c r="Y2961" s="33"/>
    </row>
    <row r="2962" spans="1:25" x14ac:dyDescent="0.2">
      <c r="A2962" s="93" t="s">
        <v>1611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6"/>
        <v>2 2024</v>
      </c>
      <c r="G2962" s="96" t="s">
        <v>5</v>
      </c>
      <c r="H2962" s="161" t="s">
        <v>2086</v>
      </c>
      <c r="I2962" s="97" t="s">
        <v>2067</v>
      </c>
      <c r="J2962" s="97" t="s">
        <v>4428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3221</v>
      </c>
      <c r="T2962" s="95" t="str">
        <f t="shared" si="239"/>
        <v>9 2024</v>
      </c>
      <c r="U2962" s="32">
        <f t="shared" si="237"/>
        <v>814.13217285708265</v>
      </c>
      <c r="V2962" s="22">
        <f t="shared" si="238"/>
        <v>0.51336697732484715</v>
      </c>
      <c r="X2962" s="33"/>
      <c r="Y2962" s="33"/>
    </row>
    <row r="2963" spans="1:25" x14ac:dyDescent="0.2">
      <c r="A2963" s="93" t="s">
        <v>1611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6"/>
        <v>2 2024</v>
      </c>
      <c r="G2963" s="96" t="s">
        <v>5</v>
      </c>
      <c r="H2963" s="160" t="str">
        <f>RIGHT(Journal!$J2963,9)</f>
        <v>MBE-01506</v>
      </c>
      <c r="I2963" s="127" t="str">
        <f t="shared" si="235"/>
        <v>Sierra Bees</v>
      </c>
      <c r="J2963" s="97" t="s">
        <v>1627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9"/>
        <v/>
      </c>
      <c r="U2963" s="32">
        <f t="shared" si="237"/>
        <v>-654.78433901427934</v>
      </c>
      <c r="V2963" s="22" t="str">
        <f t="shared" si="238"/>
        <v/>
      </c>
      <c r="X2963" s="33"/>
      <c r="Y2963" s="33"/>
    </row>
    <row r="2964" spans="1:25" x14ac:dyDescent="0.2">
      <c r="A2964" s="93" t="s">
        <v>1611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6"/>
        <v>2 2024</v>
      </c>
      <c r="G2964" s="96" t="s">
        <v>5</v>
      </c>
      <c r="H2964" s="161" t="s">
        <v>2245</v>
      </c>
      <c r="I2964" s="97" t="s">
        <v>2067</v>
      </c>
      <c r="J2964" s="97" t="s">
        <v>2246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3221</v>
      </c>
      <c r="T2964" s="95" t="str">
        <f t="shared" si="239"/>
        <v>12 2024</v>
      </c>
      <c r="U2964" s="32">
        <f t="shared" si="237"/>
        <v>840.01906452828575</v>
      </c>
      <c r="V2964" s="22">
        <f t="shared" si="238"/>
        <v>0.47728872943907308</v>
      </c>
      <c r="X2964" s="33"/>
      <c r="Y2964" s="33"/>
    </row>
    <row r="2965" spans="1:25" x14ac:dyDescent="0.2">
      <c r="A2965" s="93" t="s">
        <v>1611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6"/>
        <v>2 2024</v>
      </c>
      <c r="G2965" s="96" t="s">
        <v>5</v>
      </c>
      <c r="H2965" s="161" t="s">
        <v>2282</v>
      </c>
      <c r="I2965" s="97" t="s">
        <v>2283</v>
      </c>
      <c r="J2965" s="97" t="s">
        <v>2284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3221</v>
      </c>
      <c r="T2965" s="95" t="str">
        <f t="shared" si="239"/>
        <v>4 2024</v>
      </c>
      <c r="U2965" s="32">
        <f t="shared" si="237"/>
        <v>982.25843306394108</v>
      </c>
      <c r="V2965" s="22">
        <f t="shared" si="238"/>
        <v>0.4062710615960215</v>
      </c>
      <c r="X2965" s="33"/>
      <c r="Y2965" s="33"/>
    </row>
    <row r="2966" spans="1:25" x14ac:dyDescent="0.2">
      <c r="A2966" s="93" t="s">
        <v>1611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6"/>
        <v>2 2024</v>
      </c>
      <c r="G2966" s="96" t="s">
        <v>5</v>
      </c>
      <c r="H2966" s="161" t="s">
        <v>2821</v>
      </c>
      <c r="I2966" s="97" t="s">
        <v>2115</v>
      </c>
      <c r="J2966" s="97" t="s">
        <v>2822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3221</v>
      </c>
      <c r="T2966" s="95" t="str">
        <f t="shared" si="239"/>
        <v>6 2024</v>
      </c>
      <c r="U2966" s="32">
        <f t="shared" si="237"/>
        <v>1359.4573225576814</v>
      </c>
      <c r="V2966" s="22">
        <f t="shared" si="238"/>
        <v>0.70055523043145773</v>
      </c>
      <c r="X2966" s="33"/>
      <c r="Y2966" s="33"/>
    </row>
    <row r="2967" spans="1:25" x14ac:dyDescent="0.2">
      <c r="A2967" s="93" t="s">
        <v>1628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6"/>
        <v>2 2024</v>
      </c>
      <c r="G2967" s="96" t="s">
        <v>6</v>
      </c>
      <c r="H2967" s="160" t="str">
        <f>RIGHT(Journal!$J2967,9)</f>
        <v>000001752</v>
      </c>
      <c r="I2967" s="96" t="str">
        <f t="shared" si="235"/>
        <v>Maxler</v>
      </c>
      <c r="J2967" s="97" t="s">
        <v>1632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3221</v>
      </c>
      <c r="T2967" s="95" t="str">
        <f t="shared" si="239"/>
        <v>2 2024</v>
      </c>
      <c r="U2967" s="32">
        <f t="shared" si="237"/>
        <v>1095.8728296885356</v>
      </c>
      <c r="V2967" s="22">
        <f t="shared" si="238"/>
        <v>0.3908071079268538</v>
      </c>
      <c r="X2967" s="33"/>
      <c r="Y2967" s="33"/>
    </row>
    <row r="2968" spans="1:25" x14ac:dyDescent="0.2">
      <c r="A2968" s="93" t="s">
        <v>1628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6"/>
        <v>2 2024</v>
      </c>
      <c r="G2968" s="96" t="s">
        <v>6</v>
      </c>
      <c r="H2968" s="160" t="s">
        <v>3788</v>
      </c>
      <c r="I2968" s="96" t="str">
        <f t="shared" si="235"/>
        <v>Maxler</v>
      </c>
      <c r="J2968" s="97" t="s">
        <v>1631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3221</v>
      </c>
      <c r="T2968" s="95" t="str">
        <f t="shared" si="239"/>
        <v>3 2024</v>
      </c>
      <c r="U2968" s="32">
        <f t="shared" si="237"/>
        <v>795.8728296885356</v>
      </c>
      <c r="V2968" s="22">
        <f t="shared" si="238"/>
        <v>0.28382194577863429</v>
      </c>
      <c r="X2968" s="33"/>
      <c r="Y2968" s="33"/>
    </row>
    <row r="2969" spans="1:25" x14ac:dyDescent="0.2">
      <c r="A2969" s="93" t="s">
        <v>1628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6"/>
        <v>2 2024</v>
      </c>
      <c r="G2969" s="96" t="s">
        <v>6</v>
      </c>
      <c r="H2969" s="160" t="str">
        <f>RIGHT(Journal!$J2969,9)</f>
        <v>000004854</v>
      </c>
      <c r="I2969" s="96" t="str">
        <f t="shared" si="235"/>
        <v>V-Shape Supps</v>
      </c>
      <c r="J2969" s="97" t="s">
        <v>1633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3221</v>
      </c>
      <c r="T2969" s="95" t="str">
        <f t="shared" si="239"/>
        <v>7 2024</v>
      </c>
      <c r="U2969" s="32">
        <f t="shared" si="237"/>
        <v>459.70271703114645</v>
      </c>
      <c r="V2969" s="22">
        <f t="shared" si="238"/>
        <v>0.22531163515653424</v>
      </c>
      <c r="X2969" s="33"/>
      <c r="Y2969" s="33"/>
    </row>
    <row r="2970" spans="1:25" x14ac:dyDescent="0.2">
      <c r="A2970" s="93" t="s">
        <v>1628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6"/>
        <v>2 2024</v>
      </c>
      <c r="G2970" s="96" t="s">
        <v>6</v>
      </c>
      <c r="H2970" s="160" t="str">
        <f>RIGHT(Journal!$J2970,9)</f>
        <v>000002285</v>
      </c>
      <c r="I2970" s="96" t="str">
        <f t="shared" si="235"/>
        <v>Maxler</v>
      </c>
      <c r="J2970" s="97" t="s">
        <v>1634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3221</v>
      </c>
      <c r="T2970" s="95" t="str">
        <f t="shared" si="239"/>
        <v>7 2024</v>
      </c>
      <c r="U2970" s="32">
        <f t="shared" si="237"/>
        <v>692.98846918489062</v>
      </c>
      <c r="V2970" s="22">
        <f t="shared" si="238"/>
        <v>0.36338976350535657</v>
      </c>
      <c r="X2970" s="33"/>
      <c r="Y2970" s="33"/>
    </row>
    <row r="2971" spans="1:25" x14ac:dyDescent="0.2">
      <c r="A2971" s="93" t="s">
        <v>1628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6"/>
        <v>2 2024</v>
      </c>
      <c r="G2971" s="96" t="s">
        <v>6</v>
      </c>
      <c r="H2971" s="160" t="str">
        <f>RIGHT(Journal!$J2971,9)</f>
        <v>000002285</v>
      </c>
      <c r="I2971" s="96" t="str">
        <f t="shared" si="235"/>
        <v>Maxler</v>
      </c>
      <c r="J2971" s="97" t="s">
        <v>1634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3221</v>
      </c>
      <c r="T2971" s="95" t="str">
        <f t="shared" si="239"/>
        <v>10 2024</v>
      </c>
      <c r="U2971" s="32">
        <f t="shared" si="237"/>
        <v>692.98846918489062</v>
      </c>
      <c r="V2971" s="22">
        <f t="shared" si="238"/>
        <v>0.36338976350535657</v>
      </c>
      <c r="X2971" s="33"/>
      <c r="Y2971" s="33"/>
    </row>
    <row r="2972" spans="1:25" x14ac:dyDescent="0.2">
      <c r="A2972" s="93" t="s">
        <v>1628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6"/>
        <v>2 2024</v>
      </c>
      <c r="G2972" s="96" t="s">
        <v>5</v>
      </c>
      <c r="H2972" s="160" t="str">
        <f>RIGHT(Journal!$J2972,9)</f>
        <v>000001108</v>
      </c>
      <c r="I2972" s="96" t="str">
        <f t="shared" si="235"/>
        <v>Maxler</v>
      </c>
      <c r="J2972" s="97" t="s">
        <v>1635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3221</v>
      </c>
      <c r="T2972" s="95" t="str">
        <f t="shared" si="239"/>
        <v>3 2024</v>
      </c>
      <c r="U2972" s="32">
        <f t="shared" si="237"/>
        <v>826.13147779986753</v>
      </c>
      <c r="V2972" s="22">
        <f t="shared" si="238"/>
        <v>0.60131771304934545</v>
      </c>
      <c r="X2972" s="33"/>
      <c r="Y2972" s="33"/>
    </row>
    <row r="2973" spans="1:25" x14ac:dyDescent="0.2">
      <c r="A2973" s="93" t="s">
        <v>1628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6"/>
        <v>2 2024</v>
      </c>
      <c r="G2973" s="96" t="s">
        <v>6</v>
      </c>
      <c r="H2973" s="160" t="str">
        <f>RIGHT(Journal!$J2973,9)</f>
        <v>000000993</v>
      </c>
      <c r="I2973" s="96" t="str">
        <f t="shared" si="235"/>
        <v>Maxler</v>
      </c>
      <c r="J2973" s="97" t="s">
        <v>1636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3221</v>
      </c>
      <c r="T2973" s="95" t="str">
        <f t="shared" si="239"/>
        <v>6 2024</v>
      </c>
      <c r="U2973" s="32">
        <f t="shared" si="237"/>
        <v>436.52697150430754</v>
      </c>
      <c r="V2973" s="22">
        <f t="shared" si="238"/>
        <v>0.24753821830588538</v>
      </c>
      <c r="X2973" s="33"/>
      <c r="Y2973" s="33"/>
    </row>
    <row r="2974" spans="1:25" x14ac:dyDescent="0.2">
      <c r="A2974" s="93" t="s">
        <v>1628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6"/>
        <v>2 2024</v>
      </c>
      <c r="G2974" s="96" t="s">
        <v>6</v>
      </c>
      <c r="H2974" s="160" t="str">
        <f>RIGHT(Journal!$J2974,9)</f>
        <v>000001802</v>
      </c>
      <c r="I2974" s="96" t="str">
        <f t="shared" si="235"/>
        <v>Scitec Nutrition</v>
      </c>
      <c r="J2974" s="97" t="s">
        <v>1637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3221</v>
      </c>
      <c r="T2974" s="95" t="str">
        <f t="shared" si="239"/>
        <v>10 2024</v>
      </c>
      <c r="U2974" s="32">
        <f t="shared" si="237"/>
        <v>828.51623591782641</v>
      </c>
      <c r="V2974" s="22">
        <f t="shared" si="238"/>
        <v>0.9506961231692026</v>
      </c>
      <c r="X2974" s="33"/>
      <c r="Y2974" s="33"/>
    </row>
    <row r="2975" spans="1:25" x14ac:dyDescent="0.2">
      <c r="A2975" s="93" t="s">
        <v>1630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6"/>
        <v>2 2024</v>
      </c>
      <c r="G2975" s="96" t="s">
        <v>5</v>
      </c>
      <c r="H2975" s="160" t="str">
        <f>RIGHT(Journal!$J2975,9)</f>
        <v>000001369</v>
      </c>
      <c r="I2975" s="96" t="str">
        <f t="shared" si="235"/>
        <v>Solgar</v>
      </c>
      <c r="J2975" s="97" t="s">
        <v>3712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3221</v>
      </c>
      <c r="T2975" s="95" t="str">
        <f t="shared" si="239"/>
        <v>3 2024</v>
      </c>
      <c r="U2975" s="32">
        <f t="shared" si="237"/>
        <v>397.59779238496844</v>
      </c>
      <c r="V2975" s="22">
        <f t="shared" si="238"/>
        <v>0.28351195557595099</v>
      </c>
      <c r="X2975" s="33"/>
      <c r="Y2975" s="33"/>
    </row>
    <row r="2976" spans="1:25" x14ac:dyDescent="0.2">
      <c r="A2976" s="93" t="s">
        <v>1630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6"/>
        <v>2 2024</v>
      </c>
      <c r="G2976" s="96" t="s">
        <v>6</v>
      </c>
      <c r="H2976" s="160" t="str">
        <f>RIGHT(Journal!$J2976,9)</f>
        <v>000004736</v>
      </c>
      <c r="I2976" s="96" t="str">
        <f t="shared" si="235"/>
        <v>Universal Nutrition</v>
      </c>
      <c r="J2976" s="97" t="s">
        <v>1638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3221</v>
      </c>
      <c r="T2976" s="95" t="str">
        <f t="shared" si="239"/>
        <v>4 2024</v>
      </c>
      <c r="U2976" s="32">
        <f t="shared" si="237"/>
        <v>841.64789780478714</v>
      </c>
      <c r="V2976" s="22">
        <f t="shared" si="238"/>
        <v>0.28449889287358715</v>
      </c>
      <c r="X2976" s="33"/>
      <c r="Y2976" s="33"/>
    </row>
    <row r="2977" spans="1:25" x14ac:dyDescent="0.2">
      <c r="A2977" s="93" t="s">
        <v>1630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6"/>
        <v>2 2024</v>
      </c>
      <c r="G2977" s="96" t="s">
        <v>6</v>
      </c>
      <c r="H2977" s="160" t="str">
        <f>RIGHT(Journal!$J2977,9)</f>
        <v>000002098</v>
      </c>
      <c r="I2977" s="96" t="str">
        <f t="shared" si="235"/>
        <v>Tree of Life</v>
      </c>
      <c r="J2977" s="97" t="s">
        <v>1639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3221</v>
      </c>
      <c r="T2977" s="95" t="str">
        <f t="shared" si="239"/>
        <v>6 2024</v>
      </c>
      <c r="U2977" s="32">
        <f t="shared" si="237"/>
        <v>956.65174252759516</v>
      </c>
      <c r="V2977" s="22">
        <f t="shared" si="238"/>
        <v>0.66280035852392694</v>
      </c>
      <c r="X2977" s="33"/>
      <c r="Y2977" s="33"/>
    </row>
    <row r="2978" spans="1:25" x14ac:dyDescent="0.2">
      <c r="A2978" s="93" t="s">
        <v>1630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6"/>
        <v>2 2024</v>
      </c>
      <c r="G2978" s="96" t="s">
        <v>6</v>
      </c>
      <c r="H2978" s="160" t="str">
        <f>RIGHT(Journal!$J2978,9)</f>
        <v>000004759</v>
      </c>
      <c r="I2978" s="96" t="str">
        <f t="shared" si="235"/>
        <v>Optimum System</v>
      </c>
      <c r="J2978" s="97" t="s">
        <v>1640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9"/>
        <v/>
      </c>
      <c r="U2978" s="32">
        <f t="shared" si="237"/>
        <v>-1934.7008557608831</v>
      </c>
      <c r="V2978" s="22" t="str">
        <f t="shared" si="238"/>
        <v/>
      </c>
      <c r="X2978" s="33"/>
      <c r="Y2978" s="33"/>
    </row>
    <row r="2979" spans="1:25" x14ac:dyDescent="0.2">
      <c r="A2979" s="93" t="s">
        <v>1630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6"/>
        <v>2 2024</v>
      </c>
      <c r="G2979" s="96" t="s">
        <v>6</v>
      </c>
      <c r="H2979" s="160" t="str">
        <f>RIGHT(Journal!$J2979,9)</f>
        <v>000004760</v>
      </c>
      <c r="I2979" s="96" t="str">
        <f t="shared" si="235"/>
        <v>Optimum System</v>
      </c>
      <c r="J2979" s="97" t="s">
        <v>1641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3221</v>
      </c>
      <c r="T2979" s="95" t="str">
        <f t="shared" si="239"/>
        <v>4 2024</v>
      </c>
      <c r="U2979" s="32">
        <f t="shared" si="237"/>
        <v>1065.2991442391169</v>
      </c>
      <c r="V2979" s="22">
        <f t="shared" si="238"/>
        <v>0.5506273184647732</v>
      </c>
      <c r="X2979" s="33"/>
      <c r="Y2979" s="33"/>
    </row>
    <row r="2980" spans="1:25" x14ac:dyDescent="0.2">
      <c r="A2980" s="93" t="s">
        <v>1630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6"/>
        <v>2 2024</v>
      </c>
      <c r="G2980" s="96" t="s">
        <v>5</v>
      </c>
      <c r="H2980" s="160" t="str">
        <f>RIGHT(Journal!$J2980,9)</f>
        <v>000003037</v>
      </c>
      <c r="I2980" s="96" t="str">
        <f t="shared" si="235"/>
        <v>NOW Foods</v>
      </c>
      <c r="J2980" s="97" t="s">
        <v>1642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3221</v>
      </c>
      <c r="T2980" s="95" t="str">
        <f t="shared" si="239"/>
        <v>3 2024</v>
      </c>
      <c r="U2980" s="32">
        <f t="shared" si="237"/>
        <v>723.43671090164946</v>
      </c>
      <c r="V2980" s="22">
        <f t="shared" si="238"/>
        <v>0.74079859337083021</v>
      </c>
      <c r="X2980" s="33"/>
      <c r="Y2980" s="33"/>
    </row>
    <row r="2981" spans="1:25" x14ac:dyDescent="0.2">
      <c r="A2981" s="93" t="s">
        <v>1630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6"/>
        <v>2 2024</v>
      </c>
      <c r="G2981" s="96" t="s">
        <v>5</v>
      </c>
      <c r="H2981" s="160" t="str">
        <f>RIGHT(Journal!$J2981,9)</f>
        <v>000003037</v>
      </c>
      <c r="I2981" s="96" t="str">
        <f t="shared" si="235"/>
        <v>NOW Foods</v>
      </c>
      <c r="J2981" s="97" t="s">
        <v>1642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3221</v>
      </c>
      <c r="T2981" s="95" t="str">
        <f t="shared" si="239"/>
        <v>4 2024</v>
      </c>
      <c r="U2981" s="32">
        <f t="shared" si="237"/>
        <v>723.43671090164946</v>
      </c>
      <c r="V2981" s="22">
        <f t="shared" si="238"/>
        <v>0.74079859337083021</v>
      </c>
      <c r="X2981" s="33"/>
      <c r="Y2981" s="33"/>
    </row>
    <row r="2982" spans="1:25" x14ac:dyDescent="0.2">
      <c r="A2982" s="93" t="s">
        <v>1630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6"/>
        <v>2 2024</v>
      </c>
      <c r="G2982" s="96" t="s">
        <v>5</v>
      </c>
      <c r="H2982" s="161" t="s">
        <v>2237</v>
      </c>
      <c r="I2982" s="97" t="s">
        <v>2067</v>
      </c>
      <c r="J2982" s="97" t="s">
        <v>2238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3221</v>
      </c>
      <c r="T2982" s="95" t="str">
        <f t="shared" si="239"/>
        <v>7 2024</v>
      </c>
      <c r="U2982" s="32">
        <f t="shared" si="237"/>
        <v>643.13372193972464</v>
      </c>
      <c r="V2982" s="22">
        <f t="shared" si="238"/>
        <v>1.1549159058076626</v>
      </c>
      <c r="X2982" s="33"/>
      <c r="Y2982" s="33"/>
    </row>
    <row r="2983" spans="1:25" x14ac:dyDescent="0.2">
      <c r="A2983" s="93" t="s">
        <v>1630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6"/>
        <v>2 2024</v>
      </c>
      <c r="G2983" s="96" t="s">
        <v>5</v>
      </c>
      <c r="H2983" s="161" t="s">
        <v>2237</v>
      </c>
      <c r="I2983" s="97" t="s">
        <v>2067</v>
      </c>
      <c r="J2983" s="97" t="s">
        <v>2238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9"/>
        <v/>
      </c>
      <c r="U2983" s="32">
        <f t="shared" si="237"/>
        <v>-556.86627806027536</v>
      </c>
      <c r="V2983" s="22" t="str">
        <f t="shared" si="238"/>
        <v/>
      </c>
      <c r="X2983" s="33"/>
      <c r="Y2983" s="33"/>
    </row>
    <row r="2984" spans="1:25" x14ac:dyDescent="0.2">
      <c r="A2984" s="93" t="s">
        <v>1630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6"/>
        <v>2 2024</v>
      </c>
      <c r="G2984" s="96" t="s">
        <v>5</v>
      </c>
      <c r="H2984" s="160" t="str">
        <f>RIGHT(Journal!$J2984,9)</f>
        <v>000002982</v>
      </c>
      <c r="I2984" s="96" t="str">
        <f t="shared" si="235"/>
        <v>NOW Foods</v>
      </c>
      <c r="J2984" s="97" t="s">
        <v>1643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3221</v>
      </c>
      <c r="T2984" s="95" t="str">
        <f t="shared" si="239"/>
        <v>3 2024</v>
      </c>
      <c r="U2984" s="32">
        <f t="shared" si="237"/>
        <v>1116.4817065608333</v>
      </c>
      <c r="V2984" s="22">
        <f t="shared" si="238"/>
        <v>0.59276393037957675</v>
      </c>
      <c r="X2984" s="33"/>
      <c r="Y2984" s="33"/>
    </row>
    <row r="2985" spans="1:25" x14ac:dyDescent="0.2">
      <c r="A2985" s="93" t="s">
        <v>1630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6"/>
        <v>2 2024</v>
      </c>
      <c r="G2985" s="96" t="s">
        <v>5</v>
      </c>
      <c r="H2985" s="160" t="str">
        <f>RIGHT(Journal!$J2985,9)</f>
        <v>000002982</v>
      </c>
      <c r="I2985" s="96" t="str">
        <f t="shared" si="235"/>
        <v>NOW Foods</v>
      </c>
      <c r="J2985" s="97" t="s">
        <v>1643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3221</v>
      </c>
      <c r="T2985" s="95" t="str">
        <f t="shared" si="239"/>
        <v>4 2024</v>
      </c>
      <c r="U2985" s="32">
        <f t="shared" si="237"/>
        <v>1016.4817065608333</v>
      </c>
      <c r="V2985" s="22">
        <f t="shared" si="238"/>
        <v>0.53967179936692422</v>
      </c>
      <c r="X2985" s="33"/>
      <c r="Y2985" s="33"/>
    </row>
    <row r="2986" spans="1:25" x14ac:dyDescent="0.2">
      <c r="A2986" s="93" t="s">
        <v>1644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6"/>
        <v>1 2024</v>
      </c>
      <c r="G2986" s="96" t="s">
        <v>5</v>
      </c>
      <c r="H2986" s="160" t="str">
        <f>RIGHT(Journal!$J2986,9)</f>
        <v>701059656</v>
      </c>
      <c r="I2986" s="96" t="str">
        <f t="shared" si="235"/>
        <v>Eco Energy food</v>
      </c>
      <c r="J2986" s="97" t="s">
        <v>1645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9"/>
        <v/>
      </c>
      <c r="U2986" s="32">
        <f t="shared" si="237"/>
        <v>-630</v>
      </c>
      <c r="V2986" s="22" t="str">
        <f t="shared" si="238"/>
        <v/>
      </c>
      <c r="X2986" s="33"/>
      <c r="Y2986" s="33"/>
    </row>
    <row r="2987" spans="1:25" x14ac:dyDescent="0.2">
      <c r="A2987" s="93" t="s">
        <v>1646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6"/>
        <v>2 2024</v>
      </c>
      <c r="G2987" s="96" t="s">
        <v>6</v>
      </c>
      <c r="H2987" s="160" t="str">
        <f>RIGHT(Journal!$J2987,9)</f>
        <v>095246917</v>
      </c>
      <c r="I2987" s="96" t="str">
        <f t="shared" si="235"/>
        <v>R-Line</v>
      </c>
      <c r="J2987" s="97" t="s">
        <v>1081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3221</v>
      </c>
      <c r="T2987" s="95" t="str">
        <f t="shared" si="239"/>
        <v>4 2024</v>
      </c>
      <c r="U2987" s="32">
        <f t="shared" si="237"/>
        <v>1752</v>
      </c>
      <c r="V2987" s="22">
        <f t="shared" si="238"/>
        <v>1.4038461538461537</v>
      </c>
      <c r="X2987" s="33"/>
      <c r="Y2987" s="33"/>
    </row>
    <row r="2988" spans="1:25" x14ac:dyDescent="0.2">
      <c r="A2988" s="93" t="s">
        <v>1647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6"/>
        <v>2 2024</v>
      </c>
      <c r="G2988" s="96" t="s">
        <v>6</v>
      </c>
      <c r="H2988" s="160" t="str">
        <f>RIGHT(Journal!$J2988,9)</f>
        <v>OPN-05223</v>
      </c>
      <c r="I2988" s="96" t="str">
        <f t="shared" si="235"/>
        <v>Optimum Nutrition</v>
      </c>
      <c r="J2988" s="97" t="s">
        <v>861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3221</v>
      </c>
      <c r="T2988" s="95" t="str">
        <f t="shared" si="239"/>
        <v>2 2024</v>
      </c>
      <c r="U2988" s="32">
        <f t="shared" si="237"/>
        <v>1665</v>
      </c>
      <c r="V2988" s="22">
        <f t="shared" si="238"/>
        <v>0.71306209850107072</v>
      </c>
      <c r="X2988" s="33"/>
      <c r="Y2988" s="33"/>
    </row>
    <row r="2989" spans="1:25" x14ac:dyDescent="0.2">
      <c r="A2989" s="93" t="s">
        <v>1647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6"/>
        <v>2 2024</v>
      </c>
      <c r="G2989" s="96" t="s">
        <v>6</v>
      </c>
      <c r="H2989" s="160" t="str">
        <f>RIGHT(Journal!$J2989,9)</f>
        <v>OPN-05223</v>
      </c>
      <c r="I2989" s="96" t="str">
        <f t="shared" si="235"/>
        <v>Optimum Nutrition</v>
      </c>
      <c r="J2989" s="97" t="s">
        <v>861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3221</v>
      </c>
      <c r="T2989" s="95" t="str">
        <f t="shared" si="239"/>
        <v>3 2024</v>
      </c>
      <c r="U2989" s="32">
        <f t="shared" si="237"/>
        <v>1665</v>
      </c>
      <c r="V2989" s="22">
        <f t="shared" si="238"/>
        <v>0.71306209850107072</v>
      </c>
      <c r="X2989" s="33"/>
      <c r="Y2989" s="33"/>
    </row>
    <row r="2990" spans="1:25" x14ac:dyDescent="0.2">
      <c r="A2990" s="93" t="s">
        <v>1681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6"/>
        <v>2 2024</v>
      </c>
      <c r="G2990" s="96" t="s">
        <v>5</v>
      </c>
      <c r="H2990" s="160" t="str">
        <f>RIGHT(Journal!$J2990,9)</f>
        <v>000002125</v>
      </c>
      <c r="I2990" s="96" t="str">
        <f t="shared" si="235"/>
        <v>CoralClub</v>
      </c>
      <c r="J2990" s="97" t="s">
        <v>267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3221</v>
      </c>
      <c r="T2990" s="95" t="str">
        <f t="shared" si="239"/>
        <v>2 2024</v>
      </c>
      <c r="U2990" s="32">
        <f t="shared" si="237"/>
        <v>325</v>
      </c>
      <c r="V2990" s="22">
        <f t="shared" si="238"/>
        <v>0.25490196078431371</v>
      </c>
      <c r="X2990" s="33"/>
      <c r="Y2990" s="33"/>
    </row>
    <row r="2991" spans="1:25" x14ac:dyDescent="0.2">
      <c r="A2991" s="93" t="s">
        <v>1681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6"/>
        <v>2 2024</v>
      </c>
      <c r="G2991" s="96" t="s">
        <v>5</v>
      </c>
      <c r="H2991" s="160" t="str">
        <f>RIGHT(Journal!$J2991,9)</f>
        <v>000002153</v>
      </c>
      <c r="I2991" s="96" t="str">
        <f t="shared" si="235"/>
        <v>CoralClub</v>
      </c>
      <c r="J2991" s="97" t="s">
        <v>282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3221</v>
      </c>
      <c r="T2991" s="95" t="str">
        <f t="shared" si="239"/>
        <v>2 2024</v>
      </c>
      <c r="U2991" s="32">
        <f t="shared" si="237"/>
        <v>325</v>
      </c>
      <c r="V2991" s="22">
        <f t="shared" si="238"/>
        <v>0.25490196078431371</v>
      </c>
      <c r="X2991" s="33"/>
      <c r="Y2991" s="33"/>
    </row>
    <row r="2992" spans="1:25" x14ac:dyDescent="0.2">
      <c r="A2992" s="93" t="s">
        <v>1681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6"/>
        <v>2 2024</v>
      </c>
      <c r="G2992" s="96" t="s">
        <v>5</v>
      </c>
      <c r="H2992" s="160" t="str">
        <f>RIGHT(Journal!$J2992,9)</f>
        <v>000002153</v>
      </c>
      <c r="I2992" s="96" t="str">
        <f t="shared" si="235"/>
        <v>CoralClub</v>
      </c>
      <c r="J2992" s="97" t="s">
        <v>282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3221</v>
      </c>
      <c r="T2992" s="95" t="str">
        <f t="shared" si="239"/>
        <v>3 2024</v>
      </c>
      <c r="U2992" s="32">
        <f t="shared" si="237"/>
        <v>325</v>
      </c>
      <c r="V2992" s="22">
        <f t="shared" si="238"/>
        <v>0.25490196078431371</v>
      </c>
      <c r="X2992" s="33"/>
      <c r="Y2992" s="33"/>
    </row>
    <row r="2993" spans="1:25" x14ac:dyDescent="0.2">
      <c r="A2993" s="93" t="s">
        <v>1681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6"/>
        <v>2 2024</v>
      </c>
      <c r="G2993" s="96" t="s">
        <v>5</v>
      </c>
      <c r="H2993" s="160" t="str">
        <f>RIGHT(Journal!$J2993,9)</f>
        <v>000002153</v>
      </c>
      <c r="I2993" s="96" t="str">
        <f t="shared" si="235"/>
        <v>CoralClub</v>
      </c>
      <c r="J2993" s="97" t="s">
        <v>282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3221</v>
      </c>
      <c r="T2993" s="95" t="str">
        <f t="shared" si="239"/>
        <v>3 2024</v>
      </c>
      <c r="U2993" s="32">
        <f t="shared" si="237"/>
        <v>275</v>
      </c>
      <c r="V2993" s="22">
        <f t="shared" si="238"/>
        <v>0.21568627450980393</v>
      </c>
      <c r="X2993" s="33"/>
      <c r="Y2993" s="33"/>
    </row>
    <row r="2994" spans="1:25" x14ac:dyDescent="0.2">
      <c r="A2994" s="93" t="s">
        <v>1681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6"/>
        <v>2 2024</v>
      </c>
      <c r="G2994" s="96" t="s">
        <v>5</v>
      </c>
      <c r="H2994" s="160" t="str">
        <f>RIGHT(Journal!$J2994,9)</f>
        <v>000002153</v>
      </c>
      <c r="I2994" s="96" t="str">
        <f t="shared" si="235"/>
        <v>CoralClub</v>
      </c>
      <c r="J2994" s="97" t="s">
        <v>282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3221</v>
      </c>
      <c r="T2994" s="95" t="str">
        <f t="shared" si="239"/>
        <v>3 2024</v>
      </c>
      <c r="U2994" s="32">
        <f t="shared" si="237"/>
        <v>275</v>
      </c>
      <c r="V2994" s="22">
        <f t="shared" si="238"/>
        <v>0.21568627450980393</v>
      </c>
      <c r="X2994" s="33"/>
      <c r="Y2994" s="33"/>
    </row>
    <row r="2995" spans="1:25" x14ac:dyDescent="0.2">
      <c r="A2995" s="93" t="s">
        <v>1661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6"/>
        <v>2 2024</v>
      </c>
      <c r="G2995" s="96" t="s">
        <v>8</v>
      </c>
      <c r="H2995" s="160" t="str">
        <f>RIGHT(Journal!$J2995,9)</f>
        <v>000w10250</v>
      </c>
      <c r="I2995" s="96" t="str">
        <f t="shared" si="235"/>
        <v>ESSENS</v>
      </c>
      <c r="J2995" s="97" t="s">
        <v>1653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3221</v>
      </c>
      <c r="T2995" s="95" t="str">
        <f t="shared" si="239"/>
        <v>10 2024</v>
      </c>
      <c r="U2995" s="32">
        <f t="shared" si="237"/>
        <v>835.49005455299402</v>
      </c>
      <c r="V2995" s="22">
        <f t="shared" si="238"/>
        <v>0.66072240678000138</v>
      </c>
      <c r="X2995" s="33"/>
      <c r="Y2995" s="33"/>
    </row>
    <row r="2996" spans="1:25" x14ac:dyDescent="0.2">
      <c r="A2996" s="93" t="s">
        <v>1661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6"/>
        <v>2 2024</v>
      </c>
      <c r="G2996" s="96" t="s">
        <v>8</v>
      </c>
      <c r="H2996" s="160" t="str">
        <f>RIGHT(Journal!$J2996,9)</f>
        <v>000w11750</v>
      </c>
      <c r="I2996" s="96" t="str">
        <f t="shared" si="235"/>
        <v>ESSENS</v>
      </c>
      <c r="J2996" s="97" t="s">
        <v>1662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3221</v>
      </c>
      <c r="T2996" s="95" t="str">
        <f t="shared" si="239"/>
        <v>10 2024</v>
      </c>
      <c r="U2996" s="32">
        <f t="shared" si="237"/>
        <v>935.49005455299402</v>
      </c>
      <c r="V2996" s="22">
        <f t="shared" si="238"/>
        <v>0.73980442615047759</v>
      </c>
      <c r="X2996" s="33"/>
      <c r="Y2996" s="33"/>
    </row>
    <row r="2997" spans="1:25" x14ac:dyDescent="0.2">
      <c r="A2997" s="93" t="s">
        <v>1661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6"/>
        <v>2 2024</v>
      </c>
      <c r="G2997" s="96" t="s">
        <v>8</v>
      </c>
      <c r="H2997" s="160" t="str">
        <f>RIGHT(Journal!$J2997,9)</f>
        <v>000w11850</v>
      </c>
      <c r="I2997" s="96" t="str">
        <f t="shared" si="235"/>
        <v>ESSENS</v>
      </c>
      <c r="J2997" s="97" t="s">
        <v>1305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3221</v>
      </c>
      <c r="T2997" s="95" t="str">
        <f t="shared" si="239"/>
        <v>4 2024</v>
      </c>
      <c r="U2997" s="32">
        <f t="shared" si="237"/>
        <v>935.49005455299402</v>
      </c>
      <c r="V2997" s="22">
        <f t="shared" si="238"/>
        <v>0.73980442615047759</v>
      </c>
      <c r="X2997" s="33"/>
      <c r="Y2997" s="33"/>
    </row>
    <row r="2998" spans="1:25" x14ac:dyDescent="0.2">
      <c r="A2998" s="93" t="s">
        <v>1661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6"/>
        <v>2 2024</v>
      </c>
      <c r="G2998" s="96" t="s">
        <v>8</v>
      </c>
      <c r="H2998" s="160" t="str">
        <f>RIGHT(Journal!$J2998,9)</f>
        <v>000w15350</v>
      </c>
      <c r="I2998" s="96" t="str">
        <f t="shared" si="235"/>
        <v>ESSENS</v>
      </c>
      <c r="J2998" s="97" t="s">
        <v>1309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3221</v>
      </c>
      <c r="T2998" s="95" t="str">
        <f t="shared" si="239"/>
        <v>10 2024</v>
      </c>
      <c r="U2998" s="32">
        <f t="shared" si="237"/>
        <v>935.49005455299402</v>
      </c>
      <c r="V2998" s="22">
        <f t="shared" si="238"/>
        <v>0.73980442615047759</v>
      </c>
      <c r="X2998" s="33"/>
      <c r="Y2998" s="33"/>
    </row>
    <row r="2999" spans="1:25" x14ac:dyDescent="0.2">
      <c r="A2999" s="93" t="s">
        <v>1661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6"/>
        <v>2 2024</v>
      </c>
      <c r="G2999" s="96" t="s">
        <v>8</v>
      </c>
      <c r="H2999" s="160" t="str">
        <f>RIGHT(Journal!$J2999,9)</f>
        <v>000m04350</v>
      </c>
      <c r="I2999" s="96" t="str">
        <f t="shared" ref="I2999:I3061" si="240">IFERROR(LEFT(J2999,FIND(",",J2999)-1),"")</f>
        <v>ESSENS</v>
      </c>
      <c r="J2999" s="97" t="s">
        <v>1313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9"/>
        <v/>
      </c>
      <c r="U2999" s="32">
        <f t="shared" si="237"/>
        <v>-1436.3808549514799</v>
      </c>
      <c r="V2999" s="22" t="str">
        <f t="shared" si="238"/>
        <v/>
      </c>
      <c r="X2999" s="33"/>
      <c r="Y2999" s="33"/>
    </row>
    <row r="3000" spans="1:25" x14ac:dyDescent="0.2">
      <c r="A3000" s="93" t="s">
        <v>1661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6"/>
        <v>2 2024</v>
      </c>
      <c r="G3000" s="96" t="s">
        <v>8</v>
      </c>
      <c r="H3000" s="160" t="str">
        <f>RIGHT(Journal!$J3000,9)</f>
        <v>000m04450</v>
      </c>
      <c r="I3000" s="96" t="str">
        <f t="shared" si="240"/>
        <v>ESSENS</v>
      </c>
      <c r="J3000" s="97" t="s">
        <v>1663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9"/>
        <v/>
      </c>
      <c r="U3000" s="32">
        <f t="shared" si="237"/>
        <v>-1436.3808549514799</v>
      </c>
      <c r="V3000" s="22" t="str">
        <f t="shared" si="238"/>
        <v/>
      </c>
      <c r="X3000" s="33"/>
      <c r="Y3000" s="33"/>
    </row>
    <row r="3001" spans="1:25" x14ac:dyDescent="0.2">
      <c r="A3001" s="93" t="s">
        <v>1661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6"/>
        <v>2 2024</v>
      </c>
      <c r="G3001" s="96" t="s">
        <v>8</v>
      </c>
      <c r="H3001" s="160" t="str">
        <f>RIGHT(Journal!$J3001,9)</f>
        <v>000w19050</v>
      </c>
      <c r="I3001" s="96" t="str">
        <f t="shared" si="240"/>
        <v>ESSENS</v>
      </c>
      <c r="J3001" s="97" t="s">
        <v>1317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3221</v>
      </c>
      <c r="T3001" s="95" t="str">
        <f t="shared" si="239"/>
        <v>2 2024</v>
      </c>
      <c r="U3001" s="32">
        <f t="shared" si="237"/>
        <v>-8.549514798232849E-4</v>
      </c>
      <c r="V3001" s="22">
        <f t="shared" si="238"/>
        <v>-5.9521224950618308E-7</v>
      </c>
      <c r="X3001" s="33"/>
      <c r="Y3001" s="33"/>
    </row>
    <row r="3002" spans="1:25" x14ac:dyDescent="0.2">
      <c r="A3002" s="93" t="s">
        <v>1661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6"/>
        <v>2 2024</v>
      </c>
      <c r="G3002" s="96" t="s">
        <v>8</v>
      </c>
      <c r="H3002" s="160" t="str">
        <f>RIGHT(Journal!$J3002,9)</f>
        <v>000w19050</v>
      </c>
      <c r="I3002" s="96" t="str">
        <f t="shared" si="240"/>
        <v>ESSENS</v>
      </c>
      <c r="J3002" s="97" t="s">
        <v>1317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9"/>
        <v/>
      </c>
      <c r="U3002" s="32">
        <f t="shared" si="237"/>
        <v>-1436.3808549514799</v>
      </c>
      <c r="V3002" s="22" t="str">
        <f t="shared" si="238"/>
        <v/>
      </c>
      <c r="X3002" s="33"/>
      <c r="Y3002" s="33"/>
    </row>
    <row r="3003" spans="1:25" x14ac:dyDescent="0.2">
      <c r="A3003" s="93" t="s">
        <v>1661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6"/>
        <v>2 2024</v>
      </c>
      <c r="G3003" s="96" t="s">
        <v>8</v>
      </c>
      <c r="H3003" s="160" t="str">
        <f>RIGHT(Journal!$J3003,9)</f>
        <v>000w19250</v>
      </c>
      <c r="I3003" s="96" t="str">
        <f t="shared" si="240"/>
        <v>ESSENS</v>
      </c>
      <c r="J3003" s="97" t="s">
        <v>1664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9"/>
        <v/>
      </c>
      <c r="U3003" s="32">
        <f t="shared" si="237"/>
        <v>-1436.3808549514799</v>
      </c>
      <c r="V3003" s="22" t="str">
        <f t="shared" si="238"/>
        <v/>
      </c>
      <c r="X3003" s="33"/>
      <c r="Y3003" s="33"/>
    </row>
    <row r="3004" spans="1:25" x14ac:dyDescent="0.2">
      <c r="A3004" s="93" t="s">
        <v>1661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6"/>
        <v>2 2024</v>
      </c>
      <c r="G3004" s="96" t="s">
        <v>8</v>
      </c>
      <c r="H3004" s="160" t="str">
        <f>RIGHT(Journal!$J3004,9)</f>
        <v>000w19250</v>
      </c>
      <c r="I3004" s="96" t="str">
        <f t="shared" si="240"/>
        <v>ESSENS</v>
      </c>
      <c r="J3004" s="97" t="s">
        <v>1664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9"/>
        <v/>
      </c>
      <c r="U3004" s="32">
        <f t="shared" si="237"/>
        <v>-1436.3808549514799</v>
      </c>
      <c r="V3004" s="22" t="str">
        <f t="shared" si="238"/>
        <v/>
      </c>
      <c r="X3004" s="33"/>
      <c r="Y3004" s="33"/>
    </row>
    <row r="3005" spans="1:25" x14ac:dyDescent="0.2">
      <c r="A3005" s="93" t="s">
        <v>1661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6"/>
        <v>2 2024</v>
      </c>
      <c r="G3005" s="96" t="s">
        <v>8</v>
      </c>
      <c r="H3005" s="160" t="str">
        <f>RIGHT(Journal!$J3005,9)</f>
        <v>000w18501</v>
      </c>
      <c r="I3005" s="96" t="str">
        <f t="shared" si="240"/>
        <v>ESSENS</v>
      </c>
      <c r="J3005" s="97" t="s">
        <v>1665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9"/>
        <v/>
      </c>
      <c r="U3005" s="32">
        <f t="shared" si="237"/>
        <v>-32.745197609088564</v>
      </c>
      <c r="V3005" s="22" t="str">
        <f t="shared" si="238"/>
        <v/>
      </c>
      <c r="X3005" s="33"/>
      <c r="Y3005" s="33"/>
    </row>
    <row r="3006" spans="1:25" x14ac:dyDescent="0.2">
      <c r="A3006" s="93" t="s">
        <v>1661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6"/>
        <v>2 2024</v>
      </c>
      <c r="G3006" s="96" t="s">
        <v>8</v>
      </c>
      <c r="H3006" s="160" t="str">
        <f>RIGHT(Journal!$J3006,9)</f>
        <v>000w16250</v>
      </c>
      <c r="I3006" s="96" t="str">
        <f t="shared" si="240"/>
        <v>ESSENS</v>
      </c>
      <c r="J3006" s="97" t="s">
        <v>1293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9"/>
        <v/>
      </c>
      <c r="U3006" s="32">
        <f t="shared" si="237"/>
        <v>-1264.509945447006</v>
      </c>
      <c r="V3006" s="22" t="str">
        <f t="shared" si="238"/>
        <v/>
      </c>
      <c r="X3006" s="33"/>
      <c r="Y3006" s="33"/>
    </row>
    <row r="3007" spans="1:25" x14ac:dyDescent="0.2">
      <c r="A3007" s="93" t="s">
        <v>1661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6"/>
        <v>2 2024</v>
      </c>
      <c r="G3007" s="96" t="s">
        <v>8</v>
      </c>
      <c r="H3007" s="160" t="str">
        <f>RIGHT(Journal!$J3007,9)</f>
        <v>000w16250</v>
      </c>
      <c r="I3007" s="96" t="str">
        <f t="shared" si="240"/>
        <v>ESSENS</v>
      </c>
      <c r="J3007" s="97" t="s">
        <v>1293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9"/>
        <v/>
      </c>
      <c r="U3007" s="32">
        <f t="shared" si="237"/>
        <v>-1264.509945447006</v>
      </c>
      <c r="V3007" s="22" t="str">
        <f t="shared" si="238"/>
        <v/>
      </c>
      <c r="X3007" s="33"/>
      <c r="Y3007" s="33"/>
    </row>
    <row r="3008" spans="1:25" x14ac:dyDescent="0.2">
      <c r="A3008" s="93" t="s">
        <v>1658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6"/>
        <v>2 2024</v>
      </c>
      <c r="G3008" s="96" t="s">
        <v>8</v>
      </c>
      <c r="H3008" s="160" t="str">
        <f>RIGHT(Journal!$J3008,9)</f>
        <v>000w12450</v>
      </c>
      <c r="I3008" s="96" t="str">
        <f t="shared" si="240"/>
        <v>ESSENS</v>
      </c>
      <c r="J3008" s="97" t="s">
        <v>1666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9"/>
        <v/>
      </c>
      <c r="U3008" s="32">
        <f t="shared" si="237"/>
        <v>-1233.4696863783802</v>
      </c>
      <c r="V3008" s="22" t="str">
        <f t="shared" si="238"/>
        <v/>
      </c>
      <c r="X3008" s="33"/>
      <c r="Y3008" s="33"/>
    </row>
    <row r="3009" spans="1:25" x14ac:dyDescent="0.2">
      <c r="A3009" s="93" t="s">
        <v>1658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ref="F3009:F3072" si="241">IFERROR(MONTH(E3009)&amp;" "&amp;YEAR(E3009),"")</f>
        <v>2 2024</v>
      </c>
      <c r="G3009" s="96" t="s">
        <v>8</v>
      </c>
      <c r="H3009" s="160" t="str">
        <f>RIGHT(Journal!$J3009,9)</f>
        <v>000m02950</v>
      </c>
      <c r="I3009" s="96" t="str">
        <f t="shared" si="240"/>
        <v>ESSENS</v>
      </c>
      <c r="J3009" s="97" t="s">
        <v>1667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9"/>
        <v/>
      </c>
      <c r="U3009" s="32">
        <f t="shared" ref="U3009:U3072" si="242">Q3009-P3009</f>
        <v>-1233.4696863783802</v>
      </c>
      <c r="V3009" s="22" t="str">
        <f t="shared" ref="V3009:V3072" si="243">IF(Q3009&lt;&gt;0,IFERROR(U3009/P3009,""),"")</f>
        <v/>
      </c>
      <c r="X3009" s="33"/>
      <c r="Y3009" s="33"/>
    </row>
    <row r="3010" spans="1:25" x14ac:dyDescent="0.2">
      <c r="A3010" s="93" t="s">
        <v>1658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41"/>
        <v>2 2024</v>
      </c>
      <c r="G3010" s="96" t="s">
        <v>8</v>
      </c>
      <c r="H3010" s="160" t="str">
        <f>RIGHT(Journal!$J3010,9)</f>
        <v>000w16650</v>
      </c>
      <c r="I3010" s="96" t="str">
        <f t="shared" si="240"/>
        <v>ESSENS</v>
      </c>
      <c r="J3010" s="97" t="s">
        <v>1668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3221</v>
      </c>
      <c r="T3010" s="95" t="str">
        <f t="shared" si="239"/>
        <v>10 2024</v>
      </c>
      <c r="U3010" s="32">
        <f t="shared" si="242"/>
        <v>966.53031362161983</v>
      </c>
      <c r="V3010" s="22">
        <f t="shared" si="243"/>
        <v>0.78358659665116914</v>
      </c>
      <c r="X3010" s="33"/>
      <c r="Y3010" s="33"/>
    </row>
    <row r="3011" spans="1:25" x14ac:dyDescent="0.2">
      <c r="A3011" s="93" t="s">
        <v>1658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41"/>
        <v>2 2024</v>
      </c>
      <c r="G3011" s="96" t="s">
        <v>8</v>
      </c>
      <c r="H3011" s="160" t="str">
        <f>RIGHT(Journal!$J3011,9)</f>
        <v>000w18250</v>
      </c>
      <c r="I3011" s="96" t="str">
        <f t="shared" si="240"/>
        <v>ESSENS</v>
      </c>
      <c r="J3011" s="97" t="s">
        <v>1311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3221</v>
      </c>
      <c r="T3011" s="95" t="str">
        <f t="shared" si="239"/>
        <v>10 2024</v>
      </c>
      <c r="U3011" s="32">
        <f t="shared" si="242"/>
        <v>966.53031362161983</v>
      </c>
      <c r="V3011" s="22">
        <f t="shared" si="243"/>
        <v>0.78358659665116914</v>
      </c>
      <c r="X3011" s="33"/>
      <c r="Y3011" s="33"/>
    </row>
    <row r="3012" spans="1:25" x14ac:dyDescent="0.2">
      <c r="A3012" s="93" t="s">
        <v>1658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si="241"/>
        <v>2 2024</v>
      </c>
      <c r="G3012" s="96" t="s">
        <v>8</v>
      </c>
      <c r="H3012" s="160" t="str">
        <f>RIGHT(Journal!$J3012,9)</f>
        <v>000w18250</v>
      </c>
      <c r="I3012" s="96" t="str">
        <f t="shared" si="240"/>
        <v>ESSENS</v>
      </c>
      <c r="J3012" s="97" t="s">
        <v>1311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si="239"/>
        <v/>
      </c>
      <c r="U3012" s="32">
        <f t="shared" si="242"/>
        <v>3.1362161985271086E-4</v>
      </c>
      <c r="V3012" s="22">
        <f t="shared" si="243"/>
        <v>2.5425968981332875E-7</v>
      </c>
      <c r="X3012" s="33"/>
      <c r="Y3012" s="33"/>
    </row>
    <row r="3013" spans="1:25" x14ac:dyDescent="0.2">
      <c r="A3013" s="93" t="s">
        <v>1658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2 2024</v>
      </c>
      <c r="G3013" s="96" t="s">
        <v>8</v>
      </c>
      <c r="H3013" s="160" t="str">
        <f>RIGHT(Journal!$J3013,9)</f>
        <v>000m90150</v>
      </c>
      <c r="I3013" s="96" t="str">
        <f t="shared" si="240"/>
        <v>ESSENS</v>
      </c>
      <c r="J3013" s="97" t="s">
        <v>1669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3221</v>
      </c>
      <c r="T3013" s="95" t="str">
        <f t="shared" si="239"/>
        <v>10 2024</v>
      </c>
      <c r="U3013" s="32">
        <f t="shared" si="242"/>
        <v>966.53031362161983</v>
      </c>
      <c r="V3013" s="22">
        <f t="shared" si="243"/>
        <v>0.78358659665116914</v>
      </c>
      <c r="X3013" s="33"/>
      <c r="Y3013" s="33"/>
    </row>
    <row r="3014" spans="1:25" x14ac:dyDescent="0.2">
      <c r="A3014" s="93" t="s">
        <v>1658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2 2024</v>
      </c>
      <c r="G3014" s="96" t="s">
        <v>8</v>
      </c>
      <c r="H3014" s="160" t="str">
        <f>RIGHT(Journal!$J3014,9)</f>
        <v>000w18450</v>
      </c>
      <c r="I3014" s="96" t="str">
        <f t="shared" si="240"/>
        <v>ESSENS</v>
      </c>
      <c r="J3014" s="97" t="s">
        <v>1314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3221</v>
      </c>
      <c r="T3014" s="95" t="str">
        <f t="shared" si="239"/>
        <v>10 2024</v>
      </c>
      <c r="U3014" s="32">
        <f t="shared" si="242"/>
        <v>1148.8693722580151</v>
      </c>
      <c r="V3014" s="22">
        <f t="shared" si="243"/>
        <v>0.81995878864591976</v>
      </c>
      <c r="X3014" s="33"/>
      <c r="Y3014" s="33"/>
    </row>
    <row r="3015" spans="1:25" x14ac:dyDescent="0.2">
      <c r="A3015" s="93" t="s">
        <v>1658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2 2024</v>
      </c>
      <c r="G3015" s="96" t="s">
        <v>8</v>
      </c>
      <c r="H3015" s="160" t="str">
        <f>RIGHT(Journal!$J3015,9)</f>
        <v>000w18750</v>
      </c>
      <c r="I3015" s="96" t="str">
        <f t="shared" si="240"/>
        <v>ESSENS</v>
      </c>
      <c r="J3015" s="97" t="s">
        <v>1670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3221</v>
      </c>
      <c r="T3015" s="95" t="str">
        <f t="shared" si="239"/>
        <v>10 2024</v>
      </c>
      <c r="U3015" s="32">
        <f t="shared" si="242"/>
        <v>1098.8693722580151</v>
      </c>
      <c r="V3015" s="22">
        <f t="shared" si="243"/>
        <v>0.78427332220188217</v>
      </c>
      <c r="X3015" s="33"/>
      <c r="Y3015" s="33"/>
    </row>
    <row r="3016" spans="1:25" x14ac:dyDescent="0.2">
      <c r="A3016" s="93" t="s">
        <v>1658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2 2024</v>
      </c>
      <c r="G3016" s="96" t="s">
        <v>8</v>
      </c>
      <c r="H3016" s="160" t="str">
        <f>RIGHT(Journal!$J3016,9)</f>
        <v>000w18701</v>
      </c>
      <c r="I3016" s="96" t="str">
        <f t="shared" si="240"/>
        <v>ESSENS</v>
      </c>
      <c r="J3016" s="97" t="s">
        <v>1671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39"/>
        <v/>
      </c>
      <c r="U3016" s="32">
        <f t="shared" si="242"/>
        <v>-31.940626245749531</v>
      </c>
      <c r="V3016" s="22" t="str">
        <f t="shared" si="243"/>
        <v/>
      </c>
      <c r="X3016" s="33"/>
      <c r="Y3016" s="33"/>
    </row>
    <row r="3017" spans="1:25" x14ac:dyDescent="0.2">
      <c r="A3017" s="93" t="s">
        <v>1673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2 2024</v>
      </c>
      <c r="G3017" s="96" t="s">
        <v>8</v>
      </c>
      <c r="H3017" s="160" t="str">
        <f>RIGHT(Journal!$J3017,9)</f>
        <v>000m00750</v>
      </c>
      <c r="I3017" s="96" t="str">
        <f t="shared" si="240"/>
        <v>ESSENS</v>
      </c>
      <c r="J3017" s="97" t="s">
        <v>1674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/>
      <c r="R3017" s="31"/>
      <c r="S3017" s="31"/>
      <c r="T3017" s="95" t="str">
        <f t="shared" si="239"/>
        <v/>
      </c>
      <c r="U3017" s="32">
        <f t="shared" si="242"/>
        <v>-1135.1666666666667</v>
      </c>
      <c r="V3017" s="22" t="str">
        <f t="shared" si="243"/>
        <v/>
      </c>
      <c r="X3017" s="33"/>
      <c r="Y3017" s="33"/>
    </row>
    <row r="3018" spans="1:25" x14ac:dyDescent="0.2">
      <c r="A3018" s="93" t="s">
        <v>1673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2 2024</v>
      </c>
      <c r="G3018" s="96" t="s">
        <v>8</v>
      </c>
      <c r="H3018" s="160" t="str">
        <f>RIGHT(Journal!$J3018,9)</f>
        <v>000m00850</v>
      </c>
      <c r="I3018" s="96" t="str">
        <f t="shared" si="240"/>
        <v>ESSENS</v>
      </c>
      <c r="J3018" s="97" t="s">
        <v>1656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39"/>
        <v/>
      </c>
      <c r="U3018" s="32">
        <f t="shared" si="242"/>
        <v>-1135.1666666666667</v>
      </c>
      <c r="V3018" s="22" t="str">
        <f t="shared" si="243"/>
        <v/>
      </c>
      <c r="X3018" s="33"/>
      <c r="Y3018" s="33"/>
    </row>
    <row r="3019" spans="1:25" x14ac:dyDescent="0.2">
      <c r="A3019" s="93" t="s">
        <v>1673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2 2024</v>
      </c>
      <c r="G3019" s="96" t="s">
        <v>8</v>
      </c>
      <c r="H3019" s="160" t="str">
        <f>RIGHT(Journal!$J3019,9)</f>
        <v>000w13050</v>
      </c>
      <c r="I3019" s="96" t="str">
        <f t="shared" si="240"/>
        <v>ESSENS</v>
      </c>
      <c r="J3019" s="97" t="s">
        <v>1677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3221</v>
      </c>
      <c r="T3019" s="95" t="str">
        <f t="shared" si="239"/>
        <v>10 2024</v>
      </c>
      <c r="U3019" s="32">
        <f t="shared" si="242"/>
        <v>1064.8333333333333</v>
      </c>
      <c r="V3019" s="22">
        <f t="shared" si="243"/>
        <v>0.93804140361180433</v>
      </c>
      <c r="X3019" s="33"/>
      <c r="Y3019" s="33"/>
    </row>
    <row r="3020" spans="1:25" x14ac:dyDescent="0.2">
      <c r="A3020" s="93" t="s">
        <v>1673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2 2024</v>
      </c>
      <c r="G3020" s="96" t="s">
        <v>8</v>
      </c>
      <c r="H3020" s="160" t="str">
        <f>RIGHT(Journal!$J3020,9)</f>
        <v>000w14450</v>
      </c>
      <c r="I3020" s="96" t="str">
        <f t="shared" si="240"/>
        <v>ESSENS</v>
      </c>
      <c r="J3020" s="97" t="s">
        <v>1678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39"/>
        <v/>
      </c>
      <c r="U3020" s="32">
        <f t="shared" si="242"/>
        <v>-1135.1666666666667</v>
      </c>
      <c r="V3020" s="22" t="str">
        <f t="shared" si="243"/>
        <v/>
      </c>
      <c r="X3020" s="33"/>
      <c r="Y3020" s="33"/>
    </row>
    <row r="3021" spans="1:25" x14ac:dyDescent="0.2">
      <c r="A3021" s="93" t="s">
        <v>1673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2 2024</v>
      </c>
      <c r="G3021" s="96" t="s">
        <v>8</v>
      </c>
      <c r="H3021" s="160" t="str">
        <f>RIGHT(Journal!$J3021,9)</f>
        <v>000w15650</v>
      </c>
      <c r="I3021" s="96" t="str">
        <f t="shared" si="240"/>
        <v>ESSENS</v>
      </c>
      <c r="J3021" s="97" t="s">
        <v>1679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ref="T3021:T3084" si="244">IF(R3021="","",MONTH(R3021)&amp;" "&amp;YEAR(R3021))</f>
        <v/>
      </c>
      <c r="U3021" s="32">
        <f t="shared" si="242"/>
        <v>-1135.1666666666667</v>
      </c>
      <c r="V3021" s="22" t="str">
        <f t="shared" si="243"/>
        <v/>
      </c>
      <c r="X3021" s="33"/>
      <c r="Y3021" s="33"/>
    </row>
    <row r="3022" spans="1:25" x14ac:dyDescent="0.2">
      <c r="A3022" s="93" t="s">
        <v>1673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2 2024</v>
      </c>
      <c r="G3022" s="96" t="s">
        <v>8</v>
      </c>
      <c r="H3022" s="160" t="str">
        <f>RIGHT(Journal!$J3022,9)</f>
        <v>000m02550</v>
      </c>
      <c r="I3022" s="96" t="str">
        <f t="shared" si="240"/>
        <v>ESSENS</v>
      </c>
      <c r="J3022" s="97" t="s">
        <v>1680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3221</v>
      </c>
      <c r="T3022" s="95" t="str">
        <f t="shared" si="244"/>
        <v>3 2024</v>
      </c>
      <c r="U3022" s="32">
        <f t="shared" si="242"/>
        <v>1064.8333333333333</v>
      </c>
      <c r="V3022" s="22">
        <f t="shared" si="243"/>
        <v>0.93804140361180433</v>
      </c>
      <c r="X3022" s="33"/>
      <c r="Y3022" s="33"/>
    </row>
    <row r="3023" spans="1:25" x14ac:dyDescent="0.2">
      <c r="A3023" s="93" t="s">
        <v>1686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2 2024</v>
      </c>
      <c r="G3023" s="96" t="s">
        <v>5</v>
      </c>
      <c r="H3023" s="161" t="s">
        <v>2941</v>
      </c>
      <c r="I3023" s="97" t="s">
        <v>2933</v>
      </c>
      <c r="J3023" s="97" t="s">
        <v>2942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3221</v>
      </c>
      <c r="T3023" s="95" t="str">
        <f t="shared" si="244"/>
        <v>3 2024</v>
      </c>
      <c r="U3023" s="32">
        <f t="shared" si="242"/>
        <v>423.69713840981262</v>
      </c>
      <c r="V3023" s="22">
        <f t="shared" si="243"/>
        <v>0.30785167293793952</v>
      </c>
      <c r="X3023" s="33"/>
      <c r="Y3023" s="33"/>
    </row>
    <row r="3024" spans="1:25" x14ac:dyDescent="0.2">
      <c r="A3024" s="93" t="s">
        <v>1686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2 2024</v>
      </c>
      <c r="G3024" s="96" t="s">
        <v>5</v>
      </c>
      <c r="H3024" s="161" t="s">
        <v>2941</v>
      </c>
      <c r="I3024" s="97" t="s">
        <v>2933</v>
      </c>
      <c r="J3024" s="97" t="s">
        <v>2942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3221</v>
      </c>
      <c r="T3024" s="95" t="str">
        <f t="shared" si="244"/>
        <v>3 2024</v>
      </c>
      <c r="U3024" s="32">
        <f t="shared" si="242"/>
        <v>423.69713840981262</v>
      </c>
      <c r="V3024" s="22">
        <f t="shared" si="243"/>
        <v>0.30785167293793952</v>
      </c>
      <c r="X3024" s="33"/>
      <c r="Y3024" s="33"/>
    </row>
    <row r="3025" spans="1:25" x14ac:dyDescent="0.2">
      <c r="A3025" s="93" t="s">
        <v>1686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2 2024</v>
      </c>
      <c r="G3025" s="96" t="s">
        <v>5</v>
      </c>
      <c r="H3025" s="160" t="str">
        <f>RIGHT(Journal!$J3025,9)</f>
        <v>NCS-67339</v>
      </c>
      <c r="I3025" s="127" t="str">
        <f t="shared" si="240"/>
        <v>Nutricost</v>
      </c>
      <c r="J3025" s="97" t="s">
        <v>1687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4"/>
        <v/>
      </c>
      <c r="U3025" s="32">
        <f t="shared" si="242"/>
        <v>-1793.7275462299979</v>
      </c>
      <c r="V3025" s="22" t="str">
        <f t="shared" si="243"/>
        <v/>
      </c>
      <c r="X3025" s="33"/>
      <c r="Y3025" s="33"/>
    </row>
    <row r="3026" spans="1:25" x14ac:dyDescent="0.2">
      <c r="A3026" s="93" t="s">
        <v>1686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2 2024</v>
      </c>
      <c r="G3026" s="96" t="s">
        <v>5</v>
      </c>
      <c r="H3026" s="161" t="s">
        <v>2187</v>
      </c>
      <c r="I3026" s="97" t="s">
        <v>2188</v>
      </c>
      <c r="J3026" s="97" t="s">
        <v>2189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3221</v>
      </c>
      <c r="T3026" s="95" t="str">
        <f t="shared" si="244"/>
        <v>5 2024</v>
      </c>
      <c r="U3026" s="32">
        <f t="shared" si="242"/>
        <v>719.06382666085574</v>
      </c>
      <c r="V3026" s="22">
        <f t="shared" si="243"/>
        <v>0.56135804548824653</v>
      </c>
      <c r="X3026" s="33"/>
      <c r="Y3026" s="33"/>
    </row>
    <row r="3027" spans="1:25" x14ac:dyDescent="0.2">
      <c r="A3027" s="93" t="s">
        <v>1686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2 2024</v>
      </c>
      <c r="G3027" s="96" t="s">
        <v>5</v>
      </c>
      <c r="H3027" s="161" t="s">
        <v>2979</v>
      </c>
      <c r="I3027" s="97" t="s">
        <v>2933</v>
      </c>
      <c r="J3027" s="97" t="s">
        <v>2980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3221</v>
      </c>
      <c r="T3027" s="95" t="str">
        <f t="shared" si="244"/>
        <v>3 2024</v>
      </c>
      <c r="U3027" s="32">
        <f t="shared" si="242"/>
        <v>757.19147998256676</v>
      </c>
      <c r="V3027" s="22">
        <f t="shared" si="243"/>
        <v>0.19704116820765549</v>
      </c>
      <c r="X3027" s="33"/>
      <c r="Y3027" s="33"/>
    </row>
    <row r="3028" spans="1:25" x14ac:dyDescent="0.2">
      <c r="A3028" s="93" t="s">
        <v>1686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2 2024</v>
      </c>
      <c r="G3028" s="96" t="s">
        <v>5</v>
      </c>
      <c r="H3028" s="161" t="s">
        <v>2492</v>
      </c>
      <c r="I3028" s="97" t="s">
        <v>2188</v>
      </c>
      <c r="J3028" s="97" t="s">
        <v>2493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3221</v>
      </c>
      <c r="T3028" s="95" t="str">
        <f t="shared" si="244"/>
        <v>3 2024</v>
      </c>
      <c r="U3028" s="32">
        <f t="shared" si="242"/>
        <v>712.81027333291831</v>
      </c>
      <c r="V3028" s="22">
        <f t="shared" si="243"/>
        <v>0.55377250032797953</v>
      </c>
      <c r="X3028" s="33"/>
      <c r="Y3028" s="33"/>
    </row>
    <row r="3029" spans="1:25" x14ac:dyDescent="0.2">
      <c r="A3029" s="93" t="s">
        <v>1686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2 2024</v>
      </c>
      <c r="G3029" s="96" t="s">
        <v>7</v>
      </c>
      <c r="H3029" s="161" t="s">
        <v>2794</v>
      </c>
      <c r="I3029" s="97" t="s">
        <v>2795</v>
      </c>
      <c r="J3029" s="97" t="s">
        <v>2796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4"/>
        <v/>
      </c>
      <c r="U3029" s="32">
        <f t="shared" si="242"/>
        <v>-1286.147467779092</v>
      </c>
      <c r="V3029" s="22" t="str">
        <f t="shared" si="243"/>
        <v/>
      </c>
      <c r="X3029" s="33"/>
      <c r="Y3029" s="33"/>
    </row>
    <row r="3030" spans="1:25" x14ac:dyDescent="0.2">
      <c r="A3030" s="93" t="s">
        <v>1686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2 2024</v>
      </c>
      <c r="G3030" s="96" t="s">
        <v>7</v>
      </c>
      <c r="H3030" s="160" t="str">
        <f>RIGHT(Journal!$J3030,9)</f>
        <v>MHL-05089</v>
      </c>
      <c r="I3030" s="127" t="str">
        <f t="shared" si="240"/>
        <v>MEDIHEAL</v>
      </c>
      <c r="J3030" s="97" t="s">
        <v>1684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4"/>
        <v/>
      </c>
      <c r="U3030" s="32">
        <f t="shared" si="242"/>
        <v>-1182.9638378681277</v>
      </c>
      <c r="V3030" s="22" t="str">
        <f t="shared" si="243"/>
        <v/>
      </c>
      <c r="X3030" s="33"/>
      <c r="Y3030" s="33"/>
    </row>
    <row r="3031" spans="1:25" x14ac:dyDescent="0.2">
      <c r="A3031" s="93" t="s">
        <v>1686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2 2024</v>
      </c>
      <c r="G3031" s="96" t="s">
        <v>5</v>
      </c>
      <c r="H3031" s="161" t="s">
        <v>2643</v>
      </c>
      <c r="I3031" s="97" t="s">
        <v>2099</v>
      </c>
      <c r="J3031" s="97" t="s">
        <v>2644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3221</v>
      </c>
      <c r="T3031" s="95" t="str">
        <f t="shared" si="244"/>
        <v>11 2024</v>
      </c>
      <c r="U3031" s="32">
        <f t="shared" si="242"/>
        <v>626.47334537077404</v>
      </c>
      <c r="V3031" s="22">
        <f t="shared" si="243"/>
        <v>0.58356571089252096</v>
      </c>
      <c r="X3031" s="33"/>
      <c r="Y3031" s="33"/>
    </row>
    <row r="3032" spans="1:25" x14ac:dyDescent="0.2">
      <c r="A3032" s="93" t="s">
        <v>1686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2 2024</v>
      </c>
      <c r="G3032" s="96" t="s">
        <v>5</v>
      </c>
      <c r="H3032" s="160" t="str">
        <f>RIGHT(Journal!$J3032,9)</f>
        <v>SOL-03280</v>
      </c>
      <c r="I3032" s="127" t="str">
        <f t="shared" si="240"/>
        <v>Solgar</v>
      </c>
      <c r="J3032" s="97" t="s">
        <v>1688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3221</v>
      </c>
      <c r="T3032" s="95" t="str">
        <f t="shared" si="244"/>
        <v>10 2024</v>
      </c>
      <c r="U3032" s="32">
        <f t="shared" si="242"/>
        <v>592.72308822613832</v>
      </c>
      <c r="V3032" s="22">
        <f t="shared" si="243"/>
        <v>0.32796473211422494</v>
      </c>
      <c r="X3032" s="33"/>
      <c r="Y3032" s="33"/>
    </row>
    <row r="3033" spans="1:25" x14ac:dyDescent="0.2">
      <c r="A3033" s="93" t="s">
        <v>1686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2 2024</v>
      </c>
      <c r="G3033" s="96" t="s">
        <v>5</v>
      </c>
      <c r="H3033" s="160" t="str">
        <f>RIGHT(Journal!$J3033,9)</f>
        <v>FCD-02894</v>
      </c>
      <c r="I3033" s="127" t="str">
        <f t="shared" si="240"/>
        <v>FITCODE</v>
      </c>
      <c r="J3033" s="97" t="s">
        <v>1689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3221</v>
      </c>
      <c r="T3033" s="95" t="str">
        <f t="shared" si="244"/>
        <v>3 2025</v>
      </c>
      <c r="U3033" s="32">
        <f t="shared" si="242"/>
        <v>1067.462561484341</v>
      </c>
      <c r="V3033" s="22">
        <f t="shared" si="243"/>
        <v>2.4679078998284125</v>
      </c>
      <c r="X3033" s="33"/>
      <c r="Y3033" s="33"/>
    </row>
    <row r="3034" spans="1:25" x14ac:dyDescent="0.2">
      <c r="A3034" s="93" t="s">
        <v>1690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2 2024</v>
      </c>
      <c r="G3034" s="96" t="s">
        <v>5</v>
      </c>
      <c r="H3034" s="160" t="str">
        <f>RIGHT(Journal!$J3034,9)</f>
        <v>LEX-22073</v>
      </c>
      <c r="I3034" s="96" t="str">
        <f t="shared" si="240"/>
        <v>Life Extension</v>
      </c>
      <c r="J3034" s="97" t="s">
        <v>1692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4"/>
        <v/>
      </c>
      <c r="U3034" s="32">
        <f t="shared" si="242"/>
        <v>-2002.323836505569</v>
      </c>
      <c r="V3034" s="22" t="str">
        <f t="shared" si="243"/>
        <v/>
      </c>
      <c r="X3034" s="33"/>
      <c r="Y3034" s="33"/>
    </row>
    <row r="3035" spans="1:25" x14ac:dyDescent="0.2">
      <c r="A3035" s="93" t="s">
        <v>1690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2 2024</v>
      </c>
      <c r="G3035" s="96" t="s">
        <v>5</v>
      </c>
      <c r="H3035" s="160" t="str">
        <f>RIGHT(Journal!$J3035,9)</f>
        <v>EVL-24071</v>
      </c>
      <c r="I3035" s="96" t="str">
        <f t="shared" si="240"/>
        <v>EVLution Nutrition</v>
      </c>
      <c r="J3035" s="97" t="s">
        <v>1693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3221</v>
      </c>
      <c r="T3035" s="95" t="str">
        <f t="shared" si="244"/>
        <v>4 2025</v>
      </c>
      <c r="U3035" s="32">
        <f t="shared" si="242"/>
        <v>931.506227523902</v>
      </c>
      <c r="V3035" s="22">
        <f t="shared" si="243"/>
        <v>0.41062763267238234</v>
      </c>
      <c r="X3035" s="33"/>
      <c r="Y3035" s="33"/>
    </row>
    <row r="3036" spans="1:25" x14ac:dyDescent="0.2">
      <c r="A3036" s="93" t="s">
        <v>1690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2 2024</v>
      </c>
      <c r="G3036" s="96" t="s">
        <v>5</v>
      </c>
      <c r="H3036" s="160" t="str">
        <f>RIGHT(Journal!$J3036,9)</f>
        <v>SNS-01819</v>
      </c>
      <c r="I3036" s="96" t="str">
        <f t="shared" si="240"/>
        <v>Source Naturals</v>
      </c>
      <c r="J3036" s="97" t="s">
        <v>971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3221</v>
      </c>
      <c r="T3036" s="95" t="str">
        <f t="shared" si="244"/>
        <v>2 2024</v>
      </c>
      <c r="U3036" s="32">
        <f t="shared" si="242"/>
        <v>-1.7533549686277183E-3</v>
      </c>
      <c r="V3036" s="22">
        <f t="shared" si="243"/>
        <v>-1.9496197727777377E-6</v>
      </c>
      <c r="X3036" s="33"/>
      <c r="Y3036" s="33"/>
    </row>
    <row r="3037" spans="1:25" x14ac:dyDescent="0.2">
      <c r="A3037" s="93" t="s">
        <v>1690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2 2024</v>
      </c>
      <c r="G3037" s="96" t="s">
        <v>5</v>
      </c>
      <c r="H3037" s="160" t="str">
        <f>RIGHT(Journal!$J3037,9)</f>
        <v>SNS-01819</v>
      </c>
      <c r="I3037" s="96" t="str">
        <f t="shared" si="240"/>
        <v>Source Naturals</v>
      </c>
      <c r="J3037" s="97" t="s">
        <v>971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3221</v>
      </c>
      <c r="T3037" s="95" t="str">
        <f t="shared" si="244"/>
        <v>5 2024</v>
      </c>
      <c r="U3037" s="32">
        <f t="shared" si="242"/>
        <v>800.66824664503133</v>
      </c>
      <c r="V3037" s="22">
        <f t="shared" si="243"/>
        <v>0.89029242396716024</v>
      </c>
      <c r="X3037" s="33"/>
      <c r="Y3037" s="33"/>
    </row>
    <row r="3038" spans="1:25" x14ac:dyDescent="0.2">
      <c r="A3038" s="93" t="s">
        <v>1690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2 2024</v>
      </c>
      <c r="G3038" s="96" t="s">
        <v>5</v>
      </c>
      <c r="H3038" s="160" t="str">
        <f>RIGHT(Journal!$J3038,9)</f>
        <v>NCS-67068</v>
      </c>
      <c r="I3038" s="96" t="str">
        <f t="shared" si="240"/>
        <v>Nutricost</v>
      </c>
      <c r="J3038" s="97" t="s">
        <v>1694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3221</v>
      </c>
      <c r="T3038" s="95" t="str">
        <f t="shared" si="244"/>
        <v>4 2024</v>
      </c>
      <c r="U3038" s="32">
        <f t="shared" si="242"/>
        <v>891.33114814489977</v>
      </c>
      <c r="V3038" s="22">
        <f t="shared" si="243"/>
        <v>0.68109754953011648</v>
      </c>
      <c r="X3038" s="33"/>
      <c r="Y3038" s="33"/>
    </row>
    <row r="3039" spans="1:25" x14ac:dyDescent="0.2">
      <c r="A3039" s="93" t="s">
        <v>1690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2 2024</v>
      </c>
      <c r="G3039" s="96" t="s">
        <v>5</v>
      </c>
      <c r="H3039" s="161" t="s">
        <v>2078</v>
      </c>
      <c r="I3039" s="97" t="s">
        <v>2067</v>
      </c>
      <c r="J3039" s="97" t="s">
        <v>2079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3221</v>
      </c>
      <c r="T3039" s="95" t="str">
        <f t="shared" si="244"/>
        <v>6 2024</v>
      </c>
      <c r="U3039" s="32">
        <f t="shared" si="242"/>
        <v>1131.8019261468298</v>
      </c>
      <c r="V3039" s="22">
        <f t="shared" si="243"/>
        <v>0.38130943353035052</v>
      </c>
      <c r="X3039" s="33"/>
      <c r="Y3039" s="33"/>
    </row>
    <row r="3040" spans="1:25" x14ac:dyDescent="0.2">
      <c r="A3040" s="93" t="s">
        <v>1690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2 2024</v>
      </c>
      <c r="G3040" s="96" t="s">
        <v>5</v>
      </c>
      <c r="H3040" s="160" t="str">
        <f>RIGHT(Journal!$J3040,9)</f>
        <v>FOA-66103</v>
      </c>
      <c r="I3040" s="96" t="str">
        <f t="shared" si="240"/>
        <v>Force Factor</v>
      </c>
      <c r="J3040" s="97" t="s">
        <v>1695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4"/>
        <v>7 2025</v>
      </c>
      <c r="U3040" s="32">
        <f t="shared" si="242"/>
        <v>851.63804139987747</v>
      </c>
      <c r="V3040" s="22">
        <f t="shared" si="243"/>
        <v>0.74161115754656504</v>
      </c>
      <c r="X3040" s="33"/>
      <c r="Y3040" s="33"/>
    </row>
    <row r="3041" spans="1:25" x14ac:dyDescent="0.2">
      <c r="A3041" s="93" t="s">
        <v>1690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2 2024</v>
      </c>
      <c r="G3041" s="96" t="s">
        <v>5</v>
      </c>
      <c r="H3041" s="160" t="str">
        <f>RIGHT(Journal!$J3041,9)</f>
        <v>FOA-66103</v>
      </c>
      <c r="I3041" s="96" t="str">
        <f t="shared" si="240"/>
        <v>Force Factor</v>
      </c>
      <c r="J3041" s="97" t="s">
        <v>1695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4"/>
        <v>9 2025</v>
      </c>
      <c r="U3041" s="32">
        <f t="shared" si="242"/>
        <v>851.63804139987747</v>
      </c>
      <c r="V3041" s="22">
        <f t="shared" si="243"/>
        <v>0.74161115754656504</v>
      </c>
      <c r="X3041" s="33"/>
      <c r="Y3041" s="33"/>
    </row>
    <row r="3042" spans="1:25" x14ac:dyDescent="0.2">
      <c r="A3042" s="93" t="s">
        <v>1690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2 2024</v>
      </c>
      <c r="G3042" s="96" t="s">
        <v>5</v>
      </c>
      <c r="H3042" s="161" t="s">
        <v>2555</v>
      </c>
      <c r="I3042" s="97" t="s">
        <v>2067</v>
      </c>
      <c r="J3042" s="97" t="s">
        <v>2556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3221</v>
      </c>
      <c r="T3042" s="95" t="str">
        <f t="shared" si="244"/>
        <v>6 2024</v>
      </c>
      <c r="U3042" s="32">
        <f t="shared" si="242"/>
        <v>697.93928690465782</v>
      </c>
      <c r="V3042" s="22">
        <f t="shared" si="243"/>
        <v>0.43565095954208194</v>
      </c>
      <c r="X3042" s="33"/>
      <c r="Y3042" s="33"/>
    </row>
    <row r="3043" spans="1:25" x14ac:dyDescent="0.2">
      <c r="A3043" s="93" t="s">
        <v>1690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2 2024</v>
      </c>
      <c r="G3043" s="96" t="s">
        <v>5</v>
      </c>
      <c r="H3043" s="161" t="s">
        <v>2555</v>
      </c>
      <c r="I3043" s="97" t="s">
        <v>2067</v>
      </c>
      <c r="J3043" s="97" t="s">
        <v>2556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3221</v>
      </c>
      <c r="T3043" s="95" t="str">
        <f t="shared" si="244"/>
        <v>6 2024</v>
      </c>
      <c r="U3043" s="32">
        <f t="shared" si="242"/>
        <v>797.93928690465782</v>
      </c>
      <c r="V3043" s="22">
        <f t="shared" si="243"/>
        <v>0.49807056647869419</v>
      </c>
      <c r="X3043" s="33"/>
      <c r="Y3043" s="33"/>
    </row>
    <row r="3044" spans="1:25" x14ac:dyDescent="0.2">
      <c r="A3044" s="93" t="s">
        <v>1690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2 2024</v>
      </c>
      <c r="G3044" s="96" t="s">
        <v>6</v>
      </c>
      <c r="H3044" s="160" t="str">
        <f>RIGHT(Journal!$J3044,9)</f>
        <v>NOW-00011</v>
      </c>
      <c r="I3044" s="96" t="str">
        <f t="shared" si="240"/>
        <v>NOW Foods</v>
      </c>
      <c r="J3044" s="97" t="s">
        <v>1696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4"/>
        <v>12 2025</v>
      </c>
      <c r="U3044" s="32">
        <f t="shared" si="242"/>
        <v>772.81064994298777</v>
      </c>
      <c r="V3044" s="22">
        <f t="shared" si="243"/>
        <v>0.68560854474352484</v>
      </c>
      <c r="X3044" s="33"/>
      <c r="Y3044" s="33"/>
    </row>
    <row r="3045" spans="1:25" x14ac:dyDescent="0.2">
      <c r="A3045" s="93" t="s">
        <v>1690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2 2024</v>
      </c>
      <c r="G3045" s="96" t="s">
        <v>5</v>
      </c>
      <c r="H3045" s="161" t="s">
        <v>2123</v>
      </c>
      <c r="I3045" s="97" t="s">
        <v>2069</v>
      </c>
      <c r="J3045" s="97" t="s">
        <v>2124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3221</v>
      </c>
      <c r="T3045" s="95" t="str">
        <f t="shared" si="244"/>
        <v>2 2024</v>
      </c>
      <c r="U3045" s="32">
        <f t="shared" si="242"/>
        <v>-2.2612051566284208E-3</v>
      </c>
      <c r="V3045" s="22">
        <f t="shared" si="243"/>
        <v>-1.003926053803855E-6</v>
      </c>
      <c r="X3045" s="33"/>
      <c r="Y3045" s="33"/>
    </row>
    <row r="3046" spans="1:25" x14ac:dyDescent="0.2">
      <c r="A3046" s="93" t="s">
        <v>1690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2 2024</v>
      </c>
      <c r="G3046" s="96" t="s">
        <v>5</v>
      </c>
      <c r="H3046" s="161" t="s">
        <v>2076</v>
      </c>
      <c r="I3046" s="97" t="s">
        <v>2069</v>
      </c>
      <c r="J3046" s="97" t="s">
        <v>2077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3221</v>
      </c>
      <c r="T3046" s="95" t="str">
        <f t="shared" si="244"/>
        <v>2 2024</v>
      </c>
      <c r="U3046" s="32">
        <f t="shared" si="242"/>
        <v>-2.2612051566284208E-3</v>
      </c>
      <c r="V3046" s="22">
        <f t="shared" si="243"/>
        <v>-1.003926053803855E-6</v>
      </c>
      <c r="X3046" s="33"/>
      <c r="Y3046" s="33"/>
    </row>
    <row r="3047" spans="1:25" x14ac:dyDescent="0.2">
      <c r="A3047" s="93" t="s">
        <v>1690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2 2024</v>
      </c>
      <c r="G3047" s="96" t="s">
        <v>5</v>
      </c>
      <c r="H3047" s="161" t="s">
        <v>2209</v>
      </c>
      <c r="I3047" s="97" t="s">
        <v>2210</v>
      </c>
      <c r="J3047" s="97" t="s">
        <v>2211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3221</v>
      </c>
      <c r="T3047" s="95" t="str">
        <f t="shared" si="244"/>
        <v>8 2024</v>
      </c>
      <c r="U3047" s="32">
        <f t="shared" si="242"/>
        <v>1989.6872572581353</v>
      </c>
      <c r="V3047" s="22">
        <f t="shared" si="243"/>
        <v>1.3174008276232911</v>
      </c>
      <c r="X3047" s="33"/>
      <c r="Y3047" s="33"/>
    </row>
    <row r="3048" spans="1:25" x14ac:dyDescent="0.2">
      <c r="A3048" s="93" t="s">
        <v>1697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2 2024</v>
      </c>
      <c r="G3048" s="96" t="s">
        <v>5</v>
      </c>
      <c r="H3048" s="161" t="s">
        <v>2237</v>
      </c>
      <c r="I3048" s="97" t="s">
        <v>2067</v>
      </c>
      <c r="J3048" s="97" t="s">
        <v>2238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3221</v>
      </c>
      <c r="T3048" s="95" t="str">
        <f t="shared" si="244"/>
        <v>7 2024</v>
      </c>
      <c r="U3048" s="32">
        <f t="shared" si="242"/>
        <v>665.47684655024352</v>
      </c>
      <c r="V3048" s="22">
        <f t="shared" si="243"/>
        <v>1.2449916196432758</v>
      </c>
      <c r="X3048" s="33"/>
      <c r="Y3048" s="33"/>
    </row>
    <row r="3049" spans="1:25" x14ac:dyDescent="0.2">
      <c r="A3049" s="93" t="s">
        <v>1697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2 2024</v>
      </c>
      <c r="G3049" s="96" t="s">
        <v>5</v>
      </c>
      <c r="H3049" s="161" t="s">
        <v>2819</v>
      </c>
      <c r="I3049" s="97" t="s">
        <v>2115</v>
      </c>
      <c r="J3049" s="97" t="s">
        <v>2820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3221</v>
      </c>
      <c r="T3049" s="95" t="str">
        <f t="shared" si="244"/>
        <v>6 2024</v>
      </c>
      <c r="U3049" s="32">
        <f t="shared" si="242"/>
        <v>897.71943887775569</v>
      </c>
      <c r="V3049" s="22">
        <f t="shared" si="243"/>
        <v>0.6401853265079217</v>
      </c>
      <c r="X3049" s="33"/>
      <c r="Y3049" s="33"/>
    </row>
    <row r="3050" spans="1:25" x14ac:dyDescent="0.2">
      <c r="A3050" s="93" t="s">
        <v>1697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2 2024</v>
      </c>
      <c r="G3050" s="96" t="s">
        <v>5</v>
      </c>
      <c r="H3050" s="161" t="s">
        <v>2821</v>
      </c>
      <c r="I3050" s="97" t="s">
        <v>2115</v>
      </c>
      <c r="J3050" s="97" t="s">
        <v>2822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3221</v>
      </c>
      <c r="T3050" s="95" t="str">
        <f t="shared" si="244"/>
        <v>10 2024</v>
      </c>
      <c r="U3050" s="32">
        <f t="shared" si="242"/>
        <v>1416.1670483824798</v>
      </c>
      <c r="V3050" s="22">
        <f t="shared" si="243"/>
        <v>0.75174767867103753</v>
      </c>
      <c r="X3050" s="33"/>
      <c r="Y3050" s="33"/>
    </row>
    <row r="3051" spans="1:25" x14ac:dyDescent="0.2">
      <c r="A3051" s="93" t="s">
        <v>1697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2 2024</v>
      </c>
      <c r="G3051" s="96" t="s">
        <v>5</v>
      </c>
      <c r="H3051" s="161" t="s">
        <v>2700</v>
      </c>
      <c r="I3051" s="97" t="s">
        <v>2067</v>
      </c>
      <c r="J3051" s="97" t="s">
        <v>2701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3221</v>
      </c>
      <c r="T3051" s="95" t="str">
        <f t="shared" si="244"/>
        <v>4 2024</v>
      </c>
      <c r="U3051" s="32">
        <f t="shared" si="242"/>
        <v>1144.2897079874037</v>
      </c>
      <c r="V3051" s="22">
        <f t="shared" si="243"/>
        <v>0.61663165468914505</v>
      </c>
      <c r="X3051" s="33"/>
      <c r="Y3051" s="33"/>
    </row>
    <row r="3052" spans="1:25" x14ac:dyDescent="0.2">
      <c r="A3052" s="93" t="s">
        <v>1697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2 2024</v>
      </c>
      <c r="G3052" s="96" t="s">
        <v>5</v>
      </c>
      <c r="H3052" s="161" t="s">
        <v>2700</v>
      </c>
      <c r="I3052" s="97" t="s">
        <v>2067</v>
      </c>
      <c r="J3052" s="97" t="s">
        <v>2701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3221</v>
      </c>
      <c r="T3052" s="95" t="str">
        <f t="shared" si="244"/>
        <v>4 2024</v>
      </c>
      <c r="U3052" s="32">
        <f t="shared" si="242"/>
        <v>1144.2897079874037</v>
      </c>
      <c r="V3052" s="22">
        <f t="shared" si="243"/>
        <v>0.61663165468914505</v>
      </c>
      <c r="X3052" s="33"/>
      <c r="Y3052" s="33"/>
    </row>
    <row r="3053" spans="1:25" x14ac:dyDescent="0.2">
      <c r="A3053" s="93" t="s">
        <v>1697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2 2024</v>
      </c>
      <c r="G3053" s="96" t="s">
        <v>5</v>
      </c>
      <c r="H3053" s="161" t="s">
        <v>2700</v>
      </c>
      <c r="I3053" s="97" t="s">
        <v>2067</v>
      </c>
      <c r="J3053" s="97" t="s">
        <v>2701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3221</v>
      </c>
      <c r="T3053" s="95" t="str">
        <f t="shared" si="244"/>
        <v>6 2024</v>
      </c>
      <c r="U3053" s="32">
        <f t="shared" si="242"/>
        <v>1044.2897079874037</v>
      </c>
      <c r="V3053" s="22">
        <f t="shared" si="243"/>
        <v>0.56274393286617352</v>
      </c>
      <c r="X3053" s="33"/>
      <c r="Y3053" s="33"/>
    </row>
    <row r="3054" spans="1:25" x14ac:dyDescent="0.2">
      <c r="A3054" s="93" t="s">
        <v>1697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2 2024</v>
      </c>
      <c r="G3054" s="96" t="s">
        <v>5</v>
      </c>
      <c r="H3054" s="161" t="s">
        <v>2700</v>
      </c>
      <c r="I3054" s="97" t="s">
        <v>2067</v>
      </c>
      <c r="J3054" s="97" t="s">
        <v>2701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3221</v>
      </c>
      <c r="T3054" s="95" t="str">
        <f t="shared" si="244"/>
        <v>7 2024</v>
      </c>
      <c r="U3054" s="32">
        <f t="shared" si="242"/>
        <v>1044.2897079874037</v>
      </c>
      <c r="V3054" s="22">
        <f t="shared" si="243"/>
        <v>0.56274393286617352</v>
      </c>
      <c r="X3054" s="33"/>
      <c r="Y3054" s="33"/>
    </row>
    <row r="3055" spans="1:25" x14ac:dyDescent="0.2">
      <c r="A3055" s="93" t="s">
        <v>1697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2 2024</v>
      </c>
      <c r="G3055" s="96" t="s">
        <v>5</v>
      </c>
      <c r="H3055" s="161" t="s">
        <v>2700</v>
      </c>
      <c r="I3055" s="97" t="s">
        <v>2067</v>
      </c>
      <c r="J3055" s="97" t="s">
        <v>2701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3221</v>
      </c>
      <c r="T3055" s="95" t="str">
        <f t="shared" si="244"/>
        <v>7 2024</v>
      </c>
      <c r="U3055" s="32">
        <f t="shared" si="242"/>
        <v>1044.2897079874037</v>
      </c>
      <c r="V3055" s="22">
        <f t="shared" si="243"/>
        <v>0.56274393286617352</v>
      </c>
      <c r="X3055" s="33"/>
      <c r="Y3055" s="33"/>
    </row>
    <row r="3056" spans="1:25" x14ac:dyDescent="0.2">
      <c r="A3056" s="93" t="s">
        <v>1697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2 2024</v>
      </c>
      <c r="G3056" s="96" t="s">
        <v>5</v>
      </c>
      <c r="H3056" s="161" t="s">
        <v>2098</v>
      </c>
      <c r="I3056" s="97" t="s">
        <v>2099</v>
      </c>
      <c r="J3056" s="97" t="s">
        <v>2100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3221</v>
      </c>
      <c r="T3056" s="95" t="str">
        <f t="shared" si="244"/>
        <v>8 2024</v>
      </c>
      <c r="U3056" s="32">
        <f t="shared" si="242"/>
        <v>1042.8224663612941</v>
      </c>
      <c r="V3056" s="22">
        <f t="shared" si="243"/>
        <v>0.71564544627398341</v>
      </c>
      <c r="X3056" s="33"/>
      <c r="Y3056" s="33"/>
    </row>
    <row r="3057" spans="1:25" x14ac:dyDescent="0.2">
      <c r="A3057" s="93" t="s">
        <v>1697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2 2024</v>
      </c>
      <c r="G3057" s="96" t="s">
        <v>5</v>
      </c>
      <c r="H3057" s="160" t="str">
        <f>RIGHT(Journal!$J3057,9)</f>
        <v>FBS-50070</v>
      </c>
      <c r="I3057" s="96" t="str">
        <f t="shared" si="240"/>
        <v>Futurebiotics</v>
      </c>
      <c r="J3057" s="97" t="s">
        <v>1116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3221</v>
      </c>
      <c r="T3057" s="95" t="str">
        <f t="shared" si="244"/>
        <v>4 2024</v>
      </c>
      <c r="U3057" s="32">
        <f t="shared" si="242"/>
        <v>925.16792513598648</v>
      </c>
      <c r="V3057" s="22">
        <f t="shared" si="243"/>
        <v>0.67293158346447224</v>
      </c>
      <c r="X3057" s="33"/>
      <c r="Y3057" s="33"/>
    </row>
    <row r="3058" spans="1:25" x14ac:dyDescent="0.2">
      <c r="A3058" s="93" t="s">
        <v>1697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2 2024</v>
      </c>
      <c r="G3058" s="96" t="s">
        <v>5</v>
      </c>
      <c r="H3058" s="160" t="str">
        <f>RIGHT(Journal!$J3058,9)</f>
        <v>FBS-50070</v>
      </c>
      <c r="I3058" s="96" t="str">
        <f t="shared" si="240"/>
        <v>Futurebiotics</v>
      </c>
      <c r="J3058" s="97" t="s">
        <v>1116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3221</v>
      </c>
      <c r="T3058" s="95" t="str">
        <f t="shared" si="244"/>
        <v>12 2024</v>
      </c>
      <c r="U3058" s="32">
        <f t="shared" si="242"/>
        <v>925.16792513598648</v>
      </c>
      <c r="V3058" s="22">
        <f t="shared" si="243"/>
        <v>0.67293158346447224</v>
      </c>
      <c r="X3058" s="33"/>
      <c r="Y3058" s="33"/>
    </row>
    <row r="3059" spans="1:25" x14ac:dyDescent="0.2">
      <c r="A3059" s="93" t="s">
        <v>1697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2 2024</v>
      </c>
      <c r="G3059" s="96" t="s">
        <v>5</v>
      </c>
      <c r="H3059" s="161" t="s">
        <v>2087</v>
      </c>
      <c r="I3059" s="97" t="s">
        <v>2070</v>
      </c>
      <c r="J3059" s="97" t="s">
        <v>2088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3221</v>
      </c>
      <c r="T3059" s="95" t="str">
        <f t="shared" si="244"/>
        <v>6 2024</v>
      </c>
      <c r="U3059" s="32">
        <f t="shared" si="242"/>
        <v>701.24606355568312</v>
      </c>
      <c r="V3059" s="22">
        <f t="shared" si="243"/>
        <v>0.4386203827683941</v>
      </c>
      <c r="X3059" s="33"/>
      <c r="Y3059" s="33"/>
    </row>
    <row r="3060" spans="1:25" x14ac:dyDescent="0.2">
      <c r="A3060" s="93" t="s">
        <v>1697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2 2024</v>
      </c>
      <c r="G3060" s="96" t="s">
        <v>5</v>
      </c>
      <c r="H3060" s="161" t="s">
        <v>4021</v>
      </c>
      <c r="I3060" s="97" t="s">
        <v>2649</v>
      </c>
      <c r="J3060" s="97" t="s">
        <v>4022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3221</v>
      </c>
      <c r="T3060" s="95" t="str">
        <f t="shared" si="244"/>
        <v>6 2025</v>
      </c>
      <c r="U3060" s="32">
        <f t="shared" si="242"/>
        <v>1319.4107142857142</v>
      </c>
      <c r="V3060" s="22">
        <f t="shared" si="243"/>
        <v>2.7454018504068669</v>
      </c>
      <c r="X3060" s="33"/>
      <c r="Y3060" s="33"/>
    </row>
    <row r="3061" spans="1:25" x14ac:dyDescent="0.2">
      <c r="A3061" s="93" t="s">
        <v>1697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2 2024</v>
      </c>
      <c r="G3061" s="96" t="s">
        <v>5</v>
      </c>
      <c r="H3061" s="160" t="str">
        <f>RIGHT(Journal!$J3061,9)</f>
        <v>NOW-04700</v>
      </c>
      <c r="I3061" s="96" t="str">
        <f t="shared" si="240"/>
        <v>NOW Foods</v>
      </c>
      <c r="J3061" s="97" t="s">
        <v>1699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3221</v>
      </c>
      <c r="T3061" s="95" t="str">
        <f t="shared" si="244"/>
        <v>4 2024</v>
      </c>
      <c r="U3061" s="32">
        <f t="shared" si="242"/>
        <v>900.62303177784145</v>
      </c>
      <c r="V3061" s="22">
        <f t="shared" si="243"/>
        <v>1.1266562180054518</v>
      </c>
      <c r="X3061" s="33"/>
      <c r="Y3061" s="33"/>
    </row>
    <row r="3062" spans="1:25" x14ac:dyDescent="0.2">
      <c r="A3062" s="93" t="s">
        <v>1703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2 2024</v>
      </c>
      <c r="G3062" s="96" t="s">
        <v>6</v>
      </c>
      <c r="H3062" s="175" t="s">
        <v>2009</v>
      </c>
      <c r="I3062" s="176" t="s">
        <v>581</v>
      </c>
      <c r="J3062" s="97" t="s">
        <v>2010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3221</v>
      </c>
      <c r="T3062" s="95" t="str">
        <f t="shared" si="244"/>
        <v>3 2024</v>
      </c>
      <c r="U3062" s="32">
        <f t="shared" si="242"/>
        <v>1144</v>
      </c>
      <c r="V3062" s="22">
        <f t="shared" si="243"/>
        <v>2.0575539568345325</v>
      </c>
      <c r="X3062" s="33"/>
      <c r="Y3062" s="33"/>
    </row>
    <row r="3063" spans="1:25" x14ac:dyDescent="0.2">
      <c r="A3063" s="93" t="s">
        <v>1703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2 2024</v>
      </c>
      <c r="G3063" s="96" t="s">
        <v>6</v>
      </c>
      <c r="H3063" s="175" t="s">
        <v>2009</v>
      </c>
      <c r="I3063" s="176" t="s">
        <v>581</v>
      </c>
      <c r="J3063" s="97" t="s">
        <v>2010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3221</v>
      </c>
      <c r="T3063" s="95" t="str">
        <f t="shared" si="244"/>
        <v>7 2024</v>
      </c>
      <c r="U3063" s="32">
        <f t="shared" si="242"/>
        <v>1144</v>
      </c>
      <c r="V3063" s="22">
        <f t="shared" si="243"/>
        <v>2.0575539568345325</v>
      </c>
      <c r="X3063" s="33"/>
      <c r="Y3063" s="33"/>
    </row>
    <row r="3064" spans="1:25" x14ac:dyDescent="0.2">
      <c r="A3064" s="93" t="s">
        <v>1703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2 2024</v>
      </c>
      <c r="G3064" s="96" t="s">
        <v>6</v>
      </c>
      <c r="H3064" s="175" t="s">
        <v>2009</v>
      </c>
      <c r="I3064" s="176" t="s">
        <v>581</v>
      </c>
      <c r="J3064" s="97" t="s">
        <v>2010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3221</v>
      </c>
      <c r="T3064" s="95" t="str">
        <f t="shared" si="244"/>
        <v>8 2024</v>
      </c>
      <c r="U3064" s="32">
        <f t="shared" si="242"/>
        <v>1144</v>
      </c>
      <c r="V3064" s="22">
        <f t="shared" si="243"/>
        <v>2.0575539568345325</v>
      </c>
      <c r="X3064" s="33"/>
      <c r="Y3064" s="33"/>
    </row>
    <row r="3065" spans="1:25" x14ac:dyDescent="0.2">
      <c r="A3065" s="93" t="s">
        <v>1704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2 2024</v>
      </c>
      <c r="G3065" s="96" t="s">
        <v>6</v>
      </c>
      <c r="H3065" s="160" t="str">
        <f>RIGHT(Journal!$J3065,9)</f>
        <v>892721541</v>
      </c>
      <c r="I3065" s="96" t="str">
        <f t="shared" ref="I3065:I3125" si="245">IFERROR(LEFT(J3065,FIND(",",J3065)-1),"")</f>
        <v>FatZorb</v>
      </c>
      <c r="J3065" s="97" t="s">
        <v>760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3221</v>
      </c>
      <c r="T3065" s="95" t="str">
        <f t="shared" si="244"/>
        <v>6 2024</v>
      </c>
      <c r="U3065" s="32">
        <f t="shared" si="242"/>
        <v>1058</v>
      </c>
      <c r="V3065" s="22">
        <f t="shared" si="243"/>
        <v>1.1231422505307855</v>
      </c>
      <c r="X3065" s="33"/>
      <c r="Y3065" s="33"/>
    </row>
    <row r="3066" spans="1:25" x14ac:dyDescent="0.2">
      <c r="A3066" s="93" t="s">
        <v>1705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2 2024</v>
      </c>
      <c r="G3066" s="96" t="s">
        <v>7</v>
      </c>
      <c r="H3066" s="160" t="str">
        <f>RIGHT(Journal!$J3066,9)</f>
        <v>175137049</v>
      </c>
      <c r="I3066" s="96" t="str">
        <f t="shared" si="245"/>
        <v>ENOUGH</v>
      </c>
      <c r="J3066" s="97" t="s">
        <v>1706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3221</v>
      </c>
      <c r="T3066" s="95" t="str">
        <f t="shared" si="244"/>
        <v>3 2024</v>
      </c>
      <c r="U3066" s="32">
        <f t="shared" si="242"/>
        <v>180</v>
      </c>
      <c r="V3066" s="22">
        <f t="shared" si="243"/>
        <v>0.5625</v>
      </c>
      <c r="X3066" s="33"/>
      <c r="Y3066" s="33"/>
    </row>
    <row r="3067" spans="1:25" x14ac:dyDescent="0.2">
      <c r="A3067" s="93" t="s">
        <v>1705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2 2024</v>
      </c>
      <c r="G3067" s="96" t="s">
        <v>7</v>
      </c>
      <c r="H3067" s="160" t="str">
        <f>RIGHT(Journal!$J3067,9)</f>
        <v>175137049</v>
      </c>
      <c r="I3067" s="96" t="str">
        <f t="shared" si="245"/>
        <v>ENOUGH</v>
      </c>
      <c r="J3067" s="97" t="s">
        <v>1706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3221</v>
      </c>
      <c r="T3067" s="95" t="str">
        <f t="shared" si="244"/>
        <v>3 2024</v>
      </c>
      <c r="U3067" s="32">
        <f t="shared" si="242"/>
        <v>280</v>
      </c>
      <c r="V3067" s="22">
        <f t="shared" si="243"/>
        <v>0.875</v>
      </c>
      <c r="X3067" s="33"/>
      <c r="Y3067" s="33"/>
    </row>
    <row r="3068" spans="1:25" x14ac:dyDescent="0.2">
      <c r="A3068" s="93" t="s">
        <v>1705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2 2024</v>
      </c>
      <c r="G3068" s="96" t="s">
        <v>6</v>
      </c>
      <c r="H3068" s="160" t="str">
        <f>RIGHT(Journal!$J3068,9)</f>
        <v>392584827</v>
      </c>
      <c r="I3068" s="96" t="str">
        <f t="shared" si="245"/>
        <v>Cloma Pharma</v>
      </c>
      <c r="J3068" s="97" t="s">
        <v>1707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3221</v>
      </c>
      <c r="T3068" s="95" t="str">
        <f t="shared" si="244"/>
        <v>4 2024</v>
      </c>
      <c r="U3068" s="32">
        <f t="shared" si="242"/>
        <v>1324</v>
      </c>
      <c r="V3068" s="22">
        <f t="shared" si="243"/>
        <v>0.53473344103392573</v>
      </c>
      <c r="X3068" s="33"/>
      <c r="Y3068" s="33"/>
    </row>
    <row r="3069" spans="1:25" x14ac:dyDescent="0.2">
      <c r="A3069" s="93" t="s">
        <v>1708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2 2024</v>
      </c>
      <c r="G3069" s="96" t="s">
        <v>6</v>
      </c>
      <c r="H3069" s="160" t="str">
        <f>RIGHT(Journal!$J3069,9)</f>
        <v>032085656</v>
      </c>
      <c r="I3069" s="96" t="str">
        <f t="shared" si="245"/>
        <v>R-Line</v>
      </c>
      <c r="J3069" s="97" t="s">
        <v>1709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3221</v>
      </c>
      <c r="T3069" s="95" t="str">
        <f t="shared" si="244"/>
        <v>3 2024</v>
      </c>
      <c r="U3069" s="32">
        <f t="shared" si="242"/>
        <v>669</v>
      </c>
      <c r="V3069" s="22">
        <f t="shared" si="243"/>
        <v>0.59151193633952259</v>
      </c>
      <c r="X3069" s="33"/>
      <c r="Y3069" s="33"/>
    </row>
    <row r="3070" spans="1:25" x14ac:dyDescent="0.2">
      <c r="A3070" s="93" t="s">
        <v>1710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3 2024</v>
      </c>
      <c r="G3070" s="96" t="s">
        <v>6</v>
      </c>
      <c r="H3070" s="160" t="str">
        <f>RIGHT(Journal!$J3070,9)</f>
        <v>892721541</v>
      </c>
      <c r="I3070" s="96" t="str">
        <f t="shared" si="245"/>
        <v>FatZorb</v>
      </c>
      <c r="J3070" s="97" t="s">
        <v>760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3221</v>
      </c>
      <c r="T3070" s="95" t="str">
        <f t="shared" si="244"/>
        <v>8 2024</v>
      </c>
      <c r="U3070" s="32">
        <f t="shared" si="242"/>
        <v>868</v>
      </c>
      <c r="V3070" s="22">
        <f t="shared" si="243"/>
        <v>0.7667844522968198</v>
      </c>
      <c r="X3070" s="33"/>
      <c r="Y3070" s="33"/>
    </row>
    <row r="3071" spans="1:25" x14ac:dyDescent="0.2">
      <c r="A3071" s="93" t="s">
        <v>1710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3 2024</v>
      </c>
      <c r="G3071" s="96" t="s">
        <v>6</v>
      </c>
      <c r="H3071" s="160" t="str">
        <f>RIGHT(Journal!$J3071,9)</f>
        <v>892721541</v>
      </c>
      <c r="I3071" s="96" t="str">
        <f t="shared" si="245"/>
        <v>FatZorb</v>
      </c>
      <c r="J3071" s="97" t="s">
        <v>760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3221</v>
      </c>
      <c r="T3071" s="95" t="str">
        <f t="shared" si="244"/>
        <v>8 2024</v>
      </c>
      <c r="U3071" s="32">
        <f t="shared" si="242"/>
        <v>868</v>
      </c>
      <c r="V3071" s="22">
        <f t="shared" si="243"/>
        <v>0.7667844522968198</v>
      </c>
      <c r="X3071" s="33"/>
      <c r="Y3071" s="33"/>
    </row>
    <row r="3072" spans="1:25" x14ac:dyDescent="0.2">
      <c r="A3072" s="93" t="s">
        <v>1711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3 2024</v>
      </c>
      <c r="G3072" s="96" t="s">
        <v>7</v>
      </c>
      <c r="H3072" s="160" t="str">
        <f>RIGHT(Journal!$J3072,9)</f>
        <v>154082844</v>
      </c>
      <c r="I3072" s="96" t="str">
        <f t="shared" si="245"/>
        <v>ENOUGH</v>
      </c>
      <c r="J3072" s="97" t="s">
        <v>1712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3221</v>
      </c>
      <c r="T3072" s="95" t="str">
        <f t="shared" si="244"/>
        <v>3 2024</v>
      </c>
      <c r="U3072" s="32">
        <f t="shared" si="242"/>
        <v>254</v>
      </c>
      <c r="V3072" s="22">
        <f t="shared" si="243"/>
        <v>1.032520325203252</v>
      </c>
      <c r="X3072" s="33"/>
      <c r="Y3072" s="33"/>
    </row>
    <row r="3073" spans="1:25" x14ac:dyDescent="0.2">
      <c r="A3073" s="93" t="s">
        <v>1711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ref="F3073:F3136" si="246">IFERROR(MONTH(E3073)&amp;" "&amp;YEAR(E3073),"")</f>
        <v>3 2024</v>
      </c>
      <c r="G3073" s="96" t="s">
        <v>7</v>
      </c>
      <c r="H3073" s="160" t="str">
        <f>RIGHT(Journal!$J3073,9)</f>
        <v>154082844</v>
      </c>
      <c r="I3073" s="96" t="str">
        <f t="shared" si="245"/>
        <v>ENOUGH</v>
      </c>
      <c r="J3073" s="97" t="s">
        <v>1712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3221</v>
      </c>
      <c r="T3073" s="95" t="str">
        <f t="shared" si="244"/>
        <v>6 2024</v>
      </c>
      <c r="U3073" s="32">
        <f t="shared" ref="U3073:U3136" si="247">Q3073-P3073</f>
        <v>254</v>
      </c>
      <c r="V3073" s="22">
        <f t="shared" ref="V3073:V3136" si="248">IF(Q3073&lt;&gt;0,IFERROR(U3073/P3073,""),"")</f>
        <v>1.032520325203252</v>
      </c>
      <c r="X3073" s="33"/>
      <c r="Y3073" s="33"/>
    </row>
    <row r="3074" spans="1:25" x14ac:dyDescent="0.2">
      <c r="A3074" s="93" t="s">
        <v>1711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6"/>
        <v>3 2024</v>
      </c>
      <c r="G3074" s="96" t="s">
        <v>7</v>
      </c>
      <c r="H3074" s="160" t="str">
        <f>RIGHT(Journal!$J3074,9)</f>
        <v>154082844</v>
      </c>
      <c r="I3074" s="96" t="str">
        <f t="shared" si="245"/>
        <v>ENOUGH</v>
      </c>
      <c r="J3074" s="97" t="s">
        <v>1712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3221</v>
      </c>
      <c r="T3074" s="95" t="str">
        <f t="shared" si="244"/>
        <v>10 2024</v>
      </c>
      <c r="U3074" s="32">
        <f t="shared" si="247"/>
        <v>254</v>
      </c>
      <c r="V3074" s="22">
        <f t="shared" si="248"/>
        <v>1.032520325203252</v>
      </c>
      <c r="X3074" s="33"/>
      <c r="Y3074" s="33"/>
    </row>
    <row r="3075" spans="1:25" x14ac:dyDescent="0.2">
      <c r="A3075" s="93" t="s">
        <v>1715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6"/>
        <v>3 2024</v>
      </c>
      <c r="G3075" s="96" t="s">
        <v>5</v>
      </c>
      <c r="H3075" s="177" t="str">
        <f>RIGHT(Journal!$J3075,9)</f>
        <v>NOW-01430</v>
      </c>
      <c r="I3075" s="96" t="str">
        <f t="shared" si="245"/>
        <v>NOW Foods</v>
      </c>
      <c r="J3075" s="97" t="s">
        <v>1717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3221</v>
      </c>
      <c r="T3075" s="95" t="str">
        <f t="shared" si="244"/>
        <v>4 2024</v>
      </c>
      <c r="U3075" s="32">
        <f t="shared" si="247"/>
        <v>643.46926342188385</v>
      </c>
      <c r="V3075" s="22">
        <f t="shared" si="248"/>
        <v>1.1562151398471139</v>
      </c>
      <c r="X3075" s="33"/>
      <c r="Y3075" s="33"/>
    </row>
    <row r="3076" spans="1:25" x14ac:dyDescent="0.2">
      <c r="A3076" s="93" t="s">
        <v>1715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si="246"/>
        <v>3 2024</v>
      </c>
      <c r="G3076" s="96" t="s">
        <v>5</v>
      </c>
      <c r="H3076" s="177" t="str">
        <f>RIGHT(Journal!$J3076,9)</f>
        <v>NOW-01430</v>
      </c>
      <c r="I3076" s="96" t="str">
        <f t="shared" si="245"/>
        <v>NOW Foods</v>
      </c>
      <c r="J3076" s="97" t="s">
        <v>1717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3221</v>
      </c>
      <c r="T3076" s="95" t="str">
        <f t="shared" si="244"/>
        <v>7 2024</v>
      </c>
      <c r="U3076" s="32">
        <f t="shared" si="247"/>
        <v>643.46926342188385</v>
      </c>
      <c r="V3076" s="22">
        <f t="shared" si="248"/>
        <v>1.1562151398471139</v>
      </c>
      <c r="X3076" s="33"/>
      <c r="Y3076" s="33"/>
    </row>
    <row r="3077" spans="1:25" x14ac:dyDescent="0.2">
      <c r="A3077" s="93" t="s">
        <v>1715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6"/>
        <v>3 2024</v>
      </c>
      <c r="G3077" s="96" t="s">
        <v>7</v>
      </c>
      <c r="H3077" s="177" t="str">
        <f>RIGHT(Journal!$J3077,9)</f>
        <v>BOJ-31589</v>
      </c>
      <c r="I3077" s="96" t="str">
        <f t="shared" si="245"/>
        <v>Beauty of Joseon</v>
      </c>
      <c r="J3077" s="97" t="s">
        <v>1714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4"/>
        <v/>
      </c>
      <c r="U3077" s="32">
        <f t="shared" si="247"/>
        <v>-2119.0411276240006</v>
      </c>
      <c r="V3077" s="22" t="str">
        <f t="shared" si="248"/>
        <v/>
      </c>
      <c r="X3077" s="33"/>
      <c r="Y3077" s="33"/>
    </row>
    <row r="3078" spans="1:25" x14ac:dyDescent="0.2">
      <c r="A3078" s="93" t="s">
        <v>1715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6"/>
        <v>3 2024</v>
      </c>
      <c r="G3078" s="96" t="s">
        <v>5</v>
      </c>
      <c r="H3078" s="161" t="s">
        <v>2718</v>
      </c>
      <c r="I3078" s="97" t="s">
        <v>2277</v>
      </c>
      <c r="J3078" s="97" t="s">
        <v>2719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3221</v>
      </c>
      <c r="T3078" s="95" t="str">
        <f t="shared" si="244"/>
        <v>10 2024</v>
      </c>
      <c r="U3078" s="32">
        <f t="shared" si="247"/>
        <v>1247.2710078023415</v>
      </c>
      <c r="V3078" s="22">
        <f t="shared" si="248"/>
        <v>0.60761601387380859</v>
      </c>
      <c r="X3078" s="33"/>
      <c r="Y3078" s="33"/>
    </row>
    <row r="3079" spans="1:25" x14ac:dyDescent="0.2">
      <c r="A3079" s="93" t="s">
        <v>1715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6"/>
        <v>3 2024</v>
      </c>
      <c r="G3079" s="96" t="s">
        <v>5</v>
      </c>
      <c r="H3079" s="161" t="s">
        <v>2718</v>
      </c>
      <c r="I3079" s="97" t="s">
        <v>2277</v>
      </c>
      <c r="J3079" s="97" t="s">
        <v>2719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3221</v>
      </c>
      <c r="T3079" s="95" t="str">
        <f t="shared" si="244"/>
        <v>10 2024</v>
      </c>
      <c r="U3079" s="32">
        <f t="shared" si="247"/>
        <v>1247.2710078023415</v>
      </c>
      <c r="V3079" s="22">
        <f t="shared" si="248"/>
        <v>0.60761601387380859</v>
      </c>
      <c r="X3079" s="33"/>
      <c r="Y3079" s="33"/>
    </row>
    <row r="3080" spans="1:25" x14ac:dyDescent="0.2">
      <c r="A3080" s="93" t="s">
        <v>1715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6"/>
        <v>3 2024</v>
      </c>
      <c r="G3080" s="96" t="s">
        <v>5</v>
      </c>
      <c r="H3080" s="177" t="str">
        <f>RIGHT(Journal!$J3080,9)</f>
        <v>YTH-01899</v>
      </c>
      <c r="I3080" s="96" t="str">
        <f t="shared" si="245"/>
        <v>Yeouth</v>
      </c>
      <c r="J3080" s="97" t="s">
        <v>1718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3221</v>
      </c>
      <c r="T3080" s="95" t="str">
        <f t="shared" si="244"/>
        <v>4 2024</v>
      </c>
      <c r="U3080" s="32">
        <f t="shared" si="247"/>
        <v>759.63627531116504</v>
      </c>
      <c r="V3080" s="22">
        <f t="shared" si="248"/>
        <v>0.73016413133624647</v>
      </c>
      <c r="X3080" s="33"/>
      <c r="Y3080" s="33"/>
    </row>
    <row r="3081" spans="1:25" x14ac:dyDescent="0.2">
      <c r="A3081" s="93" t="s">
        <v>1715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6"/>
        <v>3 2024</v>
      </c>
      <c r="G3081" s="96" t="s">
        <v>7</v>
      </c>
      <c r="H3081" s="177" t="str">
        <f>RIGHT(Journal!$J3081,9)</f>
        <v>ARH-19470</v>
      </c>
      <c r="I3081" s="96" t="str">
        <f t="shared" si="245"/>
        <v>Arm &amp; Hammer</v>
      </c>
      <c r="J3081" s="97" t="s">
        <v>102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3221</v>
      </c>
      <c r="T3081" s="95" t="str">
        <f t="shared" si="244"/>
        <v>4 2024</v>
      </c>
      <c r="U3081" s="32">
        <f t="shared" si="247"/>
        <v>225.70483559353534</v>
      </c>
      <c r="V3081" s="22">
        <f t="shared" si="248"/>
        <v>0.6030129615792521</v>
      </c>
      <c r="X3081" s="33"/>
      <c r="Y3081" s="33"/>
    </row>
    <row r="3082" spans="1:25" x14ac:dyDescent="0.2">
      <c r="A3082" s="93" t="s">
        <v>1715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6"/>
        <v>3 2024</v>
      </c>
      <c r="G3082" s="96" t="s">
        <v>7</v>
      </c>
      <c r="H3082" s="177" t="str">
        <f>RIGHT(Journal!$J3082,9)</f>
        <v>ARH-19724</v>
      </c>
      <c r="I3082" s="96" t="str">
        <f t="shared" si="245"/>
        <v>Arm &amp; Hammer</v>
      </c>
      <c r="J3082" s="97" t="s">
        <v>690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3221</v>
      </c>
      <c r="T3082" s="95" t="str">
        <f t="shared" si="244"/>
        <v>4 2024</v>
      </c>
      <c r="U3082" s="32">
        <f t="shared" si="247"/>
        <v>518.82802154932199</v>
      </c>
      <c r="V3082" s="22">
        <f t="shared" si="248"/>
        <v>1.3611389369653155</v>
      </c>
      <c r="X3082" s="33"/>
      <c r="Y3082" s="33"/>
    </row>
    <row r="3083" spans="1:25" x14ac:dyDescent="0.2">
      <c r="A3083" s="93" t="s">
        <v>1715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6"/>
        <v>3 2024</v>
      </c>
      <c r="G3083" s="96" t="s">
        <v>7</v>
      </c>
      <c r="H3083" s="177" t="str">
        <f>RIGHT(Journal!$J3083,9)</f>
        <v>ARH-19744</v>
      </c>
      <c r="I3083" s="96" t="str">
        <f t="shared" si="245"/>
        <v>Arm &amp; Hammer</v>
      </c>
      <c r="J3083" s="97" t="s">
        <v>101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3221</v>
      </c>
      <c r="T3083" s="95" t="str">
        <f t="shared" si="244"/>
        <v>10 2024</v>
      </c>
      <c r="U3083" s="32">
        <f t="shared" si="247"/>
        <v>625.70483559353534</v>
      </c>
      <c r="V3083" s="22">
        <f t="shared" si="248"/>
        <v>1.6716882692987536</v>
      </c>
      <c r="X3083" s="33"/>
      <c r="Y3083" s="33"/>
    </row>
    <row r="3084" spans="1:25" x14ac:dyDescent="0.2">
      <c r="A3084" s="93" t="s">
        <v>1715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6"/>
        <v>3 2024</v>
      </c>
      <c r="G3084" s="96" t="s">
        <v>7</v>
      </c>
      <c r="H3084" s="177" t="str">
        <f>RIGHT(Journal!$J3084,9)</f>
        <v>ARH-19764</v>
      </c>
      <c r="I3084" s="96" t="str">
        <f t="shared" si="245"/>
        <v>Arm &amp; Hammer</v>
      </c>
      <c r="J3084" s="97" t="s">
        <v>1719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3221</v>
      </c>
      <c r="T3084" s="95" t="str">
        <f t="shared" si="244"/>
        <v>4 2024</v>
      </c>
      <c r="U3084" s="32">
        <f t="shared" si="247"/>
        <v>225.70483559353534</v>
      </c>
      <c r="V3084" s="22">
        <f t="shared" si="248"/>
        <v>0.6030129615792521</v>
      </c>
      <c r="X3084" s="33"/>
      <c r="Y3084" s="33"/>
    </row>
    <row r="3085" spans="1:25" x14ac:dyDescent="0.2">
      <c r="A3085" s="93" t="s">
        <v>1715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6"/>
        <v>3 2024</v>
      </c>
      <c r="G3085" s="96" t="s">
        <v>5</v>
      </c>
      <c r="H3085" s="161" t="s">
        <v>2555</v>
      </c>
      <c r="I3085" s="97" t="s">
        <v>2067</v>
      </c>
      <c r="J3085" s="97" t="s">
        <v>2556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3221</v>
      </c>
      <c r="T3085" s="95" t="str">
        <f t="shared" ref="T3085:T3148" si="249">IF(R3085="","",MONTH(R3085)&amp;" "&amp;YEAR(R3085))</f>
        <v>9 2024</v>
      </c>
      <c r="U3085" s="32">
        <f t="shared" si="247"/>
        <v>700.15833271410042</v>
      </c>
      <c r="V3085" s="22">
        <f t="shared" si="248"/>
        <v>0.43764226612618828</v>
      </c>
      <c r="X3085" s="33"/>
      <c r="Y3085" s="33"/>
    </row>
    <row r="3086" spans="1:25" x14ac:dyDescent="0.2">
      <c r="A3086" s="93" t="s">
        <v>1715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6"/>
        <v>3 2024</v>
      </c>
      <c r="G3086" s="96" t="s">
        <v>5</v>
      </c>
      <c r="H3086" s="161" t="s">
        <v>2555</v>
      </c>
      <c r="I3086" s="97" t="s">
        <v>2067</v>
      </c>
      <c r="J3086" s="97" t="s">
        <v>2556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3221</v>
      </c>
      <c r="T3086" s="95" t="str">
        <f t="shared" si="249"/>
        <v>10 2024</v>
      </c>
      <c r="U3086" s="32">
        <f t="shared" si="247"/>
        <v>800.15833271410042</v>
      </c>
      <c r="V3086" s="22">
        <f t="shared" si="248"/>
        <v>0.5001484516099356</v>
      </c>
      <c r="X3086" s="33"/>
      <c r="Y3086" s="33"/>
    </row>
    <row r="3087" spans="1:25" x14ac:dyDescent="0.2">
      <c r="A3087" s="93" t="s">
        <v>1715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6"/>
        <v>3 2024</v>
      </c>
      <c r="G3087" s="96" t="s">
        <v>5</v>
      </c>
      <c r="H3087" s="161" t="s">
        <v>2569</v>
      </c>
      <c r="I3087" s="97" t="s">
        <v>2067</v>
      </c>
      <c r="J3087" s="97" t="s">
        <v>2570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3221</v>
      </c>
      <c r="T3087" s="95" t="str">
        <f t="shared" si="249"/>
        <v>10 2024</v>
      </c>
      <c r="U3087" s="32">
        <f t="shared" si="247"/>
        <v>1040.313002043471</v>
      </c>
      <c r="V3087" s="22">
        <f t="shared" si="248"/>
        <v>0.55940220219133285</v>
      </c>
      <c r="X3087" s="33"/>
      <c r="Y3087" s="33"/>
    </row>
    <row r="3088" spans="1:25" x14ac:dyDescent="0.2">
      <c r="A3088" s="93" t="s">
        <v>1715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6"/>
        <v>3 2024</v>
      </c>
      <c r="G3088" s="96" t="s">
        <v>5</v>
      </c>
      <c r="H3088" s="175" t="s">
        <v>3730</v>
      </c>
      <c r="I3088" s="176" t="s">
        <v>3773</v>
      </c>
      <c r="J3088" s="97" t="s">
        <v>3774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3221</v>
      </c>
      <c r="T3088" s="95" t="str">
        <f t="shared" si="249"/>
        <v>3 2025</v>
      </c>
      <c r="U3088" s="32">
        <f t="shared" si="247"/>
        <v>1776.5421140627905</v>
      </c>
      <c r="V3088" s="22">
        <f t="shared" si="248"/>
        <v>1.9237933219442847</v>
      </c>
      <c r="X3088" s="33"/>
      <c r="Y3088" s="33"/>
    </row>
    <row r="3089" spans="1:25" x14ac:dyDescent="0.2">
      <c r="A3089" s="93" t="s">
        <v>1722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6"/>
        <v>3 2024</v>
      </c>
      <c r="G3089" s="96" t="s">
        <v>5</v>
      </c>
      <c r="H3089" s="160" t="str">
        <f>RIGHT(Journal!$J3089,9)</f>
        <v>NOW-04014</v>
      </c>
      <c r="I3089" s="127" t="str">
        <f t="shared" si="245"/>
        <v>NOW Foods</v>
      </c>
      <c r="J3089" s="97" t="s">
        <v>1724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3221</v>
      </c>
      <c r="T3089" s="95" t="str">
        <f t="shared" si="249"/>
        <v>5 2024</v>
      </c>
      <c r="U3089" s="32">
        <f t="shared" si="247"/>
        <v>1259.4231767427823</v>
      </c>
      <c r="V3089" s="22">
        <f t="shared" si="248"/>
        <v>0.61718978790147228</v>
      </c>
      <c r="X3089" s="33"/>
      <c r="Y3089" s="33"/>
    </row>
    <row r="3090" spans="1:25" x14ac:dyDescent="0.2">
      <c r="A3090" s="93" t="s">
        <v>1722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6"/>
        <v>3 2024</v>
      </c>
      <c r="G3090" s="96" t="s">
        <v>7</v>
      </c>
      <c r="H3090" s="160" t="str">
        <f>RIGHT(Journal!$J3090,9)</f>
        <v>HIM-20028</v>
      </c>
      <c r="I3090" s="127" t="str">
        <f t="shared" si="245"/>
        <v>Himalaya</v>
      </c>
      <c r="J3090" s="97" t="s">
        <v>1725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9"/>
        <v/>
      </c>
      <c r="U3090" s="32">
        <f t="shared" si="247"/>
        <v>-673.65196408811994</v>
      </c>
      <c r="V3090" s="22" t="str">
        <f t="shared" si="248"/>
        <v/>
      </c>
      <c r="X3090" s="33"/>
      <c r="Y3090" s="33"/>
    </row>
    <row r="3091" spans="1:25" x14ac:dyDescent="0.2">
      <c r="A3091" s="93" t="s">
        <v>1722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6"/>
        <v>3 2024</v>
      </c>
      <c r="G3091" s="96" t="s">
        <v>7</v>
      </c>
      <c r="H3091" s="160" t="str">
        <f>RIGHT(Journal!$J3091,9)</f>
        <v>DES-33442</v>
      </c>
      <c r="I3091" s="127" t="str">
        <f t="shared" si="245"/>
        <v>Desert Essence</v>
      </c>
      <c r="J3091" s="97" t="s">
        <v>1726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3221</v>
      </c>
      <c r="T3091" s="95" t="str">
        <f t="shared" si="249"/>
        <v>5 2024</v>
      </c>
      <c r="U3091" s="32">
        <f t="shared" si="247"/>
        <v>548.74527210542192</v>
      </c>
      <c r="V3091" s="22">
        <f t="shared" si="248"/>
        <v>0.99544773829198596</v>
      </c>
      <c r="X3091" s="33"/>
      <c r="Y3091" s="33"/>
    </row>
    <row r="3092" spans="1:25" x14ac:dyDescent="0.2">
      <c r="A3092" s="93" t="s">
        <v>1722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6"/>
        <v>3 2024</v>
      </c>
      <c r="G3092" s="96" t="s">
        <v>5</v>
      </c>
      <c r="H3092" s="161" t="s">
        <v>2702</v>
      </c>
      <c r="I3092" s="97" t="s">
        <v>2067</v>
      </c>
      <c r="J3092" s="97" t="s">
        <v>2703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3221</v>
      </c>
      <c r="T3092" s="95" t="str">
        <f t="shared" si="249"/>
        <v>5 2024</v>
      </c>
      <c r="U3092" s="32">
        <f t="shared" si="247"/>
        <v>1128.5369153002714</v>
      </c>
      <c r="V3092" s="22">
        <f t="shared" si="248"/>
        <v>0.60302387181809802</v>
      </c>
      <c r="X3092" s="33"/>
      <c r="Y3092" s="33"/>
    </row>
    <row r="3093" spans="1:25" x14ac:dyDescent="0.2">
      <c r="A3093" s="93" t="s">
        <v>1722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6"/>
        <v>3 2024</v>
      </c>
      <c r="G3093" s="96" t="s">
        <v>5</v>
      </c>
      <c r="H3093" s="161" t="s">
        <v>2702</v>
      </c>
      <c r="I3093" s="97" t="s">
        <v>2067</v>
      </c>
      <c r="J3093" s="97" t="s">
        <v>2703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3221</v>
      </c>
      <c r="T3093" s="95" t="str">
        <f t="shared" si="249"/>
        <v>10 2024</v>
      </c>
      <c r="U3093" s="32">
        <f t="shared" si="247"/>
        <v>1028.5369153002714</v>
      </c>
      <c r="V3093" s="22">
        <f t="shared" si="248"/>
        <v>0.54958974275749473</v>
      </c>
      <c r="X3093" s="33"/>
      <c r="Y3093" s="33"/>
    </row>
    <row r="3094" spans="1:25" x14ac:dyDescent="0.2">
      <c r="A3094" s="93" t="s">
        <v>1722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6"/>
        <v>3 2024</v>
      </c>
      <c r="G3094" s="96" t="s">
        <v>5</v>
      </c>
      <c r="H3094" s="161" t="s">
        <v>2754</v>
      </c>
      <c r="I3094" s="97" t="s">
        <v>2067</v>
      </c>
      <c r="J3094" s="97" t="s">
        <v>2755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3221</v>
      </c>
      <c r="T3094" s="95" t="str">
        <f t="shared" si="249"/>
        <v>6 2024</v>
      </c>
      <c r="U3094" s="32">
        <f t="shared" si="247"/>
        <v>910.4644251081379</v>
      </c>
      <c r="V3094" s="22">
        <f t="shared" si="248"/>
        <v>1.3204023958458175</v>
      </c>
      <c r="X3094" s="33"/>
      <c r="Y3094" s="33"/>
    </row>
    <row r="3095" spans="1:25" x14ac:dyDescent="0.2">
      <c r="A3095" s="93" t="s">
        <v>1722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6"/>
        <v>3 2024</v>
      </c>
      <c r="G3095" s="96" t="s">
        <v>5</v>
      </c>
      <c r="H3095" s="160" t="str">
        <f>RIGHT(Journal!$J3095,9)</f>
        <v>CLF-02971</v>
      </c>
      <c r="I3095" s="127" t="str">
        <f t="shared" si="245"/>
        <v>Country Life</v>
      </c>
      <c r="J3095" s="97" t="s">
        <v>1727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3221</v>
      </c>
      <c r="T3095" s="95" t="str">
        <f t="shared" si="249"/>
        <v>4 2024</v>
      </c>
      <c r="U3095" s="32">
        <f t="shared" si="247"/>
        <v>1254.0441970123729</v>
      </c>
      <c r="V3095" s="22">
        <f t="shared" si="248"/>
        <v>1.0943216079912925</v>
      </c>
      <c r="X3095" s="33"/>
      <c r="Y3095" s="33"/>
    </row>
    <row r="3096" spans="1:25" x14ac:dyDescent="0.2">
      <c r="A3096" s="93" t="s">
        <v>1722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6"/>
        <v>3 2024</v>
      </c>
      <c r="G3096" s="96" t="s">
        <v>5</v>
      </c>
      <c r="H3096" s="160" t="str">
        <f>RIGHT(Journal!$J3096,9)</f>
        <v>CLF-02971</v>
      </c>
      <c r="I3096" s="127" t="str">
        <f t="shared" si="245"/>
        <v>Country Life</v>
      </c>
      <c r="J3096" s="97" t="s">
        <v>1727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3221</v>
      </c>
      <c r="T3096" s="95" t="str">
        <f t="shared" si="249"/>
        <v>10 2024</v>
      </c>
      <c r="U3096" s="32">
        <f t="shared" si="247"/>
        <v>1154.0441970123729</v>
      </c>
      <c r="V3096" s="22">
        <f t="shared" si="248"/>
        <v>1.0070582076583221</v>
      </c>
      <c r="X3096" s="33"/>
      <c r="Y3096" s="33"/>
    </row>
    <row r="3097" spans="1:25" x14ac:dyDescent="0.2">
      <c r="A3097" s="93" t="s">
        <v>1722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6"/>
        <v>3 2024</v>
      </c>
      <c r="G3097" s="96" t="s">
        <v>5</v>
      </c>
      <c r="H3097" s="160" t="str">
        <f>RIGHT(Journal!$J3097,9)</f>
        <v>FHH-00001</v>
      </c>
      <c r="I3097" s="127" t="str">
        <f t="shared" si="245"/>
        <v>Fairhaven Health</v>
      </c>
      <c r="J3097" s="97" t="s">
        <v>1728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3221</v>
      </c>
      <c r="T3097" s="95" t="str">
        <f t="shared" si="249"/>
        <v>4 2024</v>
      </c>
      <c r="U3097" s="32">
        <f t="shared" si="247"/>
        <v>1096.662953928176</v>
      </c>
      <c r="V3097" s="22">
        <f t="shared" si="248"/>
        <v>0.72948575091242807</v>
      </c>
      <c r="X3097" s="33"/>
      <c r="Y3097" s="33"/>
    </row>
    <row r="3098" spans="1:25" x14ac:dyDescent="0.2">
      <c r="A3098" s="93" t="s">
        <v>1722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6"/>
        <v>3 2024</v>
      </c>
      <c r="G3098" s="96" t="s">
        <v>5</v>
      </c>
      <c r="H3098" s="161" t="s">
        <v>2267</v>
      </c>
      <c r="I3098" s="97" t="s">
        <v>2229</v>
      </c>
      <c r="J3098" s="97" t="s">
        <v>4387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3221</v>
      </c>
      <c r="T3098" s="95" t="str">
        <f t="shared" si="249"/>
        <v>4 2024</v>
      </c>
      <c r="U3098" s="32">
        <f t="shared" si="247"/>
        <v>791.777824162559</v>
      </c>
      <c r="V3098" s="22">
        <f t="shared" si="248"/>
        <v>1.1179794295855212</v>
      </c>
      <c r="X3098" s="33"/>
      <c r="Y3098" s="33"/>
    </row>
    <row r="3099" spans="1:25" x14ac:dyDescent="0.2">
      <c r="A3099" s="93" t="s">
        <v>1722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6"/>
        <v>3 2024</v>
      </c>
      <c r="G3099" s="96" t="s">
        <v>7</v>
      </c>
      <c r="H3099" s="160" t="str">
        <f>RIGHT(Journal!$J3099,9)</f>
        <v>ARH-19793</v>
      </c>
      <c r="I3099" s="127" t="str">
        <f t="shared" si="245"/>
        <v>Arm &amp; Hammer</v>
      </c>
      <c r="J3099" s="97" t="s">
        <v>766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3221</v>
      </c>
      <c r="T3099" s="95" t="str">
        <f t="shared" si="249"/>
        <v>5 2024</v>
      </c>
      <c r="U3099" s="32">
        <f t="shared" si="247"/>
        <v>361.33204280253489</v>
      </c>
      <c r="V3099" s="22">
        <f t="shared" si="248"/>
        <v>0.82370284146348605</v>
      </c>
      <c r="X3099" s="33"/>
      <c r="Y3099" s="33"/>
    </row>
    <row r="3100" spans="1:25" x14ac:dyDescent="0.2">
      <c r="A3100" s="93" t="s">
        <v>1722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6"/>
        <v>3 2024</v>
      </c>
      <c r="G3100" s="96" t="s">
        <v>7</v>
      </c>
      <c r="H3100" s="160" t="str">
        <f>RIGHT(Journal!$J3100,9)</f>
        <v>ARH-19793</v>
      </c>
      <c r="I3100" s="127" t="str">
        <f t="shared" si="245"/>
        <v>Arm &amp; Hammer</v>
      </c>
      <c r="J3100" s="97" t="s">
        <v>766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3221</v>
      </c>
      <c r="T3100" s="95" t="str">
        <f t="shared" si="249"/>
        <v>5 2024</v>
      </c>
      <c r="U3100" s="32">
        <f t="shared" si="247"/>
        <v>361.33204280253489</v>
      </c>
      <c r="V3100" s="22">
        <f t="shared" si="248"/>
        <v>0.82370284146348605</v>
      </c>
      <c r="X3100" s="33"/>
      <c r="Y3100" s="33"/>
    </row>
    <row r="3101" spans="1:25" x14ac:dyDescent="0.2">
      <c r="A3101" s="93" t="s">
        <v>1722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6"/>
        <v>3 2024</v>
      </c>
      <c r="G3101" s="96" t="s">
        <v>7</v>
      </c>
      <c r="H3101" s="160" t="str">
        <f>RIGHT(Journal!$J3101,9)</f>
        <v>TOC-57170</v>
      </c>
      <c r="I3101" s="127" t="str">
        <f t="shared" si="245"/>
        <v>The Organic Skin Co</v>
      </c>
      <c r="J3101" s="97" t="s">
        <v>1721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9"/>
        <v/>
      </c>
      <c r="U3101" s="32">
        <f t="shared" si="247"/>
        <v>-1635.0775827381553</v>
      </c>
      <c r="V3101" s="22" t="str">
        <f t="shared" si="248"/>
        <v/>
      </c>
      <c r="X3101" s="33"/>
      <c r="Y3101" s="33"/>
    </row>
    <row r="3102" spans="1:25" x14ac:dyDescent="0.2">
      <c r="A3102" s="93" t="s">
        <v>1722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6"/>
        <v>3 2024</v>
      </c>
      <c r="G3102" s="96" t="s">
        <v>5</v>
      </c>
      <c r="H3102" s="160" t="str">
        <f>RIGHT(Journal!$J3102,9)</f>
        <v>HRM-50004</v>
      </c>
      <c r="I3102" s="127" t="str">
        <f t="shared" si="245"/>
        <v>Healths Harmony</v>
      </c>
      <c r="J3102" s="97" t="s">
        <v>1007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3221</v>
      </c>
      <c r="T3102" s="95" t="str">
        <f t="shared" si="249"/>
        <v>4 2024</v>
      </c>
      <c r="U3102" s="32">
        <f t="shared" si="247"/>
        <v>859.18301227240704</v>
      </c>
      <c r="V3102" s="22">
        <f t="shared" si="248"/>
        <v>0.75312957425697524</v>
      </c>
      <c r="X3102" s="33"/>
      <c r="Y3102" s="33"/>
    </row>
    <row r="3103" spans="1:25" x14ac:dyDescent="0.2">
      <c r="A3103" s="93" t="s">
        <v>1722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6"/>
        <v>3 2024</v>
      </c>
      <c r="G3103" s="96" t="s">
        <v>5</v>
      </c>
      <c r="H3103" s="160" t="str">
        <f>RIGHT(Journal!$J3103,9)</f>
        <v>HRM-50004</v>
      </c>
      <c r="I3103" s="127" t="str">
        <f t="shared" si="245"/>
        <v>Healths Harmony</v>
      </c>
      <c r="J3103" s="97" t="s">
        <v>1007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3221</v>
      </c>
      <c r="T3103" s="95" t="str">
        <f t="shared" si="249"/>
        <v>7 2024</v>
      </c>
      <c r="U3103" s="32">
        <f t="shared" si="247"/>
        <v>859.18301227240704</v>
      </c>
      <c r="V3103" s="22">
        <f t="shared" si="248"/>
        <v>0.75312957425697524</v>
      </c>
      <c r="X3103" s="33"/>
      <c r="Y3103" s="33"/>
    </row>
    <row r="3104" spans="1:25" x14ac:dyDescent="0.2">
      <c r="A3104" s="93" t="s">
        <v>1722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6"/>
        <v>3 2024</v>
      </c>
      <c r="G3104" s="96" t="s">
        <v>7</v>
      </c>
      <c r="H3104" s="160" t="str">
        <f>RIGHT(Journal!$J3104,9)</f>
        <v>ARH-19724</v>
      </c>
      <c r="I3104" s="127" t="str">
        <f t="shared" si="245"/>
        <v>Arm &amp; Hammer</v>
      </c>
      <c r="J3104" s="97" t="s">
        <v>690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3221</v>
      </c>
      <c r="T3104" s="95" t="str">
        <f t="shared" si="249"/>
        <v>5 2024</v>
      </c>
      <c r="U3104" s="32">
        <f t="shared" si="247"/>
        <v>3.2421285583836834E-3</v>
      </c>
      <c r="V3104" s="22">
        <f t="shared" si="248"/>
        <v>9.1799035075910546E-6</v>
      </c>
      <c r="X3104" s="33"/>
      <c r="Y3104" s="33"/>
    </row>
    <row r="3105" spans="1:25" x14ac:dyDescent="0.2">
      <c r="A3105" s="93" t="s">
        <v>1722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6"/>
        <v>3 2024</v>
      </c>
      <c r="G3105" s="96" t="s">
        <v>5</v>
      </c>
      <c r="H3105" s="160" t="str">
        <f>RIGHT(Journal!$J3105,9)</f>
        <v>NOW-04007</v>
      </c>
      <c r="I3105" s="127" t="str">
        <f t="shared" si="245"/>
        <v>NOW Foods</v>
      </c>
      <c r="J3105" s="97" t="s">
        <v>1729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3221</v>
      </c>
      <c r="T3105" s="95" t="str">
        <f t="shared" si="249"/>
        <v>7 2024</v>
      </c>
      <c r="U3105" s="32">
        <f t="shared" si="247"/>
        <v>872.29031787546501</v>
      </c>
      <c r="V3105" s="22">
        <f t="shared" si="248"/>
        <v>0.71050210858154872</v>
      </c>
      <c r="X3105" s="33"/>
      <c r="Y3105" s="33"/>
    </row>
    <row r="3106" spans="1:25" x14ac:dyDescent="0.2">
      <c r="A3106" s="93" t="s">
        <v>1732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6"/>
        <v>3 2024</v>
      </c>
      <c r="G3106" s="96" t="s">
        <v>5</v>
      </c>
      <c r="H3106" s="177" t="str">
        <f>RIGHT(Journal!$J3106,9)</f>
        <v>CVR-03504</v>
      </c>
      <c r="I3106" s="96" t="str">
        <f t="shared" si="245"/>
        <v>Cardiovascular Research</v>
      </c>
      <c r="J3106" s="97" t="s">
        <v>1734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3221</v>
      </c>
      <c r="T3106" s="95" t="str">
        <f t="shared" si="249"/>
        <v>4 2024</v>
      </c>
      <c r="U3106" s="32">
        <f t="shared" si="247"/>
        <v>871.90224154799421</v>
      </c>
      <c r="V3106" s="22">
        <f t="shared" si="248"/>
        <v>0.58988130965107954</v>
      </c>
      <c r="X3106" s="33"/>
      <c r="Y3106" s="33"/>
    </row>
    <row r="3107" spans="1:25" x14ac:dyDescent="0.2">
      <c r="A3107" s="93" t="s">
        <v>1732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6"/>
        <v>3 2024</v>
      </c>
      <c r="G3107" s="96" t="s">
        <v>5</v>
      </c>
      <c r="H3107" s="175" t="s">
        <v>3756</v>
      </c>
      <c r="I3107" s="176" t="s">
        <v>2067</v>
      </c>
      <c r="J3107" s="97" t="s">
        <v>3807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3221</v>
      </c>
      <c r="T3107" s="95" t="str">
        <f t="shared" si="249"/>
        <v>10 2024</v>
      </c>
      <c r="U3107" s="32">
        <f t="shared" si="247"/>
        <v>522.73241602348094</v>
      </c>
      <c r="V3107" s="22">
        <f t="shared" si="248"/>
        <v>0.53489179892417338</v>
      </c>
      <c r="X3107" s="33"/>
      <c r="Y3107" s="33"/>
    </row>
    <row r="3108" spans="1:25" x14ac:dyDescent="0.2">
      <c r="A3108" s="93" t="s">
        <v>1732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6"/>
        <v>3 2024</v>
      </c>
      <c r="G3108" s="96" t="s">
        <v>5</v>
      </c>
      <c r="H3108" s="175" t="s">
        <v>3756</v>
      </c>
      <c r="I3108" s="176" t="s">
        <v>2067</v>
      </c>
      <c r="J3108" s="97" t="s">
        <v>3807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9"/>
        <v>10 2025</v>
      </c>
      <c r="U3108" s="32">
        <f t="shared" si="247"/>
        <v>622.73241602348094</v>
      </c>
      <c r="V3108" s="22">
        <f t="shared" si="248"/>
        <v>0.6372179188524516</v>
      </c>
      <c r="X3108" s="33"/>
      <c r="Y3108" s="33"/>
    </row>
    <row r="3109" spans="1:25" x14ac:dyDescent="0.2">
      <c r="A3109" s="93" t="s">
        <v>1732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6"/>
        <v>3 2024</v>
      </c>
      <c r="G3109" s="96" t="s">
        <v>5</v>
      </c>
      <c r="H3109" s="161" t="s">
        <v>4114</v>
      </c>
      <c r="I3109" s="97" t="s">
        <v>2105</v>
      </c>
      <c r="J3109" s="97" t="s">
        <v>4115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3221</v>
      </c>
      <c r="T3109" s="95" t="str">
        <f t="shared" si="249"/>
        <v>9 2024</v>
      </c>
      <c r="U3109" s="32">
        <f t="shared" si="247"/>
        <v>689.3298108490053</v>
      </c>
      <c r="V3109" s="22">
        <f t="shared" si="248"/>
        <v>0.85032090740987065</v>
      </c>
      <c r="X3109" s="33"/>
      <c r="Y3109" s="33"/>
    </row>
    <row r="3110" spans="1:25" x14ac:dyDescent="0.2">
      <c r="A3110" s="93" t="s">
        <v>1732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6"/>
        <v>3 2024</v>
      </c>
      <c r="G3110" s="96" t="s">
        <v>5</v>
      </c>
      <c r="H3110" s="177" t="str">
        <f>RIGHT(Journal!$J3110,9)</f>
        <v>CVR-13129</v>
      </c>
      <c r="I3110" s="96" t="str">
        <f t="shared" si="245"/>
        <v>Ecological Formulas</v>
      </c>
      <c r="J3110" s="97" t="s">
        <v>1244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3221</v>
      </c>
      <c r="T3110" s="95" t="str">
        <f t="shared" si="249"/>
        <v>4 2024</v>
      </c>
      <c r="U3110" s="32">
        <f t="shared" si="247"/>
        <v>1078.3693325361455</v>
      </c>
      <c r="V3110" s="22">
        <f t="shared" si="248"/>
        <v>0.44530710113012778</v>
      </c>
      <c r="X3110" s="33"/>
      <c r="Y3110" s="33"/>
    </row>
    <row r="3111" spans="1:25" x14ac:dyDescent="0.2">
      <c r="A3111" s="93" t="s">
        <v>1732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6"/>
        <v>3 2024</v>
      </c>
      <c r="G3111" s="96" t="s">
        <v>5</v>
      </c>
      <c r="H3111" s="177" t="str">
        <f>RIGHT(Journal!$J3111,9)</f>
        <v>DRB-00249</v>
      </c>
      <c r="I3111" s="96" t="str">
        <f t="shared" si="245"/>
        <v>Doctor's Best</v>
      </c>
      <c r="J3111" s="97" t="s">
        <v>1735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3221</v>
      </c>
      <c r="T3111" s="95" t="str">
        <f t="shared" si="249"/>
        <v>5 2024</v>
      </c>
      <c r="U3111" s="32">
        <f t="shared" si="247"/>
        <v>2592.6109033590606</v>
      </c>
      <c r="V3111" s="22">
        <f t="shared" si="248"/>
        <v>0.80832441130209964</v>
      </c>
      <c r="X3111" s="33"/>
      <c r="Y3111" s="33"/>
    </row>
    <row r="3112" spans="1:25" x14ac:dyDescent="0.2">
      <c r="A3112" s="93" t="s">
        <v>1732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6"/>
        <v>3 2024</v>
      </c>
      <c r="G3112" s="96" t="s">
        <v>5</v>
      </c>
      <c r="H3112" s="161" t="s">
        <v>2282</v>
      </c>
      <c r="I3112" s="97" t="s">
        <v>2283</v>
      </c>
      <c r="J3112" s="97" t="s">
        <v>2284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3221</v>
      </c>
      <c r="T3112" s="95" t="str">
        <f t="shared" si="249"/>
        <v>5 2024</v>
      </c>
      <c r="U3112" s="32">
        <f t="shared" si="247"/>
        <v>946.87667246439833</v>
      </c>
      <c r="V3112" s="22">
        <f t="shared" si="248"/>
        <v>0.40239143498528446</v>
      </c>
      <c r="X3112" s="33"/>
      <c r="Y3112" s="33"/>
    </row>
    <row r="3113" spans="1:25" x14ac:dyDescent="0.2">
      <c r="A3113" s="93" t="s">
        <v>1732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6"/>
        <v>3 2024</v>
      </c>
      <c r="G3113" s="96" t="s">
        <v>5</v>
      </c>
      <c r="H3113" s="161" t="s">
        <v>2282</v>
      </c>
      <c r="I3113" s="97" t="s">
        <v>2283</v>
      </c>
      <c r="J3113" s="97" t="s">
        <v>2284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3221</v>
      </c>
      <c r="T3113" s="95" t="str">
        <f t="shared" si="249"/>
        <v>6 2024</v>
      </c>
      <c r="U3113" s="32">
        <f t="shared" si="247"/>
        <v>1046.8766724643983</v>
      </c>
      <c r="V3113" s="22">
        <f t="shared" si="248"/>
        <v>0.44488814513635372</v>
      </c>
      <c r="X3113" s="33"/>
      <c r="Y3113" s="33"/>
    </row>
    <row r="3114" spans="1:25" x14ac:dyDescent="0.2">
      <c r="A3114" s="93" t="s">
        <v>1732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6"/>
        <v>3 2024</v>
      </c>
      <c r="G3114" s="96" t="s">
        <v>5</v>
      </c>
      <c r="H3114" s="161" t="s">
        <v>3183</v>
      </c>
      <c r="I3114" s="97" t="s">
        <v>2165</v>
      </c>
      <c r="J3114" s="97" t="s">
        <v>3184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3221</v>
      </c>
      <c r="T3114" s="95" t="str">
        <f t="shared" si="249"/>
        <v>12 2024</v>
      </c>
      <c r="U3114" s="32">
        <f t="shared" si="247"/>
        <v>611.45967061637134</v>
      </c>
      <c r="V3114" s="22">
        <f t="shared" si="248"/>
        <v>1.0389426859782844</v>
      </c>
      <c r="X3114" s="33"/>
      <c r="Y3114" s="33"/>
    </row>
    <row r="3115" spans="1:25" x14ac:dyDescent="0.2">
      <c r="A3115" s="93" t="s">
        <v>1732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6"/>
        <v>3 2024</v>
      </c>
      <c r="G3115" s="96" t="s">
        <v>5</v>
      </c>
      <c r="H3115" s="161" t="s">
        <v>3183</v>
      </c>
      <c r="I3115" s="97" t="s">
        <v>2165</v>
      </c>
      <c r="J3115" s="97" t="s">
        <v>3184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3221</v>
      </c>
      <c r="T3115" s="95" t="str">
        <f t="shared" si="249"/>
        <v>6 2025</v>
      </c>
      <c r="U3115" s="32">
        <f t="shared" si="247"/>
        <v>811.45967061637134</v>
      </c>
      <c r="V3115" s="22">
        <f t="shared" si="248"/>
        <v>1.3787664669746651</v>
      </c>
      <c r="X3115" s="33"/>
      <c r="Y3115" s="33"/>
    </row>
    <row r="3116" spans="1:25" x14ac:dyDescent="0.2">
      <c r="A3116" s="93" t="s">
        <v>1732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6"/>
        <v>3 2024</v>
      </c>
      <c r="G3116" s="96" t="s">
        <v>5</v>
      </c>
      <c r="H3116" s="177" t="str">
        <f>RIGHT(Journal!$J3116,9)</f>
        <v>SRE-01347</v>
      </c>
      <c r="I3116" s="96" t="str">
        <f t="shared" si="245"/>
        <v>Sports Research</v>
      </c>
      <c r="J3116" s="97" t="s">
        <v>685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9"/>
        <v>10 2025</v>
      </c>
      <c r="U3116" s="32">
        <f t="shared" si="247"/>
        <v>1159.8515474508099</v>
      </c>
      <c r="V3116" s="22">
        <f t="shared" si="248"/>
        <v>0.49563161097209485</v>
      </c>
      <c r="X3116" s="33"/>
      <c r="Y3116" s="33"/>
    </row>
    <row r="3117" spans="1:25" x14ac:dyDescent="0.2">
      <c r="A3117" s="93" t="s">
        <v>1732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6"/>
        <v>3 2024</v>
      </c>
      <c r="G3117" s="96" t="s">
        <v>5</v>
      </c>
      <c r="H3117" s="177" t="str">
        <f>RIGHT(Journal!$J3117,9)</f>
        <v>SRE-01347</v>
      </c>
      <c r="I3117" s="96" t="str">
        <f t="shared" si="245"/>
        <v>Sports Research</v>
      </c>
      <c r="J3117" s="97" t="s">
        <v>685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5283</v>
      </c>
      <c r="T3117" s="95" t="str">
        <f t="shared" si="249"/>
        <v>12 2025</v>
      </c>
      <c r="U3117" s="32">
        <f t="shared" si="247"/>
        <v>1159.8515474508099</v>
      </c>
      <c r="V3117" s="22">
        <f t="shared" si="248"/>
        <v>0.49563161097209485</v>
      </c>
      <c r="X3117" s="33"/>
      <c r="Y3117" s="33"/>
    </row>
    <row r="3118" spans="1:25" x14ac:dyDescent="0.2">
      <c r="A3118" s="93" t="s">
        <v>1732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6"/>
        <v>3 2024</v>
      </c>
      <c r="G3118" s="96" t="s">
        <v>7</v>
      </c>
      <c r="H3118" s="177" t="str">
        <f>RIGHT(Journal!$J3118,9)</f>
        <v>MHL-05868</v>
      </c>
      <c r="I3118" s="96" t="str">
        <f t="shared" si="245"/>
        <v>MEDIHEAL</v>
      </c>
      <c r="J3118" s="97" t="s">
        <v>1730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9"/>
        <v/>
      </c>
      <c r="U3118" s="32">
        <f t="shared" si="247"/>
        <v>-2045.8782878573763</v>
      </c>
      <c r="V3118" s="22" t="str">
        <f t="shared" si="248"/>
        <v/>
      </c>
      <c r="X3118" s="33"/>
      <c r="Y3118" s="33"/>
    </row>
    <row r="3119" spans="1:25" x14ac:dyDescent="0.2">
      <c r="A3119" s="93" t="s">
        <v>1732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6"/>
        <v>3 2024</v>
      </c>
      <c r="G3119" s="96" t="s">
        <v>5</v>
      </c>
      <c r="H3119" s="175" t="s">
        <v>3749</v>
      </c>
      <c r="I3119" s="176" t="s">
        <v>2105</v>
      </c>
      <c r="J3119" s="97" t="s">
        <v>3800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3221</v>
      </c>
      <c r="T3119" s="95" t="str">
        <f t="shared" si="249"/>
        <v>5 2024</v>
      </c>
      <c r="U3119" s="32">
        <f t="shared" si="247"/>
        <v>1047.8519915208176</v>
      </c>
      <c r="V3119" s="22">
        <f t="shared" si="248"/>
        <v>0.7215875967204064</v>
      </c>
      <c r="X3119" s="33"/>
      <c r="Y3119" s="33"/>
    </row>
    <row r="3120" spans="1:25" x14ac:dyDescent="0.2">
      <c r="A3120" s="93" t="s">
        <v>1732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6"/>
        <v>3 2024</v>
      </c>
      <c r="G3120" s="96" t="s">
        <v>5</v>
      </c>
      <c r="H3120" s="175" t="s">
        <v>3749</v>
      </c>
      <c r="I3120" s="176" t="s">
        <v>2105</v>
      </c>
      <c r="J3120" s="97" t="s">
        <v>3800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3221</v>
      </c>
      <c r="T3120" s="95" t="str">
        <f t="shared" si="249"/>
        <v>5 2024</v>
      </c>
      <c r="U3120" s="32">
        <f t="shared" si="247"/>
        <v>1047.8519915208176</v>
      </c>
      <c r="V3120" s="22">
        <f t="shared" si="248"/>
        <v>0.7215875967204064</v>
      </c>
      <c r="X3120" s="33"/>
      <c r="Y3120" s="33"/>
    </row>
    <row r="3121" spans="1:25" x14ac:dyDescent="0.2">
      <c r="A3121" s="93" t="s">
        <v>1732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6"/>
        <v>3 2024</v>
      </c>
      <c r="G3121" s="96" t="s">
        <v>5</v>
      </c>
      <c r="H3121" s="177" t="str">
        <f>RIGHT(Journal!$J3121,9)</f>
        <v>PCT-47707</v>
      </c>
      <c r="I3121" s="96" t="str">
        <f t="shared" si="245"/>
        <v>Pure Co</v>
      </c>
      <c r="J3121" s="97" t="s">
        <v>1731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3575</v>
      </c>
      <c r="T3121" s="95" t="str">
        <f t="shared" si="249"/>
        <v>9 2025</v>
      </c>
      <c r="U3121" s="32">
        <f t="shared" si="247"/>
        <v>443.32618110664203</v>
      </c>
      <c r="V3121" s="22">
        <f t="shared" si="248"/>
        <v>0.41954875116611889</v>
      </c>
      <c r="X3121" s="33"/>
      <c r="Y3121" s="33"/>
    </row>
    <row r="3122" spans="1:25" x14ac:dyDescent="0.2">
      <c r="A3122" s="93" t="s">
        <v>1732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6"/>
        <v>3 2024</v>
      </c>
      <c r="G3122" s="96" t="s">
        <v>5</v>
      </c>
      <c r="H3122" s="175" t="s">
        <v>3760</v>
      </c>
      <c r="I3122" s="176" t="s">
        <v>2067</v>
      </c>
      <c r="J3122" s="97" t="s">
        <v>3810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3221</v>
      </c>
      <c r="T3122" s="95" t="str">
        <f t="shared" si="249"/>
        <v>4 2024</v>
      </c>
      <c r="U3122" s="32">
        <f t="shared" si="247"/>
        <v>1097.3852223067724</v>
      </c>
      <c r="V3122" s="22">
        <f t="shared" si="248"/>
        <v>0.49821931343621106</v>
      </c>
      <c r="X3122" s="33"/>
      <c r="Y3122" s="33"/>
    </row>
    <row r="3123" spans="1:25" x14ac:dyDescent="0.2">
      <c r="A3123" s="93" t="s">
        <v>1736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6"/>
        <v>3 2024</v>
      </c>
      <c r="G3123" s="96" t="s">
        <v>5</v>
      </c>
      <c r="H3123" s="161" t="s">
        <v>3686</v>
      </c>
      <c r="I3123" s="97" t="s">
        <v>2115</v>
      </c>
      <c r="J3123" s="97" t="s">
        <v>3687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3221</v>
      </c>
      <c r="T3123" s="95" t="str">
        <f t="shared" si="249"/>
        <v>4 2024</v>
      </c>
      <c r="U3123" s="32">
        <f t="shared" si="247"/>
        <v>1462.1135017741335</v>
      </c>
      <c r="V3123" s="22">
        <f t="shared" si="248"/>
        <v>0.46595487204549929</v>
      </c>
      <c r="X3123" s="33"/>
      <c r="Y3123" s="33"/>
    </row>
    <row r="3124" spans="1:25" x14ac:dyDescent="0.2">
      <c r="A3124" s="93" t="s">
        <v>1736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6"/>
        <v>3 2024</v>
      </c>
      <c r="G3124" s="96" t="s">
        <v>5</v>
      </c>
      <c r="H3124" s="161" t="s">
        <v>3686</v>
      </c>
      <c r="I3124" s="97" t="s">
        <v>2115</v>
      </c>
      <c r="J3124" s="97" t="s">
        <v>3687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3221</v>
      </c>
      <c r="T3124" s="95" t="str">
        <f t="shared" si="249"/>
        <v>5 2024</v>
      </c>
      <c r="U3124" s="32">
        <f t="shared" si="247"/>
        <v>1362.1135017741335</v>
      </c>
      <c r="V3124" s="22">
        <f t="shared" si="248"/>
        <v>0.43408628787059717</v>
      </c>
      <c r="X3124" s="33"/>
      <c r="Y3124" s="33"/>
    </row>
    <row r="3125" spans="1:25" x14ac:dyDescent="0.2">
      <c r="A3125" s="93" t="s">
        <v>1736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6"/>
        <v>3 2024</v>
      </c>
      <c r="G3125" s="96" t="s">
        <v>5</v>
      </c>
      <c r="H3125" s="160" t="str">
        <f>RIGHT(Journal!$J3125,9)</f>
        <v>CGN-02270</v>
      </c>
      <c r="I3125" s="127" t="str">
        <f t="shared" si="245"/>
        <v>California Gold Nutrition</v>
      </c>
      <c r="J3125" s="97" t="s">
        <v>1738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3221</v>
      </c>
      <c r="T3125" s="95" t="str">
        <f t="shared" si="249"/>
        <v>3 2025</v>
      </c>
      <c r="U3125" s="32">
        <f t="shared" si="247"/>
        <v>956.6161170928666</v>
      </c>
      <c r="V3125" s="22">
        <f t="shared" si="248"/>
        <v>1.0140263517593249</v>
      </c>
      <c r="X3125" s="33"/>
      <c r="Y3125" s="33"/>
    </row>
    <row r="3126" spans="1:25" x14ac:dyDescent="0.2">
      <c r="A3126" s="93" t="s">
        <v>1736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6"/>
        <v>3 2024</v>
      </c>
      <c r="G3126" s="96" t="s">
        <v>5</v>
      </c>
      <c r="H3126" s="161" t="s">
        <v>2114</v>
      </c>
      <c r="I3126" s="97" t="s">
        <v>2115</v>
      </c>
      <c r="J3126" s="97" t="s">
        <v>3197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3221</v>
      </c>
      <c r="T3126" s="95" t="str">
        <f t="shared" si="249"/>
        <v>7 2024</v>
      </c>
      <c r="U3126" s="32">
        <f t="shared" si="247"/>
        <v>887.95107579836031</v>
      </c>
      <c r="V3126" s="22">
        <f t="shared" si="248"/>
        <v>0.62883874671722173</v>
      </c>
      <c r="X3126" s="33"/>
      <c r="Y3126" s="33"/>
    </row>
    <row r="3127" spans="1:25" x14ac:dyDescent="0.2">
      <c r="A3127" s="93" t="s">
        <v>1736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6"/>
        <v>3 2024</v>
      </c>
      <c r="G3127" s="96" t="s">
        <v>5</v>
      </c>
      <c r="H3127" s="161" t="s">
        <v>2114</v>
      </c>
      <c r="I3127" s="97" t="s">
        <v>2115</v>
      </c>
      <c r="J3127" s="97" t="s">
        <v>3197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3221</v>
      </c>
      <c r="T3127" s="95" t="str">
        <f t="shared" si="249"/>
        <v>7 2024</v>
      </c>
      <c r="U3127" s="32">
        <f t="shared" si="247"/>
        <v>887.95107579836031</v>
      </c>
      <c r="V3127" s="22">
        <f t="shared" si="248"/>
        <v>0.62883874671722173</v>
      </c>
      <c r="X3127" s="33"/>
      <c r="Y3127" s="33"/>
    </row>
    <row r="3128" spans="1:25" x14ac:dyDescent="0.2">
      <c r="A3128" s="93" t="s">
        <v>1736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6"/>
        <v>3 2024</v>
      </c>
      <c r="G3128" s="96" t="s">
        <v>5</v>
      </c>
      <c r="H3128" s="161" t="s">
        <v>2691</v>
      </c>
      <c r="I3128" s="97" t="s">
        <v>2115</v>
      </c>
      <c r="J3128" s="97" t="s">
        <v>2692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3221</v>
      </c>
      <c r="T3128" s="95" t="str">
        <f t="shared" si="249"/>
        <v>3 2024</v>
      </c>
      <c r="U3128" s="32">
        <f t="shared" si="247"/>
        <v>-4.7803744041630125E-3</v>
      </c>
      <c r="V3128" s="22">
        <f t="shared" si="248"/>
        <v>-1.3926781490575485E-6</v>
      </c>
      <c r="X3128" s="33"/>
      <c r="Y3128" s="33"/>
    </row>
    <row r="3129" spans="1:25" x14ac:dyDescent="0.2">
      <c r="A3129" s="93" t="s">
        <v>1736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6"/>
        <v>3 2024</v>
      </c>
      <c r="G3129" s="96" t="s">
        <v>5</v>
      </c>
      <c r="H3129" s="160" t="str">
        <f>RIGHT(Journal!$J3129,9)</f>
        <v>CGN-02278</v>
      </c>
      <c r="I3129" s="127" t="str">
        <f t="shared" ref="I3129:I3190" si="250">IFERROR(LEFT(J3129,FIND(",",J3129)-1),"")</f>
        <v>California Gold Nutrition</v>
      </c>
      <c r="J3129" s="97" t="s">
        <v>1739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3221</v>
      </c>
      <c r="T3129" s="95" t="str">
        <f t="shared" si="249"/>
        <v>5 2025</v>
      </c>
      <c r="U3129" s="32">
        <f t="shared" si="247"/>
        <v>787.78179065214715</v>
      </c>
      <c r="V3129" s="22">
        <f t="shared" si="248"/>
        <v>0.969913973345505</v>
      </c>
      <c r="X3129" s="33"/>
      <c r="Y3129" s="33"/>
    </row>
    <row r="3130" spans="1:25" x14ac:dyDescent="0.2">
      <c r="A3130" s="93" t="s">
        <v>1736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6"/>
        <v>3 2024</v>
      </c>
      <c r="G3130" s="96" t="s">
        <v>5</v>
      </c>
      <c r="H3130" s="161" t="s">
        <v>2975</v>
      </c>
      <c r="I3130" s="97" t="s">
        <v>2115</v>
      </c>
      <c r="J3130" s="97" t="s">
        <v>2976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3221</v>
      </c>
      <c r="T3130" s="95" t="str">
        <f t="shared" si="249"/>
        <v>5 2024</v>
      </c>
      <c r="U3130" s="32">
        <f t="shared" si="247"/>
        <v>1299.7787825767768</v>
      </c>
      <c r="V3130" s="22">
        <f t="shared" si="248"/>
        <v>0.8122494367808486</v>
      </c>
      <c r="X3130" s="33"/>
      <c r="Y3130" s="33"/>
    </row>
    <row r="3131" spans="1:25" x14ac:dyDescent="0.2">
      <c r="A3131" s="93" t="s">
        <v>1736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6"/>
        <v>3 2024</v>
      </c>
      <c r="G3131" s="96" t="s">
        <v>5</v>
      </c>
      <c r="H3131" s="161" t="s">
        <v>4381</v>
      </c>
      <c r="I3131" s="97" t="s">
        <v>2733</v>
      </c>
      <c r="J3131" s="97" t="s">
        <v>4382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3221</v>
      </c>
      <c r="T3131" s="95" t="str">
        <f t="shared" si="249"/>
        <v>7 2024</v>
      </c>
      <c r="U3131" s="32">
        <f t="shared" si="247"/>
        <v>1095.6289349076224</v>
      </c>
      <c r="V3131" s="22">
        <f t="shared" si="248"/>
        <v>1.8128414780084756</v>
      </c>
      <c r="X3131" s="33"/>
      <c r="Y3131" s="33"/>
    </row>
    <row r="3132" spans="1:25" x14ac:dyDescent="0.2">
      <c r="A3132" s="93" t="s">
        <v>1742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6"/>
        <v>3 2024</v>
      </c>
      <c r="G3132" s="96" t="s">
        <v>5</v>
      </c>
      <c r="H3132" s="175" t="s">
        <v>3746</v>
      </c>
      <c r="I3132" s="176" t="s">
        <v>2165</v>
      </c>
      <c r="J3132" s="97" t="s">
        <v>3798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3221</v>
      </c>
      <c r="T3132" s="95" t="str">
        <f t="shared" si="249"/>
        <v>4 2024</v>
      </c>
      <c r="U3132" s="32">
        <f t="shared" si="247"/>
        <v>551.34147066230128</v>
      </c>
      <c r="V3132" s="22">
        <f t="shared" si="248"/>
        <v>0.64966232189120099</v>
      </c>
      <c r="X3132" s="33"/>
      <c r="Y3132" s="33"/>
    </row>
    <row r="3133" spans="1:25" x14ac:dyDescent="0.2">
      <c r="A3133" s="93" t="s">
        <v>1742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6"/>
        <v>3 2024</v>
      </c>
      <c r="G3133" s="96" t="s">
        <v>5</v>
      </c>
      <c r="H3133" s="161" t="s">
        <v>2614</v>
      </c>
      <c r="I3133" s="97" t="s">
        <v>2102</v>
      </c>
      <c r="J3133" s="97" t="s">
        <v>2615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3221</v>
      </c>
      <c r="T3133" s="95" t="str">
        <f t="shared" si="249"/>
        <v>4 2024</v>
      </c>
      <c r="U3133" s="32">
        <f t="shared" si="247"/>
        <v>693.78150423906652</v>
      </c>
      <c r="V3133" s="22">
        <f t="shared" si="248"/>
        <v>0.76557861871547006</v>
      </c>
      <c r="X3133" s="33"/>
      <c r="Y3133" s="33"/>
    </row>
    <row r="3134" spans="1:25" x14ac:dyDescent="0.2">
      <c r="A3134" s="93" t="s">
        <v>1742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6"/>
        <v>3 2024</v>
      </c>
      <c r="G3134" s="96" t="s">
        <v>5</v>
      </c>
      <c r="H3134" s="161" t="s">
        <v>2614</v>
      </c>
      <c r="I3134" s="97" t="s">
        <v>2102</v>
      </c>
      <c r="J3134" s="97" t="s">
        <v>2615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3221</v>
      </c>
      <c r="T3134" s="95" t="str">
        <f t="shared" si="249"/>
        <v>6 2024</v>
      </c>
      <c r="U3134" s="32">
        <f t="shared" si="247"/>
        <v>793.78150423906652</v>
      </c>
      <c r="V3134" s="22">
        <f t="shared" si="248"/>
        <v>0.87592728238518691</v>
      </c>
      <c r="X3134" s="33"/>
      <c r="Y3134" s="33"/>
    </row>
    <row r="3135" spans="1:25" x14ac:dyDescent="0.2">
      <c r="A3135" s="93" t="s">
        <v>1742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6"/>
        <v>3 2024</v>
      </c>
      <c r="G3135" s="96" t="s">
        <v>5</v>
      </c>
      <c r="H3135" s="161" t="s">
        <v>2614</v>
      </c>
      <c r="I3135" s="97" t="s">
        <v>2102</v>
      </c>
      <c r="J3135" s="97" t="s">
        <v>2615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3221</v>
      </c>
      <c r="T3135" s="95" t="str">
        <f t="shared" si="249"/>
        <v>6 2024</v>
      </c>
      <c r="U3135" s="32">
        <f t="shared" si="247"/>
        <v>693.78150423906652</v>
      </c>
      <c r="V3135" s="22">
        <f t="shared" si="248"/>
        <v>0.76557861871547006</v>
      </c>
      <c r="X3135" s="33"/>
      <c r="Y3135" s="33"/>
    </row>
    <row r="3136" spans="1:25" x14ac:dyDescent="0.2">
      <c r="A3136" s="93" t="s">
        <v>1742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6"/>
        <v>3 2024</v>
      </c>
      <c r="G3136" s="96" t="s">
        <v>5</v>
      </c>
      <c r="H3136" s="161" t="s">
        <v>2089</v>
      </c>
      <c r="I3136" s="97" t="s">
        <v>2067</v>
      </c>
      <c r="J3136" s="97" t="s">
        <v>4398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3221</v>
      </c>
      <c r="T3136" s="95" t="str">
        <f t="shared" si="249"/>
        <v>8 2024</v>
      </c>
      <c r="U3136" s="32">
        <f t="shared" si="247"/>
        <v>530.33892722236203</v>
      </c>
      <c r="V3136" s="22">
        <f t="shared" si="248"/>
        <v>0.79195125531577959</v>
      </c>
      <c r="X3136" s="33"/>
      <c r="Y3136" s="33"/>
    </row>
    <row r="3137" spans="1:25" x14ac:dyDescent="0.2">
      <c r="A3137" s="93" t="s">
        <v>1742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ref="F3137:F3200" si="251">IFERROR(MONTH(E3137)&amp;" "&amp;YEAR(E3137),"")</f>
        <v>3 2024</v>
      </c>
      <c r="G3137" s="96" t="s">
        <v>5</v>
      </c>
      <c r="H3137" s="161" t="s">
        <v>2089</v>
      </c>
      <c r="I3137" s="97" t="s">
        <v>2067</v>
      </c>
      <c r="J3137" s="97" t="s">
        <v>4398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3221</v>
      </c>
      <c r="T3137" s="95" t="str">
        <f t="shared" si="249"/>
        <v>8 2024</v>
      </c>
      <c r="U3137" s="32">
        <f t="shared" ref="U3137:U3200" si="252">Q3137-P3137</f>
        <v>530.33892722236203</v>
      </c>
      <c r="V3137" s="22">
        <f t="shared" ref="V3137:V3200" si="253">IF(Q3137&lt;&gt;0,IFERROR(U3137/P3137,""),"")</f>
        <v>0.79195125531577959</v>
      </c>
      <c r="X3137" s="33"/>
      <c r="Y3137" s="33"/>
    </row>
    <row r="3138" spans="1:25" x14ac:dyDescent="0.2">
      <c r="A3138" s="93" t="s">
        <v>1742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51"/>
        <v>3 2024</v>
      </c>
      <c r="G3138" s="96" t="s">
        <v>7</v>
      </c>
      <c r="H3138" s="175" t="s">
        <v>3726</v>
      </c>
      <c r="I3138" s="176" t="s">
        <v>3128</v>
      </c>
      <c r="J3138" s="97" t="s">
        <v>3768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3221</v>
      </c>
      <c r="T3138" s="95" t="str">
        <f t="shared" si="249"/>
        <v>4 2024</v>
      </c>
      <c r="U3138" s="32">
        <f t="shared" si="252"/>
        <v>773.36894988667814</v>
      </c>
      <c r="V3138" s="22">
        <f t="shared" si="253"/>
        <v>0.68644384495606525</v>
      </c>
      <c r="X3138" s="33"/>
      <c r="Y3138" s="33"/>
    </row>
    <row r="3139" spans="1:25" x14ac:dyDescent="0.2">
      <c r="A3139" s="93" t="s">
        <v>1742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51"/>
        <v>3 2024</v>
      </c>
      <c r="G3139" s="96" t="s">
        <v>5</v>
      </c>
      <c r="H3139" s="160" t="str">
        <f>RIGHT(Journal!$J3139,9)</f>
        <v>NTA-26173</v>
      </c>
      <c r="I3139" s="127" t="str">
        <f t="shared" si="250"/>
        <v>Nature's Answer</v>
      </c>
      <c r="J3139" s="97" t="s">
        <v>1740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3221</v>
      </c>
      <c r="T3139" s="95" t="str">
        <f t="shared" si="249"/>
        <v>4 2024</v>
      </c>
      <c r="U3139" s="32">
        <f t="shared" si="252"/>
        <v>885.86411231427792</v>
      </c>
      <c r="V3139" s="22">
        <f t="shared" si="253"/>
        <v>0.5488163165645189</v>
      </c>
      <c r="X3139" s="33"/>
      <c r="Y3139" s="33"/>
    </row>
    <row r="3140" spans="1:25" x14ac:dyDescent="0.2">
      <c r="A3140" s="93" t="s">
        <v>1742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si="251"/>
        <v>3 2024</v>
      </c>
      <c r="G3140" s="96" t="s">
        <v>5</v>
      </c>
      <c r="H3140" s="161" t="s">
        <v>2700</v>
      </c>
      <c r="I3140" s="97" t="s">
        <v>2067</v>
      </c>
      <c r="J3140" s="97" t="s">
        <v>2701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3221</v>
      </c>
      <c r="T3140" s="95" t="str">
        <f t="shared" si="249"/>
        <v>8 2024</v>
      </c>
      <c r="U3140" s="32">
        <f t="shared" si="252"/>
        <v>1096.337393603626</v>
      </c>
      <c r="V3140" s="22">
        <f t="shared" si="253"/>
        <v>0.60783950929384301</v>
      </c>
      <c r="X3140" s="33"/>
      <c r="Y3140" s="33"/>
    </row>
    <row r="3141" spans="1:25" x14ac:dyDescent="0.2">
      <c r="A3141" s="93" t="s">
        <v>1742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1"/>
        <v>3 2024</v>
      </c>
      <c r="G3141" s="96" t="s">
        <v>5</v>
      </c>
      <c r="H3141" s="161" t="s">
        <v>2700</v>
      </c>
      <c r="I3141" s="97" t="s">
        <v>2067</v>
      </c>
      <c r="J3141" s="97" t="s">
        <v>2701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3221</v>
      </c>
      <c r="T3141" s="95" t="str">
        <f t="shared" si="249"/>
        <v>9 2024</v>
      </c>
      <c r="U3141" s="32">
        <f t="shared" si="252"/>
        <v>1096.337393603626</v>
      </c>
      <c r="V3141" s="22">
        <f t="shared" si="253"/>
        <v>0.60783950929384301</v>
      </c>
      <c r="X3141" s="33"/>
      <c r="Y3141" s="33"/>
    </row>
    <row r="3142" spans="1:25" x14ac:dyDescent="0.2">
      <c r="A3142" s="93" t="s">
        <v>1742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1"/>
        <v>3 2024</v>
      </c>
      <c r="G3142" s="96" t="s">
        <v>5</v>
      </c>
      <c r="H3142" s="160" t="str">
        <f>RIGHT(Journal!$J3142,9)</f>
        <v>NOW-00426</v>
      </c>
      <c r="I3142" s="127" t="str">
        <f t="shared" si="250"/>
        <v>NOW Foods</v>
      </c>
      <c r="J3142" s="97" t="s">
        <v>1744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3221</v>
      </c>
      <c r="T3142" s="95" t="str">
        <f t="shared" si="249"/>
        <v>4 2024</v>
      </c>
      <c r="U3142" s="32">
        <f t="shared" si="252"/>
        <v>777.90363972131263</v>
      </c>
      <c r="V3142" s="22">
        <f t="shared" si="253"/>
        <v>0.63653216309712202</v>
      </c>
      <c r="X3142" s="33"/>
      <c r="Y3142" s="33"/>
    </row>
    <row r="3143" spans="1:25" x14ac:dyDescent="0.2">
      <c r="A3143" s="93" t="s">
        <v>1742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1"/>
        <v>3 2024</v>
      </c>
      <c r="G3143" s="96" t="s">
        <v>5</v>
      </c>
      <c r="H3143" s="160" t="str">
        <f>RIGHT(Journal!$J3143,9)</f>
        <v>NOW-00426</v>
      </c>
      <c r="I3143" s="127" t="str">
        <f t="shared" si="250"/>
        <v>NOW Foods</v>
      </c>
      <c r="J3143" s="97" t="s">
        <v>1744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3221</v>
      </c>
      <c r="T3143" s="95" t="str">
        <f t="shared" si="249"/>
        <v>5 2024</v>
      </c>
      <c r="U3143" s="32">
        <f t="shared" si="252"/>
        <v>777.90363972131263</v>
      </c>
      <c r="V3143" s="22">
        <f t="shared" si="253"/>
        <v>0.63653216309712202</v>
      </c>
      <c r="X3143" s="33"/>
      <c r="Y3143" s="33"/>
    </row>
    <row r="3144" spans="1:25" x14ac:dyDescent="0.2">
      <c r="A3144" s="93" t="s">
        <v>1742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1"/>
        <v>3 2024</v>
      </c>
      <c r="G3144" s="96" t="s">
        <v>5</v>
      </c>
      <c r="H3144" s="160" t="str">
        <f>RIGHT(Journal!$J3144,9)</f>
        <v>NOW-00426</v>
      </c>
      <c r="I3144" s="127" t="str">
        <f t="shared" si="250"/>
        <v>NOW Foods</v>
      </c>
      <c r="J3144" s="97" t="s">
        <v>1744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3221</v>
      </c>
      <c r="T3144" s="95" t="str">
        <f t="shared" si="249"/>
        <v>7 2024</v>
      </c>
      <c r="U3144" s="32">
        <f t="shared" si="252"/>
        <v>677.90363972131263</v>
      </c>
      <c r="V3144" s="22">
        <f t="shared" si="253"/>
        <v>0.55470555494226592</v>
      </c>
      <c r="X3144" s="33"/>
      <c r="Y3144" s="33"/>
    </row>
    <row r="3145" spans="1:25" x14ac:dyDescent="0.2">
      <c r="A3145" s="93" t="s">
        <v>1742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1"/>
        <v>3 2024</v>
      </c>
      <c r="G3145" s="96" t="s">
        <v>5</v>
      </c>
      <c r="H3145" s="161" t="s">
        <v>4102</v>
      </c>
      <c r="I3145" s="97" t="s">
        <v>2742</v>
      </c>
      <c r="J3145" s="97" t="s">
        <v>4103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3221</v>
      </c>
      <c r="T3145" s="95" t="str">
        <f t="shared" si="249"/>
        <v>4 2024</v>
      </c>
      <c r="U3145" s="32">
        <f t="shared" si="252"/>
        <v>1180.4035482246277</v>
      </c>
      <c r="V3145" s="22">
        <f t="shared" si="253"/>
        <v>0.50888314961905146</v>
      </c>
      <c r="X3145" s="33"/>
      <c r="Y3145" s="33"/>
    </row>
    <row r="3146" spans="1:25" x14ac:dyDescent="0.2">
      <c r="A3146" s="93" t="s">
        <v>1742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1"/>
        <v>3 2024</v>
      </c>
      <c r="G3146" s="96" t="s">
        <v>5</v>
      </c>
      <c r="H3146" s="161" t="s">
        <v>4102</v>
      </c>
      <c r="I3146" s="97" t="s">
        <v>2742</v>
      </c>
      <c r="J3146" s="97" t="s">
        <v>4103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3221</v>
      </c>
      <c r="T3146" s="95" t="str">
        <f t="shared" si="249"/>
        <v>12 2024</v>
      </c>
      <c r="U3146" s="32">
        <f t="shared" si="252"/>
        <v>1580.4035482246277</v>
      </c>
      <c r="V3146" s="22">
        <f t="shared" si="253"/>
        <v>0.68132693814694301</v>
      </c>
      <c r="X3146" s="33"/>
      <c r="Y3146" s="33"/>
    </row>
    <row r="3147" spans="1:25" x14ac:dyDescent="0.2">
      <c r="A3147" s="93" t="s">
        <v>1742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1"/>
        <v>3 2024</v>
      </c>
      <c r="G3147" s="96" t="s">
        <v>5</v>
      </c>
      <c r="H3147" s="160" t="str">
        <f>RIGHT(Journal!$J3147,9)</f>
        <v>NAP-29998</v>
      </c>
      <c r="I3147" s="127" t="str">
        <f t="shared" si="250"/>
        <v>NaturesPlus</v>
      </c>
      <c r="J3147" s="97" t="s">
        <v>1268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3221</v>
      </c>
      <c r="T3147" s="95" t="str">
        <f t="shared" si="249"/>
        <v>9 2024</v>
      </c>
      <c r="U3147" s="32">
        <f t="shared" si="252"/>
        <v>829.20202971543677</v>
      </c>
      <c r="V3147" s="22">
        <f t="shared" si="253"/>
        <v>0.85414479129203225</v>
      </c>
      <c r="X3147" s="33"/>
      <c r="Y3147" s="33"/>
    </row>
    <row r="3148" spans="1:25" x14ac:dyDescent="0.2">
      <c r="A3148" s="93" t="s">
        <v>1742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1"/>
        <v>3 2024</v>
      </c>
      <c r="G3148" s="96" t="s">
        <v>7</v>
      </c>
      <c r="H3148" s="160" t="str">
        <f>RIGHT(Journal!$J3148,9)</f>
        <v>RSE-01954</v>
      </c>
      <c r="I3148" s="127" t="str">
        <f t="shared" si="250"/>
        <v>Radiant Seoul</v>
      </c>
      <c r="J3148" s="97" t="s">
        <v>1741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49"/>
        <v/>
      </c>
      <c r="U3148" s="32">
        <f t="shared" si="252"/>
        <v>-374.84173256106789</v>
      </c>
      <c r="V3148" s="22" t="str">
        <f t="shared" si="253"/>
        <v/>
      </c>
      <c r="X3148" s="33"/>
      <c r="Y3148" s="33"/>
    </row>
    <row r="3149" spans="1:25" x14ac:dyDescent="0.2">
      <c r="A3149" s="93" t="s">
        <v>1746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1"/>
        <v>3 2024</v>
      </c>
      <c r="G3149" s="96" t="s">
        <v>5</v>
      </c>
      <c r="H3149" s="160" t="str">
        <f>RIGHT(Journal!$J3149,9)</f>
        <v>000000037</v>
      </c>
      <c r="I3149" s="96" t="str">
        <f t="shared" si="250"/>
        <v>Forever</v>
      </c>
      <c r="J3149" s="97" t="s">
        <v>317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3221</v>
      </c>
      <c r="T3149" s="95" t="str">
        <f t="shared" ref="T3149:T3212" si="254">IF(R3149="","",MONTH(R3149)&amp;" "&amp;YEAR(R3149))</f>
        <v>3 2024</v>
      </c>
      <c r="U3149" s="32">
        <f t="shared" si="252"/>
        <v>449</v>
      </c>
      <c r="V3149" s="22">
        <f t="shared" si="253"/>
        <v>0.27195639006662631</v>
      </c>
      <c r="X3149" s="33"/>
      <c r="Y3149" s="33"/>
    </row>
    <row r="3150" spans="1:25" x14ac:dyDescent="0.2">
      <c r="A3150" s="93" t="s">
        <v>1746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1"/>
        <v>3 2024</v>
      </c>
      <c r="G3150" s="96" t="s">
        <v>6</v>
      </c>
      <c r="H3150" s="175" t="s">
        <v>3738</v>
      </c>
      <c r="I3150" s="176" t="s">
        <v>3784</v>
      </c>
      <c r="J3150" s="97" t="s">
        <v>3785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3221</v>
      </c>
      <c r="T3150" s="95" t="str">
        <f t="shared" si="254"/>
        <v>4 2024</v>
      </c>
      <c r="U3150" s="32">
        <f t="shared" si="252"/>
        <v>368</v>
      </c>
      <c r="V3150" s="22">
        <f t="shared" si="253"/>
        <v>0.85185185185185186</v>
      </c>
      <c r="X3150" s="33"/>
      <c r="Y3150" s="33"/>
    </row>
    <row r="3151" spans="1:25" x14ac:dyDescent="0.2">
      <c r="A3151" s="93" t="s">
        <v>1746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1"/>
        <v>3 2024</v>
      </c>
      <c r="G3151" s="96" t="s">
        <v>6</v>
      </c>
      <c r="H3151" s="175" t="s">
        <v>3738</v>
      </c>
      <c r="I3151" s="176" t="s">
        <v>3784</v>
      </c>
      <c r="J3151" s="97" t="s">
        <v>3785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3221</v>
      </c>
      <c r="T3151" s="95" t="str">
        <f t="shared" si="254"/>
        <v>6 2024</v>
      </c>
      <c r="U3151" s="32">
        <f t="shared" si="252"/>
        <v>368</v>
      </c>
      <c r="V3151" s="22">
        <f t="shared" si="253"/>
        <v>0.85185185185185186</v>
      </c>
      <c r="X3151" s="33"/>
      <c r="Y3151" s="33"/>
    </row>
    <row r="3152" spans="1:25" x14ac:dyDescent="0.2">
      <c r="A3152" s="93" t="s">
        <v>1746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1"/>
        <v>3 2024</v>
      </c>
      <c r="G3152" s="96" t="s">
        <v>6</v>
      </c>
      <c r="H3152" s="175" t="s">
        <v>3738</v>
      </c>
      <c r="I3152" s="176" t="s">
        <v>3784</v>
      </c>
      <c r="J3152" s="97" t="s">
        <v>3785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3221</v>
      </c>
      <c r="T3152" s="95" t="str">
        <f t="shared" si="254"/>
        <v>6 2024</v>
      </c>
      <c r="U3152" s="32">
        <f t="shared" si="252"/>
        <v>368</v>
      </c>
      <c r="V3152" s="22">
        <f t="shared" si="253"/>
        <v>0.85185185185185186</v>
      </c>
      <c r="X3152" s="33"/>
      <c r="Y3152" s="33"/>
    </row>
    <row r="3153" spans="1:25" x14ac:dyDescent="0.2">
      <c r="A3153" s="93" t="s">
        <v>1746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1"/>
        <v>3 2024</v>
      </c>
      <c r="G3153" s="96" t="s">
        <v>6</v>
      </c>
      <c r="H3153" s="175" t="s">
        <v>3738</v>
      </c>
      <c r="I3153" s="176" t="s">
        <v>3784</v>
      </c>
      <c r="J3153" s="97" t="s">
        <v>3785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3221</v>
      </c>
      <c r="T3153" s="95" t="str">
        <f t="shared" si="254"/>
        <v>7 2024</v>
      </c>
      <c r="U3153" s="32">
        <f t="shared" si="252"/>
        <v>368</v>
      </c>
      <c r="V3153" s="22">
        <f t="shared" si="253"/>
        <v>0.85185185185185186</v>
      </c>
      <c r="X3153" s="33"/>
      <c r="Y3153" s="33"/>
    </row>
    <row r="3154" spans="1:25" x14ac:dyDescent="0.2">
      <c r="A3154" s="93" t="s">
        <v>1746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1"/>
        <v>3 2024</v>
      </c>
      <c r="G3154" s="96" t="s">
        <v>6</v>
      </c>
      <c r="H3154" s="160" t="str">
        <f>RIGHT(Journal!$J3154,9)</f>
        <v xml:space="preserve"> 65579476</v>
      </c>
      <c r="I3154" s="96" t="str">
        <f t="shared" si="250"/>
        <v>Maxler</v>
      </c>
      <c r="J3154" s="97" t="s">
        <v>1747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3221</v>
      </c>
      <c r="T3154" s="95" t="str">
        <f t="shared" si="254"/>
        <v>3 2024</v>
      </c>
      <c r="U3154" s="32">
        <f t="shared" si="252"/>
        <v>675</v>
      </c>
      <c r="V3154" s="22">
        <f t="shared" si="253"/>
        <v>0.19812151452891105</v>
      </c>
      <c r="X3154" s="33"/>
      <c r="Y3154" s="33"/>
    </row>
    <row r="3155" spans="1:25" x14ac:dyDescent="0.2">
      <c r="A3155" s="93" t="s">
        <v>1746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1"/>
        <v>3 2024</v>
      </c>
      <c r="G3155" s="96" t="s">
        <v>7</v>
      </c>
      <c r="H3155" s="160" t="str">
        <f>RIGHT(Journal!$J3155,9)</f>
        <v xml:space="preserve"> 27088804</v>
      </c>
      <c r="I3155" s="96" t="str">
        <f t="shared" si="250"/>
        <v>ENOUGH</v>
      </c>
      <c r="J3155" s="97" t="s">
        <v>1748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4"/>
        <v/>
      </c>
      <c r="U3155" s="32">
        <f t="shared" si="252"/>
        <v>-233</v>
      </c>
      <c r="V3155" s="22" t="str">
        <f t="shared" si="253"/>
        <v/>
      </c>
      <c r="X3155" s="33"/>
      <c r="Y3155" s="33"/>
    </row>
    <row r="3156" spans="1:25" x14ac:dyDescent="0.2">
      <c r="A3156" s="93" t="s">
        <v>1746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1"/>
        <v>3 2024</v>
      </c>
      <c r="G3156" s="96" t="s">
        <v>7</v>
      </c>
      <c r="H3156" s="160" t="str">
        <f>RIGHT(Journal!$J3156,9)</f>
        <v xml:space="preserve"> 27088804</v>
      </c>
      <c r="I3156" s="96" t="str">
        <f t="shared" si="250"/>
        <v>ENOUGH</v>
      </c>
      <c r="J3156" s="97" t="s">
        <v>1748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4"/>
        <v/>
      </c>
      <c r="U3156" s="32">
        <f t="shared" si="252"/>
        <v>-233</v>
      </c>
      <c r="V3156" s="22" t="str">
        <f t="shared" si="253"/>
        <v/>
      </c>
      <c r="X3156" s="33"/>
      <c r="Y3156" s="33"/>
    </row>
    <row r="3157" spans="1:25" x14ac:dyDescent="0.2">
      <c r="A3157" s="93" t="s">
        <v>1746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1"/>
        <v>3 2024</v>
      </c>
      <c r="G3157" s="96" t="s">
        <v>7</v>
      </c>
      <c r="H3157" s="160" t="str">
        <f>RIGHT(Journal!$J3157,9)</f>
        <v xml:space="preserve"> 27088804</v>
      </c>
      <c r="I3157" s="96" t="str">
        <f t="shared" si="250"/>
        <v>ENOUGH</v>
      </c>
      <c r="J3157" s="97" t="s">
        <v>1748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4"/>
        <v/>
      </c>
      <c r="U3157" s="32">
        <f t="shared" si="252"/>
        <v>-233</v>
      </c>
      <c r="V3157" s="22" t="str">
        <f t="shared" si="253"/>
        <v/>
      </c>
      <c r="X3157" s="33"/>
      <c r="Y3157" s="33"/>
    </row>
    <row r="3158" spans="1:25" x14ac:dyDescent="0.2">
      <c r="A3158" s="93" t="s">
        <v>1746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1"/>
        <v>3 2024</v>
      </c>
      <c r="G3158" s="96" t="s">
        <v>5</v>
      </c>
      <c r="H3158" s="160" t="str">
        <f>RIGHT(Journal!$J3158,9)</f>
        <v>119141823</v>
      </c>
      <c r="I3158" s="96" t="str">
        <f t="shared" si="250"/>
        <v>Green Leaf Formula</v>
      </c>
      <c r="J3158" s="97" t="s">
        <v>1749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3221</v>
      </c>
      <c r="T3158" s="95" t="str">
        <f t="shared" si="254"/>
        <v>3 2024</v>
      </c>
      <c r="U3158" s="32">
        <f t="shared" si="252"/>
        <v>358</v>
      </c>
      <c r="V3158" s="22">
        <f t="shared" si="253"/>
        <v>0.60472972972972971</v>
      </c>
      <c r="X3158" s="33"/>
      <c r="Y3158" s="33"/>
    </row>
    <row r="3159" spans="1:25" x14ac:dyDescent="0.2">
      <c r="A3159" s="93" t="s">
        <v>1750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1"/>
        <v>3 2024</v>
      </c>
      <c r="G3159" s="96" t="s">
        <v>8</v>
      </c>
      <c r="H3159" s="160" t="str">
        <f>RIGHT(Journal!$J3159,9)</f>
        <v>0004eln02</v>
      </c>
      <c r="I3159" s="96" t="str">
        <f t="shared" si="250"/>
        <v>ESSENS</v>
      </c>
      <c r="J3159" s="97" t="s">
        <v>2671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4"/>
        <v/>
      </c>
      <c r="U3159" s="32">
        <f t="shared" si="252"/>
        <v>-1872</v>
      </c>
      <c r="V3159" s="22" t="str">
        <f t="shared" si="253"/>
        <v/>
      </c>
      <c r="X3159" s="33"/>
      <c r="Y3159" s="33"/>
    </row>
    <row r="3160" spans="1:25" x14ac:dyDescent="0.2">
      <c r="A3160" s="93" t="s">
        <v>1750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1"/>
        <v>3 2024</v>
      </c>
      <c r="G3160" s="96" t="s">
        <v>8</v>
      </c>
      <c r="H3160" s="160" t="str">
        <f>RIGHT(Journal!$J3160,9)</f>
        <v>0004eln06</v>
      </c>
      <c r="I3160" s="96" t="str">
        <f t="shared" si="250"/>
        <v>ESSENS</v>
      </c>
      <c r="J3160" s="97" t="s">
        <v>2672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4"/>
        <v/>
      </c>
      <c r="U3160" s="32">
        <f t="shared" si="252"/>
        <v>-1872</v>
      </c>
      <c r="V3160" s="22" t="str">
        <f t="shared" si="253"/>
        <v/>
      </c>
      <c r="X3160" s="33"/>
      <c r="Y3160" s="33"/>
    </row>
    <row r="3161" spans="1:25" x14ac:dyDescent="0.2">
      <c r="A3161" s="93" t="s">
        <v>1752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1"/>
        <v>3 2024</v>
      </c>
      <c r="G3161" s="96" t="s">
        <v>5</v>
      </c>
      <c r="H3161" s="160" t="str">
        <f>RIGHT(Journal!$J3161,9)</f>
        <v>NOW-05975</v>
      </c>
      <c r="I3161" s="96" t="str">
        <f t="shared" si="250"/>
        <v>NOW Foods</v>
      </c>
      <c r="J3161" s="97" t="s">
        <v>129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4"/>
        <v/>
      </c>
      <c r="U3161" s="32">
        <f t="shared" si="252"/>
        <v>-1602</v>
      </c>
      <c r="V3161" s="22" t="str">
        <f t="shared" si="253"/>
        <v/>
      </c>
      <c r="X3161" s="33"/>
      <c r="Y3161" s="33"/>
    </row>
    <row r="3162" spans="1:25" x14ac:dyDescent="0.2">
      <c r="A3162" s="93" t="s">
        <v>1753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1"/>
        <v>3 2024</v>
      </c>
      <c r="G3162" s="96" t="s">
        <v>5</v>
      </c>
      <c r="H3162" s="161" t="s">
        <v>2932</v>
      </c>
      <c r="I3162" s="97" t="s">
        <v>2933</v>
      </c>
      <c r="J3162" s="97" t="s">
        <v>2934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3221</v>
      </c>
      <c r="T3162" s="95" t="str">
        <f t="shared" si="254"/>
        <v>3 2024</v>
      </c>
      <c r="U3162" s="32">
        <f t="shared" si="252"/>
        <v>519</v>
      </c>
      <c r="V3162" s="22">
        <f t="shared" si="253"/>
        <v>0.17410265011741027</v>
      </c>
      <c r="X3162" s="33"/>
      <c r="Y3162" s="33"/>
    </row>
    <row r="3163" spans="1:25" x14ac:dyDescent="0.2">
      <c r="A3163" s="93" t="s">
        <v>1753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1"/>
        <v>3 2024</v>
      </c>
      <c r="G3163" s="96" t="s">
        <v>5</v>
      </c>
      <c r="H3163" s="161" t="s">
        <v>2932</v>
      </c>
      <c r="I3163" s="97" t="s">
        <v>2933</v>
      </c>
      <c r="J3163" s="97" t="s">
        <v>2934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3221</v>
      </c>
      <c r="T3163" s="95" t="str">
        <f t="shared" si="254"/>
        <v>3 2024</v>
      </c>
      <c r="U3163" s="32">
        <f t="shared" si="252"/>
        <v>519</v>
      </c>
      <c r="V3163" s="22">
        <f t="shared" si="253"/>
        <v>0.17410265011741027</v>
      </c>
      <c r="X3163" s="33"/>
      <c r="Y3163" s="33"/>
    </row>
    <row r="3164" spans="1:25" x14ac:dyDescent="0.2">
      <c r="A3164" s="93" t="s">
        <v>1754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1"/>
        <v>3 2024</v>
      </c>
      <c r="G3164" s="96" t="s">
        <v>5</v>
      </c>
      <c r="H3164" s="160" t="str">
        <f>RIGHT(Journal!$J3164,9)</f>
        <v>SOL-59204</v>
      </c>
      <c r="I3164" s="96" t="str">
        <f t="shared" si="250"/>
        <v>Solgar</v>
      </c>
      <c r="J3164" s="97" t="s">
        <v>1755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3221</v>
      </c>
      <c r="T3164" s="95" t="str">
        <f t="shared" si="254"/>
        <v>3 2024</v>
      </c>
      <c r="U3164" s="32">
        <f t="shared" si="252"/>
        <v>264</v>
      </c>
      <c r="V3164" s="22">
        <f t="shared" si="253"/>
        <v>0.21359223300970873</v>
      </c>
      <c r="X3164" s="33"/>
      <c r="Y3164" s="33"/>
    </row>
    <row r="3165" spans="1:25" x14ac:dyDescent="0.2">
      <c r="A3165" s="93" t="s">
        <v>1754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1"/>
        <v>3 2024</v>
      </c>
      <c r="G3165" s="96" t="s">
        <v>5</v>
      </c>
      <c r="H3165" s="160" t="str">
        <f>RIGHT(Journal!$J3165,9)</f>
        <v>SOL-59204</v>
      </c>
      <c r="I3165" s="96" t="str">
        <f t="shared" si="250"/>
        <v>Solgar</v>
      </c>
      <c r="J3165" s="97" t="s">
        <v>1755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3221</v>
      </c>
      <c r="T3165" s="95" t="str">
        <f t="shared" si="254"/>
        <v>3 2024</v>
      </c>
      <c r="U3165" s="32">
        <f t="shared" si="252"/>
        <v>264</v>
      </c>
      <c r="V3165" s="22">
        <f t="shared" si="253"/>
        <v>0.21359223300970873</v>
      </c>
      <c r="X3165" s="33"/>
      <c r="Y3165" s="33"/>
    </row>
    <row r="3166" spans="1:25" x14ac:dyDescent="0.2">
      <c r="A3166" s="93" t="s">
        <v>1756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1"/>
        <v>3 2024</v>
      </c>
      <c r="G3166" s="96" t="s">
        <v>7</v>
      </c>
      <c r="H3166" s="160" t="str">
        <f>RIGHT(Journal!$J3166,9)</f>
        <v>911242803</v>
      </c>
      <c r="I3166" s="96" t="str">
        <f t="shared" si="250"/>
        <v>LADOR</v>
      </c>
      <c r="J3166" s="97" t="s">
        <v>3709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3221</v>
      </c>
      <c r="T3166" s="95" t="str">
        <f t="shared" si="254"/>
        <v>3 2024</v>
      </c>
      <c r="U3166" s="32">
        <f t="shared" si="252"/>
        <v>341</v>
      </c>
      <c r="V3166" s="22">
        <f t="shared" si="253"/>
        <v>0.51745068285280726</v>
      </c>
      <c r="X3166" s="33"/>
      <c r="Y3166" s="33"/>
    </row>
    <row r="3167" spans="1:25" x14ac:dyDescent="0.2">
      <c r="A3167" s="93" t="s">
        <v>1757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1"/>
        <v>3 2024</v>
      </c>
      <c r="G3167" s="96" t="s">
        <v>6</v>
      </c>
      <c r="H3167" s="160" t="str">
        <f>RIGHT(Journal!$J3167,9)</f>
        <v>176349145</v>
      </c>
      <c r="I3167" s="96" t="str">
        <f t="shared" si="250"/>
        <v>PRIMEKRAFT</v>
      </c>
      <c r="J3167" s="97" t="s">
        <v>3715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3221</v>
      </c>
      <c r="T3167" s="95" t="str">
        <f t="shared" si="254"/>
        <v>3 2024</v>
      </c>
      <c r="U3167" s="32">
        <f t="shared" si="252"/>
        <v>393</v>
      </c>
      <c r="V3167" s="22">
        <f t="shared" si="253"/>
        <v>0.24455507156191661</v>
      </c>
      <c r="X3167" s="33"/>
      <c r="Y3167" s="33"/>
    </row>
    <row r="3168" spans="1:25" x14ac:dyDescent="0.2">
      <c r="A3168" s="93" t="s">
        <v>1757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1"/>
        <v>3 2024</v>
      </c>
      <c r="G3168" s="96" t="s">
        <v>6</v>
      </c>
      <c r="H3168" s="160" t="str">
        <f>RIGHT(Journal!$J3168,9)</f>
        <v>176349146</v>
      </c>
      <c r="I3168" s="96" t="str">
        <f t="shared" si="250"/>
        <v>PRIMEKRAFT</v>
      </c>
      <c r="J3168" s="97" t="s">
        <v>1758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3221</v>
      </c>
      <c r="T3168" s="95" t="str">
        <f t="shared" si="254"/>
        <v>3 2024</v>
      </c>
      <c r="U3168" s="32">
        <f t="shared" si="252"/>
        <v>393</v>
      </c>
      <c r="V3168" s="22">
        <f t="shared" si="253"/>
        <v>0.24455507156191661</v>
      </c>
      <c r="X3168" s="33"/>
      <c r="Y3168" s="33"/>
    </row>
    <row r="3169" spans="1:25" x14ac:dyDescent="0.2">
      <c r="A3169" s="93" t="s">
        <v>1759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1"/>
        <v>3 2024</v>
      </c>
      <c r="G3169" s="96" t="s">
        <v>6</v>
      </c>
      <c r="H3169" s="160" t="str">
        <f>RIGHT(Journal!$J3169,9)</f>
        <v>OPN-05223</v>
      </c>
      <c r="I3169" s="96" t="str">
        <f t="shared" si="250"/>
        <v>Optimum Nutrition</v>
      </c>
      <c r="J3169" s="97" t="s">
        <v>861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3221</v>
      </c>
      <c r="T3169" s="95" t="str">
        <f t="shared" si="254"/>
        <v>7 2024</v>
      </c>
      <c r="U3169" s="32">
        <f t="shared" si="252"/>
        <v>1492</v>
      </c>
      <c r="V3169" s="22">
        <f t="shared" si="253"/>
        <v>0.61960132890365449</v>
      </c>
      <c r="X3169" s="33"/>
      <c r="Y3169" s="33"/>
    </row>
    <row r="3170" spans="1:25" x14ac:dyDescent="0.2">
      <c r="A3170" s="93" t="s">
        <v>1759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1"/>
        <v>3 2024</v>
      </c>
      <c r="G3170" s="96" t="s">
        <v>6</v>
      </c>
      <c r="H3170" s="160" t="str">
        <f>RIGHT(Journal!$J3170,9)</f>
        <v>OPN-05223</v>
      </c>
      <c r="I3170" s="96" t="str">
        <f t="shared" si="250"/>
        <v>Optimum Nutrition</v>
      </c>
      <c r="J3170" s="97" t="s">
        <v>861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4"/>
        <v/>
      </c>
      <c r="U3170" s="32">
        <f t="shared" si="252"/>
        <v>-2408</v>
      </c>
      <c r="V3170" s="22" t="str">
        <f t="shared" si="253"/>
        <v/>
      </c>
      <c r="X3170" s="33"/>
      <c r="Y3170" s="33"/>
    </row>
    <row r="3171" spans="1:25" x14ac:dyDescent="0.2">
      <c r="A3171" s="93" t="s">
        <v>1760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1"/>
        <v>3 2024</v>
      </c>
      <c r="G3171" s="96" t="s">
        <v>7</v>
      </c>
      <c r="H3171" s="160" t="str">
        <f>RIGHT(Journal!$J3171,9)</f>
        <v>ECD087944</v>
      </c>
      <c r="I3171" s="96" t="str">
        <f t="shared" si="250"/>
        <v>ECODERMA</v>
      </c>
      <c r="J3171" s="97" t="s">
        <v>1762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4"/>
        <v/>
      </c>
      <c r="U3171" s="32">
        <f t="shared" si="252"/>
        <v>-1139.6000000000001</v>
      </c>
      <c r="V3171" s="22" t="str">
        <f t="shared" si="253"/>
        <v/>
      </c>
      <c r="X3171" s="33"/>
      <c r="Y3171" s="33"/>
    </row>
    <row r="3172" spans="1:25" x14ac:dyDescent="0.2">
      <c r="A3172" s="93" t="s">
        <v>1760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1"/>
        <v>3 2024</v>
      </c>
      <c r="G3172" s="96" t="s">
        <v>7</v>
      </c>
      <c r="H3172" s="160" t="str">
        <f>RIGHT(Journal!$J3172,9)</f>
        <v>LPO555557</v>
      </c>
      <c r="I3172" s="96" t="str">
        <f t="shared" si="250"/>
        <v>LE PETIT OLIVIER</v>
      </c>
      <c r="J3172" s="97" t="s">
        <v>1763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4"/>
        <v/>
      </c>
      <c r="U3172" s="32">
        <f t="shared" si="252"/>
        <v>-327.60000000000002</v>
      </c>
      <c r="V3172" s="22" t="str">
        <f t="shared" si="253"/>
        <v/>
      </c>
      <c r="X3172" s="33"/>
      <c r="Y3172" s="33"/>
    </row>
    <row r="3173" spans="1:25" x14ac:dyDescent="0.2">
      <c r="A3173" s="93" t="s">
        <v>1760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1"/>
        <v>3 2024</v>
      </c>
      <c r="G3173" s="96" t="s">
        <v>7</v>
      </c>
      <c r="H3173" s="160" t="str">
        <f>RIGHT(Journal!$J3173,9)</f>
        <v>CLOR50159</v>
      </c>
      <c r="I3173" s="96" t="str">
        <f t="shared" si="250"/>
        <v>LOREN COSMETIC</v>
      </c>
      <c r="J3173" s="97" t="s">
        <v>1764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4"/>
        <v/>
      </c>
      <c r="U3173" s="32">
        <f t="shared" si="252"/>
        <v>-115.60000000000001</v>
      </c>
      <c r="V3173" s="22" t="str">
        <f t="shared" si="253"/>
        <v/>
      </c>
      <c r="X3173" s="33"/>
      <c r="Y3173" s="33"/>
    </row>
    <row r="3174" spans="1:25" x14ac:dyDescent="0.2">
      <c r="A3174" s="93" t="s">
        <v>1760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1"/>
        <v>3 2024</v>
      </c>
      <c r="G3174" s="96" t="s">
        <v>7</v>
      </c>
      <c r="H3174" s="160" t="str">
        <f>RIGHT(Journal!$J3174,9)</f>
        <v>LPO555567</v>
      </c>
      <c r="I3174" s="96" t="str">
        <f t="shared" si="250"/>
        <v>LE PETIT OLIVIER</v>
      </c>
      <c r="J3174" s="97" t="s">
        <v>1765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4"/>
        <v/>
      </c>
      <c r="U3174" s="32">
        <f t="shared" si="252"/>
        <v>-499.6</v>
      </c>
      <c r="V3174" s="22" t="str">
        <f t="shared" si="253"/>
        <v/>
      </c>
      <c r="X3174" s="33"/>
      <c r="Y3174" s="33"/>
    </row>
    <row r="3175" spans="1:25" x14ac:dyDescent="0.2">
      <c r="A3175" s="93" t="s">
        <v>1760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1"/>
        <v>3 2024</v>
      </c>
      <c r="G3175" s="96" t="s">
        <v>7</v>
      </c>
      <c r="H3175" s="160" t="str">
        <f>RIGHT(Journal!$J3175,9)</f>
        <v>LPO373290</v>
      </c>
      <c r="I3175" s="96" t="str">
        <f t="shared" si="250"/>
        <v>LE PETIT OLIVIER</v>
      </c>
      <c r="J3175" s="97" t="s">
        <v>1766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4"/>
        <v/>
      </c>
      <c r="U3175" s="32">
        <f t="shared" si="252"/>
        <v>-315.60000000000002</v>
      </c>
      <c r="V3175" s="22" t="str">
        <f t="shared" si="253"/>
        <v/>
      </c>
      <c r="X3175" s="33"/>
      <c r="Y3175" s="33"/>
    </row>
    <row r="3176" spans="1:25" x14ac:dyDescent="0.2">
      <c r="A3176" s="93" t="s">
        <v>1760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1"/>
        <v>3 2024</v>
      </c>
      <c r="G3176" s="96" t="s">
        <v>7</v>
      </c>
      <c r="H3176" s="160" t="str">
        <f>RIGHT(Journal!$J3176,9)</f>
        <v>LPO373319</v>
      </c>
      <c r="I3176" s="96" t="str">
        <f t="shared" si="250"/>
        <v>LE PETIT OLIVIER</v>
      </c>
      <c r="J3176" s="97" t="s">
        <v>1767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4"/>
        <v/>
      </c>
      <c r="U3176" s="32">
        <f t="shared" si="252"/>
        <v>-499.6</v>
      </c>
      <c r="V3176" s="22" t="str">
        <f t="shared" si="253"/>
        <v/>
      </c>
      <c r="X3176" s="33"/>
      <c r="Y3176" s="33"/>
    </row>
    <row r="3177" spans="1:25" x14ac:dyDescent="0.2">
      <c r="A3177" s="93" t="s">
        <v>1760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1"/>
        <v>3 2024</v>
      </c>
      <c r="G3177" s="96" t="s">
        <v>7</v>
      </c>
      <c r="H3177" s="160" t="str">
        <f>RIGHT(Journal!$J3177,9)</f>
        <v>LPO115173</v>
      </c>
      <c r="I3177" s="96" t="str">
        <f t="shared" si="250"/>
        <v>LE PETIT OLIVIER</v>
      </c>
      <c r="J3177" s="97" t="s">
        <v>3701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4"/>
        <v/>
      </c>
      <c r="U3177" s="32">
        <f t="shared" si="252"/>
        <v>-439.6</v>
      </c>
      <c r="V3177" s="22" t="str">
        <f t="shared" si="253"/>
        <v/>
      </c>
      <c r="X3177" s="33"/>
      <c r="Y3177" s="33"/>
    </row>
    <row r="3178" spans="1:25" x14ac:dyDescent="0.2">
      <c r="A3178" s="93" t="s">
        <v>1760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1"/>
        <v>3 2024</v>
      </c>
      <c r="G3178" s="96" t="s">
        <v>7</v>
      </c>
      <c r="H3178" s="160" t="str">
        <f>RIGHT(Journal!$J3178,9)</f>
        <v>CLOR50111</v>
      </c>
      <c r="I3178" s="96" t="str">
        <f t="shared" si="250"/>
        <v>LOREN COSMETIC</v>
      </c>
      <c r="J3178" s="97" t="s">
        <v>1768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4"/>
        <v/>
      </c>
      <c r="U3178" s="32">
        <f t="shared" si="252"/>
        <v>-115.60000000000001</v>
      </c>
      <c r="V3178" s="22" t="str">
        <f t="shared" si="253"/>
        <v/>
      </c>
      <c r="X3178" s="33"/>
      <c r="Y3178" s="33"/>
    </row>
    <row r="3179" spans="1:25" x14ac:dyDescent="0.2">
      <c r="A3179" s="93" t="s">
        <v>1760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1"/>
        <v>3 2024</v>
      </c>
      <c r="G3179" s="96" t="s">
        <v>7</v>
      </c>
      <c r="H3179" s="160" t="str">
        <f>RIGHT(Journal!$J3179,9)</f>
        <v>LPO555570</v>
      </c>
      <c r="I3179" s="96" t="str">
        <f t="shared" si="250"/>
        <v>LE PETIT OLIVIER</v>
      </c>
      <c r="J3179" s="97" t="s">
        <v>1769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4"/>
        <v/>
      </c>
      <c r="U3179" s="32">
        <f t="shared" si="252"/>
        <v>-459.6</v>
      </c>
      <c r="V3179" s="22" t="str">
        <f t="shared" si="253"/>
        <v/>
      </c>
      <c r="X3179" s="33"/>
      <c r="Y3179" s="33"/>
    </row>
    <row r="3180" spans="1:25" x14ac:dyDescent="0.2">
      <c r="A3180" s="93" t="s">
        <v>1760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1"/>
        <v>3 2024</v>
      </c>
      <c r="G3180" s="96" t="s">
        <v>7</v>
      </c>
      <c r="H3180" s="160" t="str">
        <f>RIGHT(Journal!$J3180,9)</f>
        <v>ECD087943</v>
      </c>
      <c r="I3180" s="96" t="str">
        <f t="shared" si="250"/>
        <v>ECODERMA</v>
      </c>
      <c r="J3180" s="97" t="s">
        <v>1770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4"/>
        <v/>
      </c>
      <c r="U3180" s="32">
        <f t="shared" si="252"/>
        <v>-1139.6000000000001</v>
      </c>
      <c r="V3180" s="22" t="str">
        <f t="shared" si="253"/>
        <v/>
      </c>
      <c r="X3180" s="33"/>
      <c r="Y3180" s="33"/>
    </row>
    <row r="3181" spans="1:25" x14ac:dyDescent="0.2">
      <c r="A3181" s="93" t="s">
        <v>1771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1"/>
        <v>3 2024</v>
      </c>
      <c r="G3181" s="96" t="s">
        <v>5</v>
      </c>
      <c r="H3181" s="160" t="str">
        <f>RIGHT(Journal!$J3181,9)</f>
        <v>000001108</v>
      </c>
      <c r="I3181" s="96" t="str">
        <f t="shared" si="250"/>
        <v>Maxler</v>
      </c>
      <c r="J3181" s="97" t="s">
        <v>1635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3221</v>
      </c>
      <c r="T3181" s="95" t="str">
        <f t="shared" si="254"/>
        <v>3 2024</v>
      </c>
      <c r="U3181" s="32">
        <f t="shared" si="252"/>
        <v>608</v>
      </c>
      <c r="V3181" s="22">
        <f t="shared" si="253"/>
        <v>0.38190954773869346</v>
      </c>
      <c r="X3181" s="33"/>
      <c r="Y3181" s="33"/>
    </row>
    <row r="3182" spans="1:25" x14ac:dyDescent="0.2">
      <c r="A3182" s="93" t="s">
        <v>1772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1"/>
        <v>3 2024</v>
      </c>
      <c r="G3182" s="96" t="s">
        <v>5</v>
      </c>
      <c r="H3182" s="160" t="str">
        <f>RIGHT(Journal!$J3182,9)</f>
        <v>NOW-03796</v>
      </c>
      <c r="I3182" s="127" t="str">
        <f t="shared" si="250"/>
        <v>NOW Foods</v>
      </c>
      <c r="J3182" s="97" t="s">
        <v>1774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3221</v>
      </c>
      <c r="T3182" s="95" t="str">
        <f t="shared" si="254"/>
        <v>10 2025</v>
      </c>
      <c r="U3182" s="32">
        <f t="shared" si="252"/>
        <v>831.44004826254809</v>
      </c>
      <c r="V3182" s="22">
        <f t="shared" si="253"/>
        <v>0.42235952607321853</v>
      </c>
      <c r="X3182" s="33"/>
      <c r="Y3182" s="33"/>
    </row>
    <row r="3183" spans="1:25" x14ac:dyDescent="0.2">
      <c r="A3183" s="93" t="s">
        <v>1772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1"/>
        <v>3 2024</v>
      </c>
      <c r="G3183" s="96" t="s">
        <v>7</v>
      </c>
      <c r="H3183" s="160" t="str">
        <f>RIGHT(Journal!$J3183,9)</f>
        <v>MPL-34771</v>
      </c>
      <c r="I3183" s="127" t="str">
        <f t="shared" si="250"/>
        <v>Medi-Peel</v>
      </c>
      <c r="J3183" s="97" t="s">
        <v>1324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4"/>
        <v/>
      </c>
      <c r="U3183" s="32">
        <f t="shared" si="252"/>
        <v>-1628.8033397683394</v>
      </c>
      <c r="V3183" s="22" t="str">
        <f t="shared" si="253"/>
        <v/>
      </c>
      <c r="X3183" s="33"/>
      <c r="Y3183" s="33"/>
    </row>
    <row r="3184" spans="1:25" x14ac:dyDescent="0.2">
      <c r="A3184" s="93" t="s">
        <v>1772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1"/>
        <v>3 2024</v>
      </c>
      <c r="G3184" s="96" t="s">
        <v>5</v>
      </c>
      <c r="H3184" s="160" t="str">
        <f>RIGHT(Journal!$J3184,9)</f>
        <v>MOR-00998</v>
      </c>
      <c r="I3184" s="127" t="str">
        <f t="shared" si="250"/>
        <v>Morningstar Minerals</v>
      </c>
      <c r="J3184" s="97" t="s">
        <v>1775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4"/>
        <v/>
      </c>
      <c r="U3184" s="32">
        <f t="shared" si="252"/>
        <v>-2221.0954633204633</v>
      </c>
      <c r="V3184" s="22" t="str">
        <f t="shared" si="253"/>
        <v/>
      </c>
      <c r="X3184" s="33"/>
      <c r="Y3184" s="33"/>
    </row>
    <row r="3185" spans="1:25" x14ac:dyDescent="0.2">
      <c r="A3185" s="93" t="s">
        <v>1772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1"/>
        <v>3 2024</v>
      </c>
      <c r="G3185" s="96" t="s">
        <v>7</v>
      </c>
      <c r="H3185" s="160" t="str">
        <f>RIGHT(Journal!$J3185,9)</f>
        <v>ARH-19793</v>
      </c>
      <c r="I3185" s="127" t="str">
        <f t="shared" si="250"/>
        <v>Arm &amp; Hammer</v>
      </c>
      <c r="J3185" s="97" t="s">
        <v>766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3221</v>
      </c>
      <c r="T3185" s="95" t="str">
        <f t="shared" si="254"/>
        <v>9 2024</v>
      </c>
      <c r="U3185" s="32">
        <f t="shared" si="252"/>
        <v>423.83364382239381</v>
      </c>
      <c r="V3185" s="22">
        <f t="shared" si="253"/>
        <v>0.89009573718036328</v>
      </c>
      <c r="X3185" s="33"/>
      <c r="Y3185" s="33"/>
    </row>
    <row r="3186" spans="1:25" x14ac:dyDescent="0.2">
      <c r="A3186" s="93" t="s">
        <v>1772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1"/>
        <v>3 2024</v>
      </c>
      <c r="G3186" s="96" t="s">
        <v>7</v>
      </c>
      <c r="H3186" s="160" t="str">
        <f>RIGHT(Journal!$J3186,9)</f>
        <v>ARH-19793</v>
      </c>
      <c r="I3186" s="127" t="str">
        <f t="shared" si="250"/>
        <v>Arm &amp; Hammer</v>
      </c>
      <c r="J3186" s="97" t="s">
        <v>766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3221</v>
      </c>
      <c r="T3186" s="95" t="str">
        <f t="shared" si="254"/>
        <v>1 2025</v>
      </c>
      <c r="U3186" s="32">
        <f t="shared" si="252"/>
        <v>423.83364382239381</v>
      </c>
      <c r="V3186" s="22">
        <f t="shared" si="253"/>
        <v>0.89009573718036328</v>
      </c>
      <c r="X3186" s="33"/>
      <c r="Y3186" s="33"/>
    </row>
    <row r="3187" spans="1:25" x14ac:dyDescent="0.2">
      <c r="A3187" s="93" t="s">
        <v>1772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1"/>
        <v>3 2024</v>
      </c>
      <c r="G3187" s="96" t="s">
        <v>5</v>
      </c>
      <c r="H3187" s="161" t="s">
        <v>2087</v>
      </c>
      <c r="I3187" s="97" t="s">
        <v>2070</v>
      </c>
      <c r="J3187" s="97" t="s">
        <v>2088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3221</v>
      </c>
      <c r="T3187" s="95" t="str">
        <f t="shared" si="254"/>
        <v>8 2024</v>
      </c>
      <c r="U3187" s="32">
        <f t="shared" si="252"/>
        <v>864.90863899613873</v>
      </c>
      <c r="V3187" s="22">
        <f t="shared" si="253"/>
        <v>0.60268541954787203</v>
      </c>
      <c r="X3187" s="33"/>
      <c r="Y3187" s="33"/>
    </row>
    <row r="3188" spans="1:25" x14ac:dyDescent="0.2">
      <c r="A3188" s="93" t="s">
        <v>1772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1"/>
        <v>3 2024</v>
      </c>
      <c r="G3188" s="96" t="s">
        <v>5</v>
      </c>
      <c r="H3188" s="160" t="str">
        <f>RIGHT(Journal!$J3188,9)</f>
        <v>CEN-28026</v>
      </c>
      <c r="I3188" s="127" t="str">
        <f t="shared" si="250"/>
        <v>21st Century</v>
      </c>
      <c r="J3188" s="97" t="s">
        <v>51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4"/>
        <v/>
      </c>
      <c r="U3188" s="32">
        <f t="shared" si="252"/>
        <v>-199.7971718146718</v>
      </c>
      <c r="V3188" s="22" t="str">
        <f t="shared" si="253"/>
        <v/>
      </c>
      <c r="X3188" s="33"/>
      <c r="Y3188" s="33"/>
    </row>
    <row r="3189" spans="1:25" x14ac:dyDescent="0.2">
      <c r="A3189" s="93" t="s">
        <v>1776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1"/>
        <v>3 2024</v>
      </c>
      <c r="G3189" s="96" t="s">
        <v>5</v>
      </c>
      <c r="H3189" s="160" t="str">
        <f>RIGHT(Journal!$J3189,9)</f>
        <v>SWV-11613</v>
      </c>
      <c r="I3189" s="127" t="str">
        <f t="shared" si="250"/>
        <v>Swanson</v>
      </c>
      <c r="J3189" s="97" t="s">
        <v>859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4"/>
        <v/>
      </c>
      <c r="U3189" s="32">
        <f t="shared" si="252"/>
        <v>-1427.7224728364106</v>
      </c>
      <c r="V3189" s="22" t="str">
        <f t="shared" si="253"/>
        <v/>
      </c>
      <c r="X3189" s="33"/>
      <c r="Y3189" s="33"/>
    </row>
    <row r="3190" spans="1:25" x14ac:dyDescent="0.2">
      <c r="A3190" s="93" t="s">
        <v>1776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1"/>
        <v>3 2024</v>
      </c>
      <c r="G3190" s="96" t="s">
        <v>5</v>
      </c>
      <c r="H3190" s="160" t="str">
        <f>RIGHT(Journal!$J3190,9)</f>
        <v>SWV-11613</v>
      </c>
      <c r="I3190" s="127" t="str">
        <f t="shared" si="250"/>
        <v>Swanson</v>
      </c>
      <c r="J3190" s="97" t="s">
        <v>859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4"/>
        <v/>
      </c>
      <c r="U3190" s="32">
        <f t="shared" si="252"/>
        <v>-1427.7224728364106</v>
      </c>
      <c r="V3190" s="22" t="str">
        <f t="shared" si="253"/>
        <v/>
      </c>
      <c r="X3190" s="33"/>
      <c r="Y3190" s="33"/>
    </row>
    <row r="3191" spans="1:25" x14ac:dyDescent="0.2">
      <c r="A3191" s="93" t="s">
        <v>1776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1"/>
        <v>3 2024</v>
      </c>
      <c r="G3191" s="96" t="s">
        <v>5</v>
      </c>
      <c r="H3191" s="161" t="s">
        <v>2252</v>
      </c>
      <c r="I3191" s="97" t="s">
        <v>2067</v>
      </c>
      <c r="J3191" s="97" t="s">
        <v>4442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3221</v>
      </c>
      <c r="T3191" s="95" t="str">
        <f t="shared" si="254"/>
        <v>5 2024</v>
      </c>
      <c r="U3191" s="32">
        <f t="shared" si="252"/>
        <v>1037.4710825925076</v>
      </c>
      <c r="V3191" s="22">
        <f t="shared" si="253"/>
        <v>0.42130310643610192</v>
      </c>
      <c r="X3191" s="33"/>
      <c r="Y3191" s="33"/>
    </row>
    <row r="3192" spans="1:25" x14ac:dyDescent="0.2">
      <c r="A3192" s="93" t="s">
        <v>1776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1"/>
        <v>3 2024</v>
      </c>
      <c r="G3192" s="96" t="s">
        <v>5</v>
      </c>
      <c r="H3192" s="161" t="s">
        <v>2252</v>
      </c>
      <c r="I3192" s="97" t="s">
        <v>2067</v>
      </c>
      <c r="J3192" s="97" t="s">
        <v>4442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3221</v>
      </c>
      <c r="T3192" s="95" t="str">
        <f t="shared" si="254"/>
        <v>5 2024</v>
      </c>
      <c r="U3192" s="32">
        <f t="shared" si="252"/>
        <v>1137.4710825925076</v>
      </c>
      <c r="V3192" s="22">
        <f t="shared" si="253"/>
        <v>0.46191176661999056</v>
      </c>
      <c r="X3192" s="33"/>
      <c r="Y3192" s="33"/>
    </row>
    <row r="3193" spans="1:25" x14ac:dyDescent="0.2">
      <c r="A3193" s="93" t="s">
        <v>1776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1"/>
        <v>3 2024</v>
      </c>
      <c r="G3193" s="96" t="s">
        <v>5</v>
      </c>
      <c r="H3193" s="161" t="s">
        <v>2252</v>
      </c>
      <c r="I3193" s="97" t="s">
        <v>2067</v>
      </c>
      <c r="J3193" s="97" t="s">
        <v>4442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3221</v>
      </c>
      <c r="T3193" s="95" t="str">
        <f t="shared" si="254"/>
        <v>5 2024</v>
      </c>
      <c r="U3193" s="32">
        <f t="shared" si="252"/>
        <v>1137.4710825925076</v>
      </c>
      <c r="V3193" s="22">
        <f t="shared" si="253"/>
        <v>0.46191176661999056</v>
      </c>
      <c r="X3193" s="33"/>
      <c r="Y3193" s="33"/>
    </row>
    <row r="3194" spans="1:25" x14ac:dyDescent="0.2">
      <c r="A3194" s="93" t="s">
        <v>1776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1"/>
        <v>3 2024</v>
      </c>
      <c r="G3194" s="96" t="s">
        <v>5</v>
      </c>
      <c r="H3194" s="161" t="s">
        <v>2252</v>
      </c>
      <c r="I3194" s="97" t="s">
        <v>2067</v>
      </c>
      <c r="J3194" s="97" t="s">
        <v>4442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3221</v>
      </c>
      <c r="T3194" s="95" t="str">
        <f t="shared" si="254"/>
        <v>5 2024</v>
      </c>
      <c r="U3194" s="32">
        <f t="shared" si="252"/>
        <v>1137.4710825925076</v>
      </c>
      <c r="V3194" s="22">
        <f t="shared" si="253"/>
        <v>0.46191176661999056</v>
      </c>
      <c r="X3194" s="33"/>
      <c r="Y3194" s="33"/>
    </row>
    <row r="3195" spans="1:25" x14ac:dyDescent="0.2">
      <c r="A3195" s="93" t="s">
        <v>1776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1"/>
        <v>3 2024</v>
      </c>
      <c r="G3195" s="96" t="s">
        <v>5</v>
      </c>
      <c r="H3195" s="161" t="s">
        <v>2252</v>
      </c>
      <c r="I3195" s="97" t="s">
        <v>2067</v>
      </c>
      <c r="J3195" s="97" t="s">
        <v>4442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3221</v>
      </c>
      <c r="T3195" s="95" t="str">
        <f t="shared" si="254"/>
        <v>6 2024</v>
      </c>
      <c r="U3195" s="32">
        <f t="shared" si="252"/>
        <v>1237.4710825925076</v>
      </c>
      <c r="V3195" s="22">
        <f t="shared" si="253"/>
        <v>0.50252042680387921</v>
      </c>
      <c r="X3195" s="33"/>
      <c r="Y3195" s="33"/>
    </row>
    <row r="3196" spans="1:25" x14ac:dyDescent="0.2">
      <c r="A3196" s="93" t="s">
        <v>1776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1"/>
        <v>3 2024</v>
      </c>
      <c r="G3196" s="96" t="s">
        <v>5</v>
      </c>
      <c r="H3196" s="161" t="s">
        <v>2704</v>
      </c>
      <c r="I3196" s="97" t="s">
        <v>2067</v>
      </c>
      <c r="J3196" s="97" t="s">
        <v>2705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3221</v>
      </c>
      <c r="T3196" s="95" t="str">
        <f t="shared" si="254"/>
        <v>8 2024</v>
      </c>
      <c r="U3196" s="32">
        <f t="shared" si="252"/>
        <v>816.21428006990345</v>
      </c>
      <c r="V3196" s="22">
        <f t="shared" si="253"/>
        <v>0.43328403620141653</v>
      </c>
      <c r="X3196" s="33"/>
      <c r="Y3196" s="33"/>
    </row>
    <row r="3197" spans="1:25" x14ac:dyDescent="0.2">
      <c r="A3197" s="93" t="s">
        <v>1776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1"/>
        <v>3 2024</v>
      </c>
      <c r="G3197" s="96" t="s">
        <v>5</v>
      </c>
      <c r="H3197" s="161" t="s">
        <v>2192</v>
      </c>
      <c r="I3197" s="97" t="s">
        <v>2188</v>
      </c>
      <c r="J3197" s="97" t="s">
        <v>2193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3221</v>
      </c>
      <c r="T3197" s="95" t="str">
        <f t="shared" si="254"/>
        <v>9 2024</v>
      </c>
      <c r="U3197" s="32">
        <f t="shared" si="252"/>
        <v>777.95138388673604</v>
      </c>
      <c r="V3197" s="22">
        <f t="shared" si="253"/>
        <v>0.84372056992618805</v>
      </c>
      <c r="X3197" s="33"/>
      <c r="Y3197" s="33"/>
    </row>
    <row r="3198" spans="1:25" x14ac:dyDescent="0.2">
      <c r="A3198" s="93" t="s">
        <v>1776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1"/>
        <v>3 2024</v>
      </c>
      <c r="G3198" s="96" t="s">
        <v>5</v>
      </c>
      <c r="H3198" s="161" t="s">
        <v>2192</v>
      </c>
      <c r="I3198" s="97" t="s">
        <v>2188</v>
      </c>
      <c r="J3198" s="97" t="s">
        <v>2193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3221</v>
      </c>
      <c r="T3198" s="95" t="str">
        <f t="shared" si="254"/>
        <v>10 2024</v>
      </c>
      <c r="U3198" s="32">
        <f t="shared" si="252"/>
        <v>877.95138388673604</v>
      </c>
      <c r="V3198" s="22">
        <f t="shared" si="253"/>
        <v>0.9521747210983168</v>
      </c>
      <c r="X3198" s="33"/>
      <c r="Y3198" s="33"/>
    </row>
    <row r="3199" spans="1:25" x14ac:dyDescent="0.2">
      <c r="A3199" s="93" t="s">
        <v>1776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1"/>
        <v>3 2024</v>
      </c>
      <c r="G3199" s="96" t="s">
        <v>5</v>
      </c>
      <c r="H3199" s="161" t="s">
        <v>2192</v>
      </c>
      <c r="I3199" s="97" t="s">
        <v>2188</v>
      </c>
      <c r="J3199" s="97" t="s">
        <v>2193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4"/>
        <v>9 2025</v>
      </c>
      <c r="U3199" s="32">
        <f t="shared" si="252"/>
        <v>977.95138388673604</v>
      </c>
      <c r="V3199" s="22">
        <f t="shared" si="253"/>
        <v>1.0606288722704456</v>
      </c>
      <c r="X3199" s="33"/>
      <c r="Y3199" s="33"/>
    </row>
    <row r="3200" spans="1:25" x14ac:dyDescent="0.2">
      <c r="A3200" s="93" t="s">
        <v>1776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1"/>
        <v>3 2024</v>
      </c>
      <c r="G3200" s="96" t="s">
        <v>5</v>
      </c>
      <c r="H3200" s="161" t="s">
        <v>2082</v>
      </c>
      <c r="I3200" s="97" t="s">
        <v>2066</v>
      </c>
      <c r="J3200" s="97" t="s">
        <v>2083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3221</v>
      </c>
      <c r="T3200" s="95" t="str">
        <f t="shared" si="254"/>
        <v>8 2024</v>
      </c>
      <c r="U3200" s="32">
        <f t="shared" si="252"/>
        <v>770.01124268672606</v>
      </c>
      <c r="V3200" s="22">
        <f t="shared" si="253"/>
        <v>0.62603112273050376</v>
      </c>
      <c r="X3200" s="33"/>
      <c r="Y3200" s="33"/>
    </row>
    <row r="3201" spans="1:25" x14ac:dyDescent="0.2">
      <c r="A3201" s="93" t="s">
        <v>1776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ref="F3201:F3264" si="255">IFERROR(MONTH(E3201)&amp;" "&amp;YEAR(E3201),"")</f>
        <v>3 2024</v>
      </c>
      <c r="G3201" s="96" t="s">
        <v>5</v>
      </c>
      <c r="H3201" s="161" t="s">
        <v>2260</v>
      </c>
      <c r="I3201" s="97" t="s">
        <v>2068</v>
      </c>
      <c r="J3201" s="97" t="s">
        <v>2261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3221</v>
      </c>
      <c r="T3201" s="95" t="str">
        <f t="shared" si="254"/>
        <v>4 2024</v>
      </c>
      <c r="U3201" s="32">
        <f t="shared" ref="U3201:U3264" si="256">Q3201-P3201</f>
        <v>1026.033351758985</v>
      </c>
      <c r="V3201" s="22">
        <f t="shared" ref="V3201:V3264" si="257">IF(Q3201&lt;&gt;0,IFERROR(U3201/P3201,""),"")</f>
        <v>0.69610350612981686</v>
      </c>
      <c r="X3201" s="33"/>
      <c r="Y3201" s="33"/>
    </row>
    <row r="3202" spans="1:25" x14ac:dyDescent="0.2">
      <c r="A3202" s="93" t="s">
        <v>1776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5"/>
        <v>3 2024</v>
      </c>
      <c r="G3202" s="96" t="s">
        <v>5</v>
      </c>
      <c r="H3202" s="161" t="s">
        <v>2260</v>
      </c>
      <c r="I3202" s="97" t="s">
        <v>2068</v>
      </c>
      <c r="J3202" s="97" t="s">
        <v>2261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3221</v>
      </c>
      <c r="T3202" s="95" t="str">
        <f t="shared" si="254"/>
        <v>4 2024</v>
      </c>
      <c r="U3202" s="32">
        <f t="shared" si="256"/>
        <v>1026.033351758985</v>
      </c>
      <c r="V3202" s="22">
        <f t="shared" si="257"/>
        <v>0.69610350612981686</v>
      </c>
      <c r="X3202" s="33"/>
      <c r="Y3202" s="33"/>
    </row>
    <row r="3203" spans="1:25" x14ac:dyDescent="0.2">
      <c r="A3203" s="93" t="s">
        <v>1776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5"/>
        <v>3 2024</v>
      </c>
      <c r="G3203" s="96" t="s">
        <v>5</v>
      </c>
      <c r="H3203" s="161" t="s">
        <v>2166</v>
      </c>
      <c r="I3203" s="97" t="s">
        <v>2102</v>
      </c>
      <c r="J3203" s="97" t="s">
        <v>2167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3221</v>
      </c>
      <c r="T3203" s="95" t="str">
        <f t="shared" si="254"/>
        <v>5 2024</v>
      </c>
      <c r="U3203" s="32">
        <f t="shared" si="256"/>
        <v>745.70041486209243</v>
      </c>
      <c r="V3203" s="22">
        <f t="shared" si="257"/>
        <v>0.51275570899057876</v>
      </c>
      <c r="X3203" s="33"/>
      <c r="Y3203" s="33"/>
    </row>
    <row r="3204" spans="1:25" x14ac:dyDescent="0.2">
      <c r="A3204" s="93" t="s">
        <v>1776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si="255"/>
        <v>3 2024</v>
      </c>
      <c r="G3204" s="96" t="s">
        <v>5</v>
      </c>
      <c r="H3204" s="161" t="s">
        <v>2168</v>
      </c>
      <c r="I3204" s="97" t="s">
        <v>2102</v>
      </c>
      <c r="J3204" s="97" t="s">
        <v>2169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3221</v>
      </c>
      <c r="T3204" s="95" t="str">
        <f t="shared" si="254"/>
        <v>5 2024</v>
      </c>
      <c r="U3204" s="32">
        <f t="shared" si="256"/>
        <v>660.23330901907161</v>
      </c>
      <c r="V3204" s="22">
        <f t="shared" si="257"/>
        <v>0.70255023438840991</v>
      </c>
      <c r="X3204" s="33"/>
      <c r="Y3204" s="33"/>
    </row>
    <row r="3205" spans="1:25" x14ac:dyDescent="0.2">
      <c r="A3205" s="93" t="s">
        <v>1776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5"/>
        <v>3 2024</v>
      </c>
      <c r="G3205" s="96" t="s">
        <v>5</v>
      </c>
      <c r="H3205" s="161" t="s">
        <v>2209</v>
      </c>
      <c r="I3205" s="97" t="s">
        <v>2210</v>
      </c>
      <c r="J3205" s="97" t="s">
        <v>2211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4"/>
        <v>9 2025</v>
      </c>
      <c r="U3205" s="32">
        <f t="shared" si="256"/>
        <v>1907.4994308943089</v>
      </c>
      <c r="V3205" s="22">
        <f t="shared" si="257"/>
        <v>1.1978014123822345</v>
      </c>
      <c r="X3205" s="33"/>
      <c r="Y3205" s="33"/>
    </row>
    <row r="3206" spans="1:25" x14ac:dyDescent="0.2">
      <c r="A3206" s="93" t="s">
        <v>1779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5"/>
        <v>3 2024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1781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4"/>
        <v/>
      </c>
      <c r="U3206" s="32">
        <f t="shared" si="256"/>
        <v>-948.00837394097437</v>
      </c>
      <c r="V3206" s="22" t="str">
        <f t="shared" si="257"/>
        <v/>
      </c>
      <c r="X3206" s="33"/>
      <c r="Y3206" s="33"/>
    </row>
    <row r="3207" spans="1:25" x14ac:dyDescent="0.2">
      <c r="A3207" s="93" t="s">
        <v>1779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5"/>
        <v>3 2024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1301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3221</v>
      </c>
      <c r="T3207" s="95" t="str">
        <f t="shared" si="254"/>
        <v>4 2024</v>
      </c>
      <c r="U3207" s="32">
        <f t="shared" si="256"/>
        <v>1251.9916260590257</v>
      </c>
      <c r="V3207" s="22">
        <f t="shared" si="257"/>
        <v>1.320654606514033</v>
      </c>
      <c r="X3207" s="33"/>
      <c r="Y3207" s="33"/>
    </row>
    <row r="3208" spans="1:25" x14ac:dyDescent="0.2">
      <c r="A3208" s="93" t="s">
        <v>1779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5"/>
        <v>3 2024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1301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4"/>
        <v/>
      </c>
      <c r="U3208" s="32">
        <f t="shared" si="256"/>
        <v>-948.00837394097437</v>
      </c>
      <c r="V3208" s="22" t="str">
        <f t="shared" si="257"/>
        <v/>
      </c>
      <c r="X3208" s="33"/>
      <c r="Y3208" s="33"/>
    </row>
    <row r="3209" spans="1:25" x14ac:dyDescent="0.2">
      <c r="A3209" s="93" t="s">
        <v>1779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5"/>
        <v>3 2024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1296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4"/>
        <v/>
      </c>
      <c r="U3209" s="32">
        <f t="shared" si="256"/>
        <v>-948.00837394097437</v>
      </c>
      <c r="V3209" s="22" t="str">
        <f t="shared" si="257"/>
        <v/>
      </c>
      <c r="X3209" s="33"/>
      <c r="Y3209" s="33"/>
    </row>
    <row r="3210" spans="1:25" x14ac:dyDescent="0.2">
      <c r="A3210" s="93" t="s">
        <v>1779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5"/>
        <v>3 2024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2853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4"/>
        <v/>
      </c>
      <c r="U3210" s="32">
        <f t="shared" si="256"/>
        <v>-130.50325211805128</v>
      </c>
      <c r="V3210" s="22" t="str">
        <f t="shared" si="257"/>
        <v/>
      </c>
      <c r="X3210" s="33"/>
      <c r="Y3210" s="33"/>
    </row>
    <row r="3211" spans="1:25" x14ac:dyDescent="0.2">
      <c r="A3211" s="93" t="s">
        <v>1779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5"/>
        <v>3 2024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1782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3221</v>
      </c>
      <c r="T3211" s="95" t="str">
        <f t="shared" si="254"/>
        <v>4 2024</v>
      </c>
      <c r="U3211" s="32">
        <f t="shared" si="256"/>
        <v>69.496747881948721</v>
      </c>
      <c r="V3211" s="22">
        <f t="shared" si="257"/>
        <v>0.53252885850754894</v>
      </c>
      <c r="X3211" s="33"/>
      <c r="Y3211" s="33"/>
    </row>
    <row r="3212" spans="1:25" x14ac:dyDescent="0.2">
      <c r="A3212" s="93" t="s">
        <v>1785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5"/>
        <v>4 2024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667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3221</v>
      </c>
      <c r="T3212" s="95" t="str">
        <f t="shared" si="254"/>
        <v>5 2024</v>
      </c>
      <c r="U3212" s="32">
        <f t="shared" si="256"/>
        <v>775.3753627753207</v>
      </c>
      <c r="V3212" s="22">
        <f t="shared" si="257"/>
        <v>0.94027673655845423</v>
      </c>
      <c r="X3212" s="33"/>
      <c r="Y3212" s="33"/>
    </row>
    <row r="3213" spans="1:25" x14ac:dyDescent="0.2">
      <c r="A3213" s="93" t="s">
        <v>1785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5"/>
        <v>4 2024</v>
      </c>
      <c r="G3213" s="96" t="s">
        <v>5</v>
      </c>
      <c r="H3213" s="161" t="s">
        <v>2648</v>
      </c>
      <c r="I3213" s="97" t="s">
        <v>2649</v>
      </c>
      <c r="J3213" s="97" t="s">
        <v>2650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3221</v>
      </c>
      <c r="T3213" s="95" t="str">
        <f t="shared" ref="T3213:T3276" si="259">IF(R3213="","",MONTH(R3213)&amp;" "&amp;YEAR(R3213))</f>
        <v>5 2024</v>
      </c>
      <c r="U3213" s="32">
        <f t="shared" si="256"/>
        <v>1424.7143530804633</v>
      </c>
      <c r="V3213" s="22">
        <f t="shared" si="257"/>
        <v>0.65495506537177239</v>
      </c>
      <c r="X3213" s="33"/>
      <c r="Y3213" s="33"/>
    </row>
    <row r="3214" spans="1:25" x14ac:dyDescent="0.2">
      <c r="A3214" s="93" t="s">
        <v>1785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5"/>
        <v>4 2024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1244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3221</v>
      </c>
      <c r="T3214" s="95" t="str">
        <f t="shared" si="259"/>
        <v>7 2024</v>
      </c>
      <c r="U3214" s="32">
        <f t="shared" si="256"/>
        <v>1022.1181921547604</v>
      </c>
      <c r="V3214" s="22">
        <f t="shared" si="257"/>
        <v>0.41249674981212769</v>
      </c>
      <c r="X3214" s="33"/>
      <c r="Y3214" s="33"/>
    </row>
    <row r="3215" spans="1:25" x14ac:dyDescent="0.2">
      <c r="A3215" s="93" t="s">
        <v>1785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5"/>
        <v>4 2024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1329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3221</v>
      </c>
      <c r="T3215" s="95" t="str">
        <f t="shared" si="259"/>
        <v>5 2024</v>
      </c>
      <c r="U3215" s="32">
        <f t="shared" si="256"/>
        <v>1099.7562278291564</v>
      </c>
      <c r="V3215" s="22">
        <f t="shared" si="257"/>
        <v>0.57874481365766661</v>
      </c>
      <c r="X3215" s="33"/>
      <c r="Y3215" s="33"/>
    </row>
    <row r="3216" spans="1:25" x14ac:dyDescent="0.2">
      <c r="A3216" s="93" t="s">
        <v>1785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5"/>
        <v>4 2024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1329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3221</v>
      </c>
      <c r="T3216" s="95" t="str">
        <f t="shared" si="259"/>
        <v>5 2024</v>
      </c>
      <c r="U3216" s="32">
        <f t="shared" si="256"/>
        <v>1099.7562278291564</v>
      </c>
      <c r="V3216" s="22">
        <f t="shared" si="257"/>
        <v>0.57874481365766661</v>
      </c>
      <c r="X3216" s="33"/>
      <c r="Y3216" s="33"/>
    </row>
    <row r="3217" spans="1:25" x14ac:dyDescent="0.2">
      <c r="A3217" s="93" t="s">
        <v>1785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5"/>
        <v>4 2024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519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3221</v>
      </c>
      <c r="T3217" s="95" t="str">
        <f t="shared" si="259"/>
        <v>5 2024</v>
      </c>
      <c r="U3217" s="32">
        <f t="shared" si="256"/>
        <v>957.00483201536917</v>
      </c>
      <c r="V3217" s="22">
        <f t="shared" si="257"/>
        <v>0.31449436465888031</v>
      </c>
      <c r="X3217" s="33"/>
      <c r="Y3217" s="33"/>
    </row>
    <row r="3218" spans="1:25" x14ac:dyDescent="0.2">
      <c r="A3218" s="93" t="s">
        <v>1785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5"/>
        <v>4 2024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820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3221</v>
      </c>
      <c r="T3218" s="95" t="str">
        <f t="shared" si="259"/>
        <v>5 2024</v>
      </c>
      <c r="U3218" s="32">
        <f t="shared" si="256"/>
        <v>780.78004154939026</v>
      </c>
      <c r="V3218" s="22">
        <f t="shared" si="257"/>
        <v>1.2609090370779237</v>
      </c>
      <c r="X3218" s="33"/>
      <c r="Y3218" s="33"/>
    </row>
    <row r="3219" spans="1:25" x14ac:dyDescent="0.2">
      <c r="A3219" s="93" t="s">
        <v>1785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5"/>
        <v>4 2024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520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3221</v>
      </c>
      <c r="T3219" s="95" t="str">
        <f t="shared" si="259"/>
        <v>5 2024</v>
      </c>
      <c r="U3219" s="32">
        <f t="shared" si="256"/>
        <v>819.88693450386495</v>
      </c>
      <c r="V3219" s="22">
        <f t="shared" si="257"/>
        <v>0.51887865014674195</v>
      </c>
      <c r="X3219" s="33"/>
      <c r="Y3219" s="33"/>
    </row>
    <row r="3220" spans="1:25" x14ac:dyDescent="0.2">
      <c r="A3220" s="93" t="s">
        <v>1785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5"/>
        <v>4 2024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1788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3221</v>
      </c>
      <c r="T3220" s="95" t="str">
        <f t="shared" si="259"/>
        <v>9 2024</v>
      </c>
      <c r="U3220" s="32">
        <f t="shared" si="256"/>
        <v>1169.1511615958541</v>
      </c>
      <c r="V3220" s="22">
        <f t="shared" si="257"/>
        <v>2.7135994283432745</v>
      </c>
      <c r="X3220" s="33"/>
      <c r="Y3220" s="33"/>
    </row>
    <row r="3221" spans="1:25" x14ac:dyDescent="0.2">
      <c r="A3221" s="93" t="s">
        <v>1790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5"/>
        <v>4 2024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1792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3221</v>
      </c>
      <c r="T3221" s="95" t="str">
        <f t="shared" si="259"/>
        <v>5 2024</v>
      </c>
      <c r="U3221" s="32">
        <f t="shared" si="256"/>
        <v>706.8716372021521</v>
      </c>
      <c r="V3221" s="22">
        <f t="shared" si="257"/>
        <v>0.71176261164342203</v>
      </c>
      <c r="X3221" s="33"/>
      <c r="Y3221" s="33"/>
    </row>
    <row r="3222" spans="1:25" x14ac:dyDescent="0.2">
      <c r="A3222" s="93" t="s">
        <v>1790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5"/>
        <v>4 2024</v>
      </c>
      <c r="G3222" s="96" t="s">
        <v>5</v>
      </c>
      <c r="H3222" s="161" t="s">
        <v>2183</v>
      </c>
      <c r="I3222" s="97" t="s">
        <v>2067</v>
      </c>
      <c r="J3222" s="97" t="s">
        <v>2184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3221</v>
      </c>
      <c r="T3222" s="95" t="str">
        <f t="shared" si="259"/>
        <v>5 2024</v>
      </c>
      <c r="U3222" s="32">
        <f t="shared" si="256"/>
        <v>1113.2116064565719</v>
      </c>
      <c r="V3222" s="22">
        <f t="shared" si="257"/>
        <v>0.93800344906712818</v>
      </c>
      <c r="X3222" s="33"/>
      <c r="Y3222" s="33"/>
    </row>
    <row r="3223" spans="1:25" x14ac:dyDescent="0.2">
      <c r="A3223" s="93" t="s">
        <v>1790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5"/>
        <v>4 2024</v>
      </c>
      <c r="G3223" s="96" t="s">
        <v>5</v>
      </c>
      <c r="H3223" s="161" t="s">
        <v>2538</v>
      </c>
      <c r="I3223" s="97" t="s">
        <v>2102</v>
      </c>
      <c r="J3223" s="97" t="s">
        <v>2539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3221</v>
      </c>
      <c r="T3223" s="95" t="str">
        <f t="shared" si="259"/>
        <v>9 2024</v>
      </c>
      <c r="U3223" s="32">
        <f t="shared" si="256"/>
        <v>917.14398923904673</v>
      </c>
      <c r="V3223" s="22">
        <f t="shared" si="257"/>
        <v>0.54499255038720329</v>
      </c>
      <c r="X3223" s="33"/>
      <c r="Y3223" s="33"/>
    </row>
    <row r="3224" spans="1:25" x14ac:dyDescent="0.2">
      <c r="A3224" s="93" t="s">
        <v>1790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5"/>
        <v>4 2024</v>
      </c>
      <c r="G3224" s="96" t="s">
        <v>5</v>
      </c>
      <c r="H3224" s="161" t="s">
        <v>2538</v>
      </c>
      <c r="I3224" s="97" t="s">
        <v>2102</v>
      </c>
      <c r="J3224" s="97" t="s">
        <v>2539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3221</v>
      </c>
      <c r="T3224" s="95" t="str">
        <f t="shared" si="259"/>
        <v>11 2024</v>
      </c>
      <c r="U3224" s="32">
        <f t="shared" si="256"/>
        <v>917.14398923904673</v>
      </c>
      <c r="V3224" s="22">
        <f t="shared" si="257"/>
        <v>0.54499255038720329</v>
      </c>
      <c r="X3224" s="33"/>
      <c r="Y3224" s="33"/>
    </row>
    <row r="3225" spans="1:25" x14ac:dyDescent="0.2">
      <c r="A3225" s="93" t="s">
        <v>1790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5"/>
        <v>4 2024</v>
      </c>
      <c r="G3225" s="96" t="s">
        <v>7</v>
      </c>
      <c r="H3225" s="161" t="s">
        <v>3009</v>
      </c>
      <c r="I3225" s="97" t="s">
        <v>3010</v>
      </c>
      <c r="J3225" s="97" t="s">
        <v>3011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3352</v>
      </c>
      <c r="T3225" s="95" t="str">
        <f t="shared" si="259"/>
        <v>8 2025</v>
      </c>
      <c r="U3225" s="32">
        <f t="shared" si="256"/>
        <v>472.45823981552655</v>
      </c>
      <c r="V3225" s="22">
        <f t="shared" si="257"/>
        <v>1.1050575261038191</v>
      </c>
      <c r="X3225" s="33"/>
      <c r="Y3225" s="33"/>
    </row>
    <row r="3226" spans="1:25" x14ac:dyDescent="0.2">
      <c r="A3226" s="93" t="s">
        <v>1790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5"/>
        <v>4 2024</v>
      </c>
      <c r="G3226" s="96" t="s">
        <v>7</v>
      </c>
      <c r="H3226" s="161" t="s">
        <v>3009</v>
      </c>
      <c r="I3226" s="97" t="s">
        <v>3010</v>
      </c>
      <c r="J3226" s="97" t="s">
        <v>3011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9"/>
        <v/>
      </c>
      <c r="U3226" s="32">
        <f t="shared" si="256"/>
        <v>-427.54176018447345</v>
      </c>
      <c r="V3226" s="22" t="str">
        <f t="shared" si="257"/>
        <v/>
      </c>
      <c r="X3226" s="33"/>
      <c r="Y3226" s="33"/>
    </row>
    <row r="3227" spans="1:25" x14ac:dyDescent="0.2">
      <c r="A3227" s="93" t="s">
        <v>1790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5"/>
        <v>4 2024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690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3221</v>
      </c>
      <c r="T3227" s="95" t="str">
        <f t="shared" si="259"/>
        <v>5 2024</v>
      </c>
      <c r="U3227" s="32">
        <f t="shared" si="256"/>
        <v>524.59747886241348</v>
      </c>
      <c r="V3227" s="22">
        <f t="shared" si="257"/>
        <v>1.3974266269515714</v>
      </c>
      <c r="X3227" s="33"/>
      <c r="Y3227" s="33"/>
    </row>
    <row r="3228" spans="1:25" x14ac:dyDescent="0.2">
      <c r="A3228" s="93" t="s">
        <v>1790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5"/>
        <v>4 2024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1793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3221</v>
      </c>
      <c r="T3228" s="95" t="str">
        <f t="shared" si="259"/>
        <v>8 2024</v>
      </c>
      <c r="U3228" s="32">
        <f t="shared" si="256"/>
        <v>837.57835511145299</v>
      </c>
      <c r="V3228" s="22">
        <f t="shared" si="257"/>
        <v>0.42680855935984241</v>
      </c>
      <c r="X3228" s="33"/>
      <c r="Y3228" s="33"/>
    </row>
    <row r="3229" spans="1:25" x14ac:dyDescent="0.2">
      <c r="A3229" s="93" t="s">
        <v>1790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5"/>
        <v>4 2024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1793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3221</v>
      </c>
      <c r="T3229" s="95" t="str">
        <f t="shared" si="259"/>
        <v>8 2024</v>
      </c>
      <c r="U3229" s="32">
        <f t="shared" si="256"/>
        <v>937.57835511145299</v>
      </c>
      <c r="V3229" s="22">
        <f t="shared" si="257"/>
        <v>0.47776600790840823</v>
      </c>
      <c r="X3229" s="33"/>
      <c r="Y3229" s="33"/>
    </row>
    <row r="3230" spans="1:25" x14ac:dyDescent="0.2">
      <c r="A3230" s="93" t="s">
        <v>1790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5"/>
        <v>4 2024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1728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3221</v>
      </c>
      <c r="T3230" s="95" t="str">
        <f t="shared" si="259"/>
        <v>5 2024</v>
      </c>
      <c r="U3230" s="32">
        <f t="shared" si="256"/>
        <v>630.62645657186749</v>
      </c>
      <c r="V3230" s="22">
        <f t="shared" si="257"/>
        <v>0.32021678095366407</v>
      </c>
      <c r="X3230" s="33"/>
      <c r="Y3230" s="33"/>
    </row>
    <row r="3231" spans="1:25" x14ac:dyDescent="0.2">
      <c r="A3231" s="93" t="s">
        <v>1790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5"/>
        <v>4 2024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1794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3221</v>
      </c>
      <c r="T3231" s="95" t="str">
        <f t="shared" si="259"/>
        <v>6 2024</v>
      </c>
      <c r="U3231" s="32">
        <f t="shared" si="256"/>
        <v>749.73165257494236</v>
      </c>
      <c r="V3231" s="22">
        <f t="shared" si="257"/>
        <v>2.9957110449192861</v>
      </c>
      <c r="X3231" s="33"/>
      <c r="Y3231" s="33"/>
    </row>
    <row r="3232" spans="1:25" x14ac:dyDescent="0.2">
      <c r="A3232" s="93" t="s">
        <v>1795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5"/>
        <v>4 2024</v>
      </c>
      <c r="G3232" s="96" t="s">
        <v>5</v>
      </c>
      <c r="H3232" s="161" t="s">
        <v>2691</v>
      </c>
      <c r="I3232" s="97" t="s">
        <v>2115</v>
      </c>
      <c r="J3232" s="97" t="s">
        <v>2692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3221</v>
      </c>
      <c r="T3232" s="95" t="str">
        <f t="shared" si="259"/>
        <v>5 2024</v>
      </c>
      <c r="U3232" s="32">
        <f t="shared" si="256"/>
        <v>1779.3655157278704</v>
      </c>
      <c r="V3232" s="22">
        <f t="shared" si="257"/>
        <v>0.50541046611822404</v>
      </c>
      <c r="X3232" s="33"/>
      <c r="Y3232" s="33"/>
    </row>
    <row r="3233" spans="1:25" x14ac:dyDescent="0.2">
      <c r="A3233" s="93" t="s">
        <v>1795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5"/>
        <v>4 2024</v>
      </c>
      <c r="G3233" s="96" t="s">
        <v>5</v>
      </c>
      <c r="H3233" s="161" t="s">
        <v>2691</v>
      </c>
      <c r="I3233" s="97" t="s">
        <v>2115</v>
      </c>
      <c r="J3233" s="97" t="s">
        <v>2692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3221</v>
      </c>
      <c r="T3233" s="95" t="str">
        <f t="shared" si="259"/>
        <v>9 2024</v>
      </c>
      <c r="U3233" s="32">
        <f t="shared" si="256"/>
        <v>1679.3655157278704</v>
      </c>
      <c r="V3233" s="22">
        <f t="shared" si="257"/>
        <v>0.47700649505938963</v>
      </c>
      <c r="X3233" s="33"/>
      <c r="Y3233" s="33"/>
    </row>
    <row r="3234" spans="1:25" x14ac:dyDescent="0.2">
      <c r="A3234" s="93" t="s">
        <v>1795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5"/>
        <v>4 2024</v>
      </c>
      <c r="G3234" s="96" t="s">
        <v>5</v>
      </c>
      <c r="H3234" s="161" t="s">
        <v>2706</v>
      </c>
      <c r="I3234" s="97" t="s">
        <v>2115</v>
      </c>
      <c r="J3234" s="97" t="s">
        <v>2707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3221</v>
      </c>
      <c r="T3234" s="95" t="str">
        <f t="shared" si="259"/>
        <v>5 2024</v>
      </c>
      <c r="U3234" s="32">
        <f t="shared" si="256"/>
        <v>1103.9576956839796</v>
      </c>
      <c r="V3234" s="22">
        <f t="shared" si="257"/>
        <v>0.79077667794949436</v>
      </c>
      <c r="X3234" s="33"/>
      <c r="Y3234" s="33"/>
    </row>
    <row r="3235" spans="1:25" x14ac:dyDescent="0.2">
      <c r="A3235" s="93" t="s">
        <v>1795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5"/>
        <v>4 2024</v>
      </c>
      <c r="G3235" s="96" t="s">
        <v>5</v>
      </c>
      <c r="H3235" s="175" t="s">
        <v>3732</v>
      </c>
      <c r="I3235" s="176" t="s">
        <v>2115</v>
      </c>
      <c r="J3235" s="97" t="s">
        <v>3776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3221</v>
      </c>
      <c r="T3235" s="95" t="str">
        <f t="shared" si="259"/>
        <v>12 2024</v>
      </c>
      <c r="U3235" s="32">
        <f t="shared" si="256"/>
        <v>2706.4100219458669</v>
      </c>
      <c r="V3235" s="22">
        <f t="shared" si="257"/>
        <v>2.0921699053489506</v>
      </c>
      <c r="X3235" s="33"/>
      <c r="Y3235" s="33"/>
    </row>
    <row r="3236" spans="1:25" x14ac:dyDescent="0.2">
      <c r="A3236" s="93" t="s">
        <v>1795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5"/>
        <v>4 2024</v>
      </c>
      <c r="G3236" s="96" t="s">
        <v>5</v>
      </c>
      <c r="H3236" s="161" t="s">
        <v>2993</v>
      </c>
      <c r="I3236" s="97" t="s">
        <v>2558</v>
      </c>
      <c r="J3236" s="97" t="s">
        <v>3682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3221</v>
      </c>
      <c r="T3236" s="95" t="str">
        <f t="shared" si="259"/>
        <v>4 2024</v>
      </c>
      <c r="U3236" s="32">
        <f t="shared" si="256"/>
        <v>-1.8775908324641932E-4</v>
      </c>
      <c r="V3236" s="22">
        <f t="shared" si="257"/>
        <v>-3.3269960269167524E-7</v>
      </c>
      <c r="X3236" s="33"/>
      <c r="Y3236" s="33"/>
    </row>
    <row r="3237" spans="1:25" x14ac:dyDescent="0.2">
      <c r="A3237" s="93" t="s">
        <v>1795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5"/>
        <v>4 2024</v>
      </c>
      <c r="G3237" s="96" t="s">
        <v>5</v>
      </c>
      <c r="H3237" s="161" t="s">
        <v>2993</v>
      </c>
      <c r="I3237" s="97" t="s">
        <v>2558</v>
      </c>
      <c r="J3237" s="97" t="s">
        <v>3682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3221</v>
      </c>
      <c r="T3237" s="95" t="str">
        <f t="shared" si="259"/>
        <v>9 2024</v>
      </c>
      <c r="U3237" s="32">
        <f t="shared" si="256"/>
        <v>735.64981224091673</v>
      </c>
      <c r="V3237" s="22">
        <f t="shared" si="257"/>
        <v>1.3035342739266704</v>
      </c>
      <c r="X3237" s="33"/>
      <c r="Y3237" s="33"/>
    </row>
    <row r="3238" spans="1:25" x14ac:dyDescent="0.2">
      <c r="A3238" s="93" t="s">
        <v>1795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5"/>
        <v>4 2024</v>
      </c>
      <c r="G3238" s="96" t="s">
        <v>5</v>
      </c>
      <c r="H3238" s="161" t="s">
        <v>2993</v>
      </c>
      <c r="I3238" s="97" t="s">
        <v>2558</v>
      </c>
      <c r="J3238" s="97" t="s">
        <v>3682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3221</v>
      </c>
      <c r="T3238" s="95" t="str">
        <f t="shared" si="259"/>
        <v>1 2025</v>
      </c>
      <c r="U3238" s="32">
        <f t="shared" si="256"/>
        <v>835.64981224091673</v>
      </c>
      <c r="V3238" s="22">
        <f t="shared" si="257"/>
        <v>1.4807292180748759</v>
      </c>
      <c r="X3238" s="33"/>
      <c r="Y3238" s="33"/>
    </row>
    <row r="3239" spans="1:25" x14ac:dyDescent="0.2">
      <c r="A3239" s="93" t="s">
        <v>1795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5"/>
        <v>4 2024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1797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3221</v>
      </c>
      <c r="T3239" s="95" t="str">
        <f t="shared" si="259"/>
        <v>11 2024</v>
      </c>
      <c r="U3239" s="32">
        <f t="shared" si="256"/>
        <v>839.2122604242868</v>
      </c>
      <c r="V3239" s="22">
        <f t="shared" si="257"/>
        <v>3.2179897022369119</v>
      </c>
      <c r="X3239" s="33"/>
      <c r="Y3239" s="33"/>
    </row>
    <row r="3240" spans="1:25" x14ac:dyDescent="0.2">
      <c r="A3240" s="93" t="s">
        <v>1795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5"/>
        <v>4 2024</v>
      </c>
      <c r="G3240" s="96" t="s">
        <v>5</v>
      </c>
      <c r="H3240" s="161" t="s">
        <v>2630</v>
      </c>
      <c r="I3240" s="97" t="s">
        <v>2115</v>
      </c>
      <c r="J3240" s="97" t="s">
        <v>2631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3221</v>
      </c>
      <c r="T3240" s="95" t="str">
        <f t="shared" si="259"/>
        <v>9 2024</v>
      </c>
      <c r="U3240" s="32">
        <f t="shared" si="256"/>
        <v>2994.0295537673737</v>
      </c>
      <c r="V3240" s="22">
        <f t="shared" si="257"/>
        <v>0.44647222617114296</v>
      </c>
      <c r="X3240" s="33"/>
      <c r="Y3240" s="33"/>
    </row>
    <row r="3241" spans="1:25" x14ac:dyDescent="0.2">
      <c r="A3241" s="93" t="s">
        <v>1798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5"/>
        <v>4 2024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1800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3221</v>
      </c>
      <c r="T3241" s="95" t="str">
        <f t="shared" si="259"/>
        <v>5 2024</v>
      </c>
      <c r="U3241" s="32">
        <f t="shared" si="256"/>
        <v>697.14059034131594</v>
      </c>
      <c r="V3241" s="22">
        <f t="shared" si="257"/>
        <v>0.99186349469213875</v>
      </c>
      <c r="X3241" s="33"/>
      <c r="Y3241" s="33"/>
    </row>
    <row r="3242" spans="1:25" x14ac:dyDescent="0.2">
      <c r="A3242" s="93" t="s">
        <v>1798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5"/>
        <v>4 2024</v>
      </c>
      <c r="G3242" s="96" t="s">
        <v>5</v>
      </c>
      <c r="H3242" s="161" t="s">
        <v>2945</v>
      </c>
      <c r="I3242" s="97" t="s">
        <v>2165</v>
      </c>
      <c r="J3242" s="97" t="s">
        <v>4453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3221</v>
      </c>
      <c r="T3242" s="95" t="str">
        <f t="shared" si="259"/>
        <v>8 2024</v>
      </c>
      <c r="U3242" s="32">
        <f t="shared" si="256"/>
        <v>492.71022833956562</v>
      </c>
      <c r="V3242" s="22">
        <f t="shared" si="257"/>
        <v>0.97125993044735015</v>
      </c>
      <c r="X3242" s="33"/>
      <c r="Y3242" s="33"/>
    </row>
    <row r="3243" spans="1:25" x14ac:dyDescent="0.2">
      <c r="A3243" s="93" t="s">
        <v>1798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5"/>
        <v>4 2024</v>
      </c>
      <c r="G3243" s="96" t="s">
        <v>5</v>
      </c>
      <c r="H3243" s="161" t="s">
        <v>2945</v>
      </c>
      <c r="I3243" s="97" t="s">
        <v>2165</v>
      </c>
      <c r="J3243" s="97" t="s">
        <v>4453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3221</v>
      </c>
      <c r="T3243" s="95" t="str">
        <f t="shared" si="259"/>
        <v>1 2025</v>
      </c>
      <c r="U3243" s="32">
        <f t="shared" si="256"/>
        <v>692.71022833956567</v>
      </c>
      <c r="V3243" s="22">
        <f t="shared" si="257"/>
        <v>1.3655119165368201</v>
      </c>
      <c r="X3243" s="33"/>
      <c r="Y3243" s="33"/>
    </row>
    <row r="3244" spans="1:25" x14ac:dyDescent="0.2">
      <c r="A3244" s="93" t="s">
        <v>1798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5"/>
        <v>4 2024</v>
      </c>
      <c r="G3244" s="96" t="s">
        <v>5</v>
      </c>
      <c r="H3244" s="161" t="s">
        <v>2741</v>
      </c>
      <c r="I3244" s="97" t="s">
        <v>2742</v>
      </c>
      <c r="J3244" s="97" t="s">
        <v>4038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3221</v>
      </c>
      <c r="T3244" s="95" t="str">
        <f t="shared" si="259"/>
        <v>5 2024</v>
      </c>
      <c r="U3244" s="32">
        <f t="shared" si="256"/>
        <v>441.54719070729561</v>
      </c>
      <c r="V3244" s="22">
        <f t="shared" si="257"/>
        <v>0.58216831066795138</v>
      </c>
      <c r="X3244" s="33"/>
      <c r="Y3244" s="33"/>
    </row>
    <row r="3245" spans="1:25" x14ac:dyDescent="0.2">
      <c r="A3245" s="93" t="s">
        <v>1798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5"/>
        <v>4 2024</v>
      </c>
      <c r="G3245" s="96" t="s">
        <v>5</v>
      </c>
      <c r="H3245" s="161" t="s">
        <v>2741</v>
      </c>
      <c r="I3245" s="97" t="s">
        <v>2742</v>
      </c>
      <c r="J3245" s="97" t="s">
        <v>4038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3221</v>
      </c>
      <c r="T3245" s="95" t="str">
        <f t="shared" si="259"/>
        <v>7 2024</v>
      </c>
      <c r="U3245" s="32">
        <f t="shared" si="256"/>
        <v>741.54719070729561</v>
      </c>
      <c r="V3245" s="22">
        <f t="shared" si="257"/>
        <v>0.97771038833493928</v>
      </c>
      <c r="X3245" s="33"/>
      <c r="Y3245" s="33"/>
    </row>
    <row r="3246" spans="1:25" x14ac:dyDescent="0.2">
      <c r="A3246" s="93" t="s">
        <v>1798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5"/>
        <v>4 2024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1094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3221</v>
      </c>
      <c r="T3246" s="95" t="str">
        <f t="shared" si="259"/>
        <v>9 2024</v>
      </c>
      <c r="U3246" s="32">
        <f t="shared" si="256"/>
        <v>797.22243376561391</v>
      </c>
      <c r="V3246" s="22">
        <f t="shared" si="257"/>
        <v>0.49740054425557773</v>
      </c>
      <c r="X3246" s="33"/>
      <c r="Y3246" s="33"/>
    </row>
    <row r="3247" spans="1:25" x14ac:dyDescent="0.2">
      <c r="A3247" s="93" t="s">
        <v>1798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5"/>
        <v>4 2024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1094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3221</v>
      </c>
      <c r="T3247" s="95" t="str">
        <f t="shared" si="259"/>
        <v>9 2024</v>
      </c>
      <c r="U3247" s="32">
        <f t="shared" si="256"/>
        <v>797.22243376561391</v>
      </c>
      <c r="V3247" s="22">
        <f t="shared" si="257"/>
        <v>0.49740054425557773</v>
      </c>
      <c r="X3247" s="33"/>
      <c r="Y3247" s="33"/>
    </row>
    <row r="3248" spans="1:25" x14ac:dyDescent="0.2">
      <c r="A3248" s="93" t="s">
        <v>1798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5"/>
        <v>4 2024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1801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3221</v>
      </c>
      <c r="T3248" s="95" t="str">
        <f t="shared" si="259"/>
        <v>5 2024</v>
      </c>
      <c r="U3248" s="32">
        <f t="shared" si="256"/>
        <v>849.94850982576156</v>
      </c>
      <c r="V3248" s="22">
        <f t="shared" si="257"/>
        <v>0.8946341525867002</v>
      </c>
      <c r="X3248" s="33"/>
      <c r="Y3248" s="33"/>
    </row>
    <row r="3249" spans="1:25" x14ac:dyDescent="0.2">
      <c r="A3249" s="93" t="s">
        <v>1798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5"/>
        <v>4 2024</v>
      </c>
      <c r="G3249" s="96" t="s">
        <v>5</v>
      </c>
      <c r="H3249" s="161" t="s">
        <v>2529</v>
      </c>
      <c r="I3249" s="97" t="s">
        <v>2067</v>
      </c>
      <c r="J3249" s="97" t="s">
        <v>2530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3221</v>
      </c>
      <c r="T3249" s="95" t="str">
        <f t="shared" si="259"/>
        <v>5 2024</v>
      </c>
      <c r="U3249" s="32">
        <f t="shared" si="256"/>
        <v>872.58877555891468</v>
      </c>
      <c r="V3249" s="22">
        <f t="shared" si="257"/>
        <v>1.3907764821010973</v>
      </c>
      <c r="X3249" s="33"/>
      <c r="Y3249" s="33"/>
    </row>
    <row r="3250" spans="1:25" x14ac:dyDescent="0.2">
      <c r="A3250" s="93" t="s">
        <v>1798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5"/>
        <v>4 2024</v>
      </c>
      <c r="G3250" s="96" t="s">
        <v>5</v>
      </c>
      <c r="H3250" s="161" t="s">
        <v>2264</v>
      </c>
      <c r="I3250" s="97" t="s">
        <v>2067</v>
      </c>
      <c r="J3250" s="97" t="s">
        <v>2265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3221</v>
      </c>
      <c r="T3250" s="95" t="str">
        <f t="shared" si="259"/>
        <v>6 2024</v>
      </c>
      <c r="U3250" s="32">
        <f t="shared" si="256"/>
        <v>720.43299864746598</v>
      </c>
      <c r="V3250" s="22">
        <f t="shared" si="257"/>
        <v>0.81907688389814148</v>
      </c>
      <c r="X3250" s="33"/>
      <c r="Y3250" s="33"/>
    </row>
    <row r="3251" spans="1:25" x14ac:dyDescent="0.2">
      <c r="A3251" s="93" t="s">
        <v>1798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5"/>
        <v>4 2024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542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3221</v>
      </c>
      <c r="T3251" s="95" t="str">
        <f t="shared" si="259"/>
        <v>5 2024</v>
      </c>
      <c r="U3251" s="32">
        <f t="shared" si="256"/>
        <v>943.91814464157846</v>
      </c>
      <c r="V3251" s="22">
        <f t="shared" si="257"/>
        <v>0.69606280838562995</v>
      </c>
      <c r="X3251" s="33"/>
      <c r="Y3251" s="33"/>
    </row>
    <row r="3252" spans="1:25" x14ac:dyDescent="0.2">
      <c r="A3252" s="93" t="s">
        <v>1798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5"/>
        <v>4 2024</v>
      </c>
      <c r="G3252" s="96" t="s">
        <v>5</v>
      </c>
      <c r="H3252" s="175" t="s">
        <v>3748</v>
      </c>
      <c r="I3252" s="176" t="s">
        <v>3792</v>
      </c>
      <c r="J3252" s="97" t="s">
        <v>3799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3221</v>
      </c>
      <c r="T3252" s="95" t="str">
        <f t="shared" si="259"/>
        <v>5 2024</v>
      </c>
      <c r="U3252" s="32">
        <f t="shared" si="256"/>
        <v>1162.3947155700534</v>
      </c>
      <c r="V3252" s="22">
        <f t="shared" si="257"/>
        <v>1.575903454200986</v>
      </c>
      <c r="X3252" s="33"/>
      <c r="Y3252" s="33"/>
    </row>
    <row r="3253" spans="1:25" x14ac:dyDescent="0.2">
      <c r="A3253" s="93" t="s">
        <v>1798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5"/>
        <v>4 2024</v>
      </c>
      <c r="G3253" s="96" t="s">
        <v>5</v>
      </c>
      <c r="H3253" s="175" t="s">
        <v>3748</v>
      </c>
      <c r="I3253" s="176" t="s">
        <v>3792</v>
      </c>
      <c r="J3253" s="97" t="s">
        <v>3799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3221</v>
      </c>
      <c r="T3253" s="95" t="str">
        <f t="shared" si="259"/>
        <v>8 2024</v>
      </c>
      <c r="U3253" s="32">
        <f t="shared" si="256"/>
        <v>1162.3947155700534</v>
      </c>
      <c r="V3253" s="22">
        <f t="shared" si="257"/>
        <v>1.575903454200986</v>
      </c>
      <c r="X3253" s="33"/>
      <c r="Y3253" s="33"/>
    </row>
    <row r="3254" spans="1:25" x14ac:dyDescent="0.2">
      <c r="A3254" s="93" t="s">
        <v>1798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5"/>
        <v>4 2024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1802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9"/>
        <v/>
      </c>
      <c r="U3254" s="32">
        <f t="shared" si="256"/>
        <v>-749.51815578009393</v>
      </c>
      <c r="V3254" s="22" t="str">
        <f t="shared" si="257"/>
        <v/>
      </c>
      <c r="X3254" s="33"/>
      <c r="Y3254" s="33"/>
    </row>
    <row r="3255" spans="1:25" x14ac:dyDescent="0.2">
      <c r="A3255" s="93" t="s">
        <v>1806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5"/>
        <v>4 2024</v>
      </c>
      <c r="G3255" s="96" t="s">
        <v>5</v>
      </c>
      <c r="H3255" s="161" t="s">
        <v>2260</v>
      </c>
      <c r="I3255" s="97" t="s">
        <v>2068</v>
      </c>
      <c r="J3255" s="97" t="s">
        <v>2261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3221</v>
      </c>
      <c r="T3255" s="95" t="str">
        <f t="shared" si="259"/>
        <v>5 2024</v>
      </c>
      <c r="U3255" s="32">
        <f t="shared" si="256"/>
        <v>1000.4340495474037</v>
      </c>
      <c r="V3255" s="22">
        <f t="shared" si="257"/>
        <v>0.66714908353677571</v>
      </c>
      <c r="X3255" s="33"/>
      <c r="Y3255" s="33"/>
    </row>
    <row r="3256" spans="1:25" x14ac:dyDescent="0.2">
      <c r="A3256" s="93" t="s">
        <v>1806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5"/>
        <v>4 2024</v>
      </c>
      <c r="G3256" s="96" t="s">
        <v>5</v>
      </c>
      <c r="H3256" s="161" t="s">
        <v>2260</v>
      </c>
      <c r="I3256" s="97" t="s">
        <v>2068</v>
      </c>
      <c r="J3256" s="97" t="s">
        <v>2261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3221</v>
      </c>
      <c r="T3256" s="95" t="str">
        <f t="shared" si="259"/>
        <v>5 2024</v>
      </c>
      <c r="U3256" s="32">
        <f t="shared" si="256"/>
        <v>1000.4340495474037</v>
      </c>
      <c r="V3256" s="22">
        <f t="shared" si="257"/>
        <v>0.66714908353677571</v>
      </c>
      <c r="X3256" s="33"/>
      <c r="Y3256" s="33"/>
    </row>
    <row r="3257" spans="1:25" x14ac:dyDescent="0.2">
      <c r="A3257" s="93" t="s">
        <v>1806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5"/>
        <v>4 2024</v>
      </c>
      <c r="G3257" s="96" t="s">
        <v>5</v>
      </c>
      <c r="H3257" s="160" t="str">
        <f>RIGHT(Journal!$J3257,9)</f>
        <v>NOW-01613</v>
      </c>
      <c r="I3257" s="96" t="str">
        <f t="shared" ref="I3257:I3318" si="260">IFERROR(LEFT(J3257,FIND(",",J3257)-1),"")</f>
        <v>NOW Foods</v>
      </c>
      <c r="J3257" s="97" t="s">
        <v>917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3221</v>
      </c>
      <c r="T3257" s="95" t="str">
        <f t="shared" si="259"/>
        <v>5 2024</v>
      </c>
      <c r="U3257" s="32">
        <f t="shared" si="256"/>
        <v>1193.0119859545116</v>
      </c>
      <c r="V3257" s="22">
        <f t="shared" si="257"/>
        <v>0.32182785092217248</v>
      </c>
      <c r="X3257" s="33"/>
      <c r="Y3257" s="33"/>
    </row>
    <row r="3258" spans="1:25" x14ac:dyDescent="0.2">
      <c r="A3258" s="93" t="s">
        <v>1806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5"/>
        <v>4 2024</v>
      </c>
      <c r="G3258" s="96" t="s">
        <v>5</v>
      </c>
      <c r="H3258" s="161" t="s">
        <v>2152</v>
      </c>
      <c r="I3258" s="97" t="s">
        <v>2067</v>
      </c>
      <c r="J3258" s="97" t="s">
        <v>3886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3221</v>
      </c>
      <c r="T3258" s="95" t="str">
        <f t="shared" si="259"/>
        <v>6 2024</v>
      </c>
      <c r="U3258" s="32">
        <f t="shared" si="256"/>
        <v>889.1441339791445</v>
      </c>
      <c r="V3258" s="22">
        <f t="shared" si="257"/>
        <v>0.44217198706469735</v>
      </c>
      <c r="X3258" s="33"/>
      <c r="Y3258" s="33"/>
    </row>
    <row r="3259" spans="1:25" x14ac:dyDescent="0.2">
      <c r="A3259" s="93" t="s">
        <v>1806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5"/>
        <v>4 2024</v>
      </c>
      <c r="G3259" s="96" t="s">
        <v>5</v>
      </c>
      <c r="H3259" s="161" t="s">
        <v>2152</v>
      </c>
      <c r="I3259" s="97" t="s">
        <v>2067</v>
      </c>
      <c r="J3259" s="97" t="s">
        <v>3886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3221</v>
      </c>
      <c r="T3259" s="95" t="str">
        <f t="shared" si="259"/>
        <v>6 2024</v>
      </c>
      <c r="U3259" s="32">
        <f t="shared" si="256"/>
        <v>889.1441339791445</v>
      </c>
      <c r="V3259" s="22">
        <f t="shared" si="257"/>
        <v>0.44217198706469735</v>
      </c>
      <c r="X3259" s="33"/>
      <c r="Y3259" s="33"/>
    </row>
    <row r="3260" spans="1:25" x14ac:dyDescent="0.2">
      <c r="A3260" s="93" t="s">
        <v>1806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5"/>
        <v>4 2024</v>
      </c>
      <c r="G3260" s="96" t="s">
        <v>5</v>
      </c>
      <c r="H3260" s="161" t="s">
        <v>2187</v>
      </c>
      <c r="I3260" s="97" t="s">
        <v>2188</v>
      </c>
      <c r="J3260" s="97" t="s">
        <v>2189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3221</v>
      </c>
      <c r="T3260" s="95" t="str">
        <f t="shared" si="259"/>
        <v>5 2024</v>
      </c>
      <c r="U3260" s="32">
        <f t="shared" si="256"/>
        <v>809.71272051947153</v>
      </c>
      <c r="V3260" s="22">
        <f t="shared" si="257"/>
        <v>0.68026663350787941</v>
      </c>
      <c r="X3260" s="33"/>
      <c r="Y3260" s="33"/>
    </row>
    <row r="3261" spans="1:25" x14ac:dyDescent="0.2">
      <c r="A3261" s="93" t="s">
        <v>1806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5"/>
        <v>4 2024</v>
      </c>
      <c r="G3261" s="96" t="s">
        <v>5</v>
      </c>
      <c r="H3261" s="160" t="str">
        <f>RIGHT(Journal!$J3261,9)</f>
        <v>FCD-02867</v>
      </c>
      <c r="I3261" s="96" t="str">
        <f t="shared" si="260"/>
        <v>fitcode</v>
      </c>
      <c r="J3261" s="97" t="s">
        <v>1812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3221</v>
      </c>
      <c r="T3261" s="95" t="str">
        <f t="shared" si="259"/>
        <v>9 2024</v>
      </c>
      <c r="U3261" s="32">
        <f t="shared" si="256"/>
        <v>984.52082102588543</v>
      </c>
      <c r="V3261" s="22">
        <f t="shared" si="257"/>
        <v>1.3760300089200843</v>
      </c>
      <c r="X3261" s="33"/>
      <c r="Y3261" s="33"/>
    </row>
    <row r="3262" spans="1:25" x14ac:dyDescent="0.2">
      <c r="A3262" s="93" t="s">
        <v>1806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5"/>
        <v>4 2024</v>
      </c>
      <c r="G3262" s="96" t="s">
        <v>5</v>
      </c>
      <c r="H3262" s="161" t="s">
        <v>2078</v>
      </c>
      <c r="I3262" s="97" t="s">
        <v>2067</v>
      </c>
      <c r="J3262" s="97" t="s">
        <v>2079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3221</v>
      </c>
      <c r="T3262" s="95" t="str">
        <f t="shared" si="259"/>
        <v>8 2024</v>
      </c>
      <c r="U3262" s="32">
        <f t="shared" si="256"/>
        <v>993.95631217687514</v>
      </c>
      <c r="V3262" s="22">
        <f t="shared" si="257"/>
        <v>0.3100258165389389</v>
      </c>
      <c r="X3262" s="33"/>
      <c r="Y3262" s="33"/>
    </row>
    <row r="3263" spans="1:25" x14ac:dyDescent="0.2">
      <c r="A3263" s="93" t="s">
        <v>1806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5"/>
        <v>4 2024</v>
      </c>
      <c r="G3263" s="96" t="s">
        <v>5</v>
      </c>
      <c r="H3263" s="161" t="s">
        <v>2078</v>
      </c>
      <c r="I3263" s="97" t="s">
        <v>2067</v>
      </c>
      <c r="J3263" s="97" t="s">
        <v>2079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3221</v>
      </c>
      <c r="T3263" s="95" t="str">
        <f t="shared" si="259"/>
        <v>8 2024</v>
      </c>
      <c r="U3263" s="32">
        <f t="shared" si="256"/>
        <v>993.95631217687514</v>
      </c>
      <c r="V3263" s="22">
        <f t="shared" si="257"/>
        <v>0.3100258165389389</v>
      </c>
      <c r="X3263" s="33"/>
      <c r="Y3263" s="33"/>
    </row>
    <row r="3264" spans="1:25" x14ac:dyDescent="0.2">
      <c r="A3264" s="93" t="s">
        <v>1806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5"/>
        <v>4 2024</v>
      </c>
      <c r="G3264" s="96" t="s">
        <v>5</v>
      </c>
      <c r="H3264" s="160" t="str">
        <f>RIGHT(Journal!$J3264,9)</f>
        <v>NOW-01742</v>
      </c>
      <c r="I3264" s="96" t="str">
        <f t="shared" si="260"/>
        <v>NOW Foods</v>
      </c>
      <c r="J3264" s="97" t="s">
        <v>520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3221</v>
      </c>
      <c r="T3264" s="95" t="str">
        <f t="shared" si="259"/>
        <v>5 2024</v>
      </c>
      <c r="U3264" s="32">
        <f t="shared" si="256"/>
        <v>873.20881442662312</v>
      </c>
      <c r="V3264" s="22">
        <f t="shared" si="257"/>
        <v>0.57192419151849838</v>
      </c>
      <c r="X3264" s="33"/>
      <c r="Y3264" s="33"/>
    </row>
    <row r="3265" spans="1:25" x14ac:dyDescent="0.2">
      <c r="A3265" s="93" t="s">
        <v>1807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ref="F3265:F3328" si="261">IFERROR(MONTH(E3265)&amp;" "&amp;YEAR(E3265),"")</f>
        <v>4 2024</v>
      </c>
      <c r="G3265" s="96" t="s">
        <v>5</v>
      </c>
      <c r="H3265" s="161" t="s">
        <v>2998</v>
      </c>
      <c r="I3265" s="97" t="s">
        <v>2933</v>
      </c>
      <c r="J3265" s="97" t="s">
        <v>2999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3221</v>
      </c>
      <c r="T3265" s="95" t="str">
        <f t="shared" si="259"/>
        <v>8 2024</v>
      </c>
      <c r="U3265" s="32">
        <f t="shared" ref="U3265:U3328" si="262">Q3265-P3265</f>
        <v>500.85756146028643</v>
      </c>
      <c r="V3265" s="22">
        <f t="shared" ref="V3265:V3328" si="263">IF(Q3265&lt;&gt;0,IFERROR(U3265/P3265,""),"")</f>
        <v>0.25053620582740521</v>
      </c>
      <c r="X3265" s="33"/>
      <c r="Y3265" s="33"/>
    </row>
    <row r="3266" spans="1:25" x14ac:dyDescent="0.2">
      <c r="A3266" s="93" t="s">
        <v>1807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61"/>
        <v>4 2024</v>
      </c>
      <c r="G3266" s="96" t="s">
        <v>5</v>
      </c>
      <c r="H3266" s="161" t="s">
        <v>2998</v>
      </c>
      <c r="I3266" s="97" t="s">
        <v>2933</v>
      </c>
      <c r="J3266" s="97" t="s">
        <v>2999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3221</v>
      </c>
      <c r="T3266" s="95" t="str">
        <f t="shared" si="259"/>
        <v>2 2025</v>
      </c>
      <c r="U3266" s="32">
        <f t="shared" si="262"/>
        <v>800.85756146028643</v>
      </c>
      <c r="V3266" s="22">
        <f t="shared" si="263"/>
        <v>0.4006005505266938</v>
      </c>
      <c r="X3266" s="33"/>
      <c r="Y3266" s="33"/>
    </row>
    <row r="3267" spans="1:25" x14ac:dyDescent="0.2">
      <c r="A3267" s="93" t="s">
        <v>1807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61"/>
        <v>4 2024</v>
      </c>
      <c r="G3267" s="96" t="s">
        <v>5</v>
      </c>
      <c r="H3267" s="161" t="s">
        <v>2935</v>
      </c>
      <c r="I3267" s="97" t="s">
        <v>2933</v>
      </c>
      <c r="J3267" s="97" t="s">
        <v>2936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3221</v>
      </c>
      <c r="T3267" s="95" t="str">
        <f t="shared" si="259"/>
        <v>5 2024</v>
      </c>
      <c r="U3267" s="32">
        <f t="shared" si="262"/>
        <v>669.66018357652615</v>
      </c>
      <c r="V3267" s="22">
        <f t="shared" si="263"/>
        <v>0.36586658803339456</v>
      </c>
      <c r="X3267" s="33"/>
      <c r="Y3267" s="33"/>
    </row>
    <row r="3268" spans="1:25" x14ac:dyDescent="0.2">
      <c r="A3268" s="93" t="s">
        <v>1807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si="261"/>
        <v>4 2024</v>
      </c>
      <c r="G3268" s="96" t="s">
        <v>5</v>
      </c>
      <c r="H3268" s="161" t="s">
        <v>2935</v>
      </c>
      <c r="I3268" s="97" t="s">
        <v>2933</v>
      </c>
      <c r="J3268" s="97" t="s">
        <v>2936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3221</v>
      </c>
      <c r="T3268" s="95" t="str">
        <f t="shared" si="259"/>
        <v>5 2024</v>
      </c>
      <c r="U3268" s="32">
        <f t="shared" si="262"/>
        <v>669.66018357652615</v>
      </c>
      <c r="V3268" s="22">
        <f t="shared" si="263"/>
        <v>0.36586658803339456</v>
      </c>
      <c r="X3268" s="33"/>
      <c r="Y3268" s="33"/>
    </row>
    <row r="3269" spans="1:25" x14ac:dyDescent="0.2">
      <c r="A3269" s="93" t="s">
        <v>1807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1"/>
        <v>4 2024</v>
      </c>
      <c r="G3269" s="96" t="s">
        <v>5</v>
      </c>
      <c r="H3269" s="161" t="s">
        <v>2941</v>
      </c>
      <c r="I3269" s="97" t="s">
        <v>2933</v>
      </c>
      <c r="J3269" s="97" t="s">
        <v>2942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3221</v>
      </c>
      <c r="T3269" s="95" t="str">
        <f t="shared" si="259"/>
        <v>5 2024</v>
      </c>
      <c r="U3269" s="32">
        <f t="shared" si="262"/>
        <v>528.28392304926365</v>
      </c>
      <c r="V3269" s="22">
        <f t="shared" si="263"/>
        <v>0.38512628956249839</v>
      </c>
      <c r="X3269" s="33"/>
      <c r="Y3269" s="33"/>
    </row>
    <row r="3270" spans="1:25" x14ac:dyDescent="0.2">
      <c r="A3270" s="93" t="s">
        <v>1807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1"/>
        <v>4 2024</v>
      </c>
      <c r="G3270" s="96" t="s">
        <v>5</v>
      </c>
      <c r="H3270" s="161" t="s">
        <v>2941</v>
      </c>
      <c r="I3270" s="97" t="s">
        <v>2933</v>
      </c>
      <c r="J3270" s="97" t="s">
        <v>2942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3221</v>
      </c>
      <c r="T3270" s="95" t="str">
        <f t="shared" si="259"/>
        <v>6 2024</v>
      </c>
      <c r="U3270" s="32">
        <f t="shared" si="262"/>
        <v>428.28392304926365</v>
      </c>
      <c r="V3270" s="22">
        <f t="shared" si="263"/>
        <v>0.3122249059013143</v>
      </c>
      <c r="X3270" s="33"/>
      <c r="Y3270" s="33"/>
    </row>
    <row r="3271" spans="1:25" x14ac:dyDescent="0.2">
      <c r="A3271" s="93" t="s">
        <v>1807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1"/>
        <v>4 2024</v>
      </c>
      <c r="G3271" s="96" t="s">
        <v>5</v>
      </c>
      <c r="H3271" s="160" t="str">
        <f>RIGHT(Journal!$J3271,9)</f>
        <v>SOL-19377</v>
      </c>
      <c r="I3271" s="96" t="str">
        <f t="shared" si="260"/>
        <v>Solgar</v>
      </c>
      <c r="J3271" s="97" t="s">
        <v>792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3221</v>
      </c>
      <c r="T3271" s="95" t="str">
        <f t="shared" si="259"/>
        <v>12 2024</v>
      </c>
      <c r="U3271" s="32">
        <f t="shared" si="262"/>
        <v>769.34976191828127</v>
      </c>
      <c r="V3271" s="22">
        <f t="shared" si="263"/>
        <v>0.50262936807984671</v>
      </c>
      <c r="X3271" s="33"/>
      <c r="Y3271" s="33"/>
    </row>
    <row r="3272" spans="1:25" x14ac:dyDescent="0.2">
      <c r="A3272" s="93" t="s">
        <v>1807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1"/>
        <v>4 2024</v>
      </c>
      <c r="G3272" s="96" t="s">
        <v>5</v>
      </c>
      <c r="H3272" s="160" t="str">
        <f>RIGHT(Journal!$J3272,9)</f>
        <v>SOL-19377</v>
      </c>
      <c r="I3272" s="96" t="str">
        <f t="shared" si="260"/>
        <v>Solgar</v>
      </c>
      <c r="J3272" s="97" t="s">
        <v>792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4746</v>
      </c>
      <c r="T3272" s="95" t="str">
        <f t="shared" si="259"/>
        <v>8 2025</v>
      </c>
      <c r="U3272" s="32">
        <f t="shared" si="262"/>
        <v>669.34976191828127</v>
      </c>
      <c r="V3272" s="22">
        <f t="shared" si="263"/>
        <v>0.43729765642420126</v>
      </c>
      <c r="X3272" s="33"/>
      <c r="Y3272" s="33"/>
    </row>
    <row r="3273" spans="1:25" x14ac:dyDescent="0.2">
      <c r="A3273" s="93" t="s">
        <v>1807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1"/>
        <v>4 2024</v>
      </c>
      <c r="G3273" s="96" t="s">
        <v>5</v>
      </c>
      <c r="H3273" s="160" t="str">
        <f>RIGHT(Journal!$J3273,9)</f>
        <v>SOL-04163</v>
      </c>
      <c r="I3273" s="96" t="str">
        <f t="shared" si="260"/>
        <v>Solgar</v>
      </c>
      <c r="J3273" s="97" t="s">
        <v>1813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59"/>
        <v/>
      </c>
      <c r="U3273" s="32">
        <f t="shared" si="262"/>
        <v>-1907.2099335717924</v>
      </c>
      <c r="V3273" s="22" t="str">
        <f t="shared" si="263"/>
        <v/>
      </c>
      <c r="X3273" s="33"/>
      <c r="Y3273" s="33"/>
    </row>
    <row r="3274" spans="1:25" x14ac:dyDescent="0.2">
      <c r="A3274" s="93" t="s">
        <v>1807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1"/>
        <v>4 2024</v>
      </c>
      <c r="G3274" s="96" t="s">
        <v>5</v>
      </c>
      <c r="H3274" s="160" t="str">
        <f>RIGHT(Journal!$J3274,9)</f>
        <v>SOL-00201</v>
      </c>
      <c r="I3274" s="96" t="str">
        <f t="shared" si="260"/>
        <v>Solgar</v>
      </c>
      <c r="J3274" s="97" t="s">
        <v>1814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3221</v>
      </c>
      <c r="T3274" s="95" t="str">
        <f t="shared" si="259"/>
        <v>9 2024</v>
      </c>
      <c r="U3274" s="32">
        <f t="shared" si="262"/>
        <v>589.80897783834098</v>
      </c>
      <c r="V3274" s="22">
        <f t="shared" si="263"/>
        <v>0.21762634921870083</v>
      </c>
      <c r="X3274" s="33"/>
      <c r="Y3274" s="33"/>
    </row>
    <row r="3275" spans="1:25" x14ac:dyDescent="0.2">
      <c r="A3275" s="93" t="s">
        <v>1807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1"/>
        <v>4 2024</v>
      </c>
      <c r="G3275" s="96" t="s">
        <v>5</v>
      </c>
      <c r="H3275" s="160" t="str">
        <f>RIGHT(Journal!$J3275,9)</f>
        <v>IHB-00961</v>
      </c>
      <c r="I3275" s="96" t="str">
        <f t="shared" si="260"/>
        <v>iHerb Goods</v>
      </c>
      <c r="J3275" s="97" t="s">
        <v>1815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59"/>
        <v/>
      </c>
      <c r="U3275" s="32">
        <f t="shared" si="262"/>
        <v>-215.02857094191776</v>
      </c>
      <c r="V3275" s="22" t="str">
        <f t="shared" si="263"/>
        <v/>
      </c>
      <c r="X3275" s="33"/>
      <c r="Y3275" s="33"/>
    </row>
    <row r="3276" spans="1:25" x14ac:dyDescent="0.2">
      <c r="A3276" s="93" t="s">
        <v>1808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1"/>
        <v>4 2024</v>
      </c>
      <c r="G3276" s="96" t="s">
        <v>6</v>
      </c>
      <c r="H3276" s="175" t="s">
        <v>3729</v>
      </c>
      <c r="I3276" s="176" t="s">
        <v>3770</v>
      </c>
      <c r="J3276" s="97" t="s">
        <v>3772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3221</v>
      </c>
      <c r="T3276" s="95" t="str">
        <f t="shared" si="259"/>
        <v>5 2024</v>
      </c>
      <c r="U3276" s="32">
        <f t="shared" si="262"/>
        <v>881.14558941989799</v>
      </c>
      <c r="V3276" s="22">
        <f t="shared" si="263"/>
        <v>0.23694006060389133</v>
      </c>
      <c r="X3276" s="33"/>
      <c r="Y3276" s="33"/>
    </row>
    <row r="3277" spans="1:25" x14ac:dyDescent="0.2">
      <c r="A3277" s="93" t="s">
        <v>1808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1"/>
        <v>4 2024</v>
      </c>
      <c r="G3277" s="96" t="s">
        <v>5</v>
      </c>
      <c r="H3277" s="160" t="str">
        <f>RIGHT(Journal!$J3277,9)</f>
        <v>SOR-47105</v>
      </c>
      <c r="I3277" s="96" t="str">
        <f t="shared" si="260"/>
        <v>Solaray</v>
      </c>
      <c r="J3277" s="97" t="s">
        <v>1230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ref="T3277:T3340" si="264">IF(R3277="","",MONTH(R3277)&amp;" "&amp;YEAR(R3277))</f>
        <v/>
      </c>
      <c r="U3277" s="32">
        <f t="shared" si="262"/>
        <v>-837.15822162107986</v>
      </c>
      <c r="V3277" s="22" t="str">
        <f t="shared" si="263"/>
        <v/>
      </c>
      <c r="X3277" s="33"/>
      <c r="Y3277" s="33"/>
    </row>
    <row r="3278" spans="1:25" x14ac:dyDescent="0.2">
      <c r="A3278" s="93" t="s">
        <v>1808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1"/>
        <v>4 2024</v>
      </c>
      <c r="G3278" s="96" t="s">
        <v>5</v>
      </c>
      <c r="H3278" s="160" t="str">
        <f>RIGHT(Journal!$J3278,9)</f>
        <v>NOW-00386</v>
      </c>
      <c r="I3278" s="96" t="str">
        <f t="shared" si="260"/>
        <v>NOW Foods</v>
      </c>
      <c r="J3278" s="97" t="s">
        <v>519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3221</v>
      </c>
      <c r="T3278" s="95" t="str">
        <f t="shared" si="264"/>
        <v>5 2024</v>
      </c>
      <c r="U3278" s="32">
        <f t="shared" si="262"/>
        <v>841.67761607053399</v>
      </c>
      <c r="V3278" s="22">
        <f t="shared" si="263"/>
        <v>0.26649515589455131</v>
      </c>
      <c r="X3278" s="33"/>
      <c r="Y3278" s="33"/>
    </row>
    <row r="3279" spans="1:25" x14ac:dyDescent="0.2">
      <c r="A3279" s="93" t="s">
        <v>1808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1"/>
        <v>4 2024</v>
      </c>
      <c r="G3279" s="96" t="s">
        <v>5</v>
      </c>
      <c r="H3279" s="160" t="str">
        <f>RIGHT(Journal!$J3279,9)</f>
        <v>NOW-01742</v>
      </c>
      <c r="I3279" s="96" t="str">
        <f t="shared" si="260"/>
        <v>NOW Foods</v>
      </c>
      <c r="J3279" s="97" t="s">
        <v>520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3221</v>
      </c>
      <c r="T3279" s="95" t="str">
        <f t="shared" si="264"/>
        <v>5 2024</v>
      </c>
      <c r="U3279" s="32">
        <f t="shared" si="262"/>
        <v>760.00184410379734</v>
      </c>
      <c r="V3279" s="22">
        <f t="shared" si="263"/>
        <v>0.46341627968995031</v>
      </c>
      <c r="X3279" s="33"/>
      <c r="Y3279" s="33"/>
    </row>
    <row r="3280" spans="1:25" x14ac:dyDescent="0.2">
      <c r="A3280" s="93" t="s">
        <v>1808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1"/>
        <v>4 2024</v>
      </c>
      <c r="G3280" s="96" t="s">
        <v>5</v>
      </c>
      <c r="H3280" s="161" t="s">
        <v>2260</v>
      </c>
      <c r="I3280" s="97" t="s">
        <v>2068</v>
      </c>
      <c r="J3280" s="97" t="s">
        <v>2261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3221</v>
      </c>
      <c r="T3280" s="95" t="str">
        <f t="shared" si="264"/>
        <v>5 2024</v>
      </c>
      <c r="U3280" s="32">
        <f t="shared" si="262"/>
        <v>889.12039094279135</v>
      </c>
      <c r="V3280" s="22">
        <f t="shared" si="263"/>
        <v>0.55194713865871226</v>
      </c>
      <c r="X3280" s="33"/>
      <c r="Y3280" s="33"/>
    </row>
    <row r="3281" spans="1:25" x14ac:dyDescent="0.2">
      <c r="A3281" s="93" t="s">
        <v>1808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1"/>
        <v>4 2024</v>
      </c>
      <c r="G3281" s="96" t="s">
        <v>5</v>
      </c>
      <c r="H3281" s="161" t="s">
        <v>2260</v>
      </c>
      <c r="I3281" s="97" t="s">
        <v>2068</v>
      </c>
      <c r="J3281" s="97" t="s">
        <v>2261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3221</v>
      </c>
      <c r="T3281" s="95" t="str">
        <f t="shared" si="264"/>
        <v>6 2024</v>
      </c>
      <c r="U3281" s="32">
        <f t="shared" si="262"/>
        <v>889.12039094279135</v>
      </c>
      <c r="V3281" s="22">
        <f t="shared" si="263"/>
        <v>0.55194713865871226</v>
      </c>
      <c r="X3281" s="33"/>
      <c r="Y3281" s="33"/>
    </row>
    <row r="3282" spans="1:25" x14ac:dyDescent="0.2">
      <c r="A3282" s="93" t="s">
        <v>1808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1"/>
        <v>4 2024</v>
      </c>
      <c r="G3282" s="96" t="s">
        <v>5</v>
      </c>
      <c r="H3282" s="160" t="str">
        <f>RIGHT(Journal!$J3282,9)</f>
        <v>IHB-00961</v>
      </c>
      <c r="I3282" s="96" t="str">
        <f t="shared" si="260"/>
        <v>iHerb Goods</v>
      </c>
      <c r="J3282" s="97" t="s">
        <v>1815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4"/>
        <v/>
      </c>
      <c r="U3282" s="32">
        <f t="shared" si="262"/>
        <v>-215.26925698827776</v>
      </c>
      <c r="V3282" s="22" t="str">
        <f t="shared" si="263"/>
        <v/>
      </c>
      <c r="X3282" s="33"/>
      <c r="Y3282" s="33"/>
    </row>
    <row r="3283" spans="1:25" x14ac:dyDescent="0.2">
      <c r="A3283" s="93" t="s">
        <v>1808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1"/>
        <v>4 2024</v>
      </c>
      <c r="G3283" s="96" t="s">
        <v>5</v>
      </c>
      <c r="H3283" s="161" t="s">
        <v>2187</v>
      </c>
      <c r="I3283" s="97" t="s">
        <v>2188</v>
      </c>
      <c r="J3283" s="97" t="s">
        <v>2189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3221</v>
      </c>
      <c r="T3283" s="95" t="str">
        <f t="shared" si="264"/>
        <v>7 2024</v>
      </c>
      <c r="U3283" s="32">
        <f t="shared" si="262"/>
        <v>863.33672517783793</v>
      </c>
      <c r="V3283" s="22">
        <f t="shared" si="263"/>
        <v>0.75953604229265892</v>
      </c>
      <c r="X3283" s="33"/>
      <c r="Y3283" s="33"/>
    </row>
    <row r="3284" spans="1:25" x14ac:dyDescent="0.2">
      <c r="A3284" s="93" t="s">
        <v>1808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1"/>
        <v>4 2024</v>
      </c>
      <c r="G3284" s="96" t="s">
        <v>5</v>
      </c>
      <c r="H3284" s="161" t="s">
        <v>2187</v>
      </c>
      <c r="I3284" s="97" t="s">
        <v>2188</v>
      </c>
      <c r="J3284" s="97" t="s">
        <v>2189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3221</v>
      </c>
      <c r="T3284" s="95" t="str">
        <f t="shared" si="264"/>
        <v>7 2024</v>
      </c>
      <c r="U3284" s="32">
        <f t="shared" si="262"/>
        <v>763.33672517783793</v>
      </c>
      <c r="V3284" s="22">
        <f t="shared" si="263"/>
        <v>0.67155924017802604</v>
      </c>
      <c r="X3284" s="33"/>
      <c r="Y3284" s="33"/>
    </row>
    <row r="3285" spans="1:25" x14ac:dyDescent="0.2">
      <c r="A3285" s="93" t="s">
        <v>1808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1"/>
        <v>4 2024</v>
      </c>
      <c r="G3285" s="96" t="s">
        <v>5</v>
      </c>
      <c r="H3285" s="161" t="s">
        <v>2693</v>
      </c>
      <c r="I3285" s="97" t="s">
        <v>2694</v>
      </c>
      <c r="J3285" s="97" t="s">
        <v>2695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3221</v>
      </c>
      <c r="T3285" s="95" t="str">
        <f t="shared" si="264"/>
        <v>5 2024</v>
      </c>
      <c r="U3285" s="32">
        <f t="shared" si="262"/>
        <v>1382.5757650536018</v>
      </c>
      <c r="V3285" s="22">
        <f t="shared" si="263"/>
        <v>1.2372881505652351</v>
      </c>
      <c r="X3285" s="33"/>
      <c r="Y3285" s="33"/>
    </row>
    <row r="3286" spans="1:25" x14ac:dyDescent="0.2">
      <c r="A3286" s="93" t="s">
        <v>1808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1"/>
        <v>4 2024</v>
      </c>
      <c r="G3286" s="96" t="s">
        <v>5</v>
      </c>
      <c r="H3286" s="161" t="s">
        <v>2693</v>
      </c>
      <c r="I3286" s="97" t="s">
        <v>2694</v>
      </c>
      <c r="J3286" s="97" t="s">
        <v>2695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3221</v>
      </c>
      <c r="T3286" s="95" t="str">
        <f t="shared" si="264"/>
        <v>5 2024</v>
      </c>
      <c r="U3286" s="32">
        <f t="shared" si="262"/>
        <v>1382.5757650536018</v>
      </c>
      <c r="V3286" s="22">
        <f t="shared" si="263"/>
        <v>1.2372881505652351</v>
      </c>
      <c r="X3286" s="33"/>
      <c r="Y3286" s="33"/>
    </row>
    <row r="3287" spans="1:25" x14ac:dyDescent="0.2">
      <c r="A3287" s="93" t="s">
        <v>1817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1"/>
        <v>4 2024</v>
      </c>
      <c r="G3287" s="96" t="s">
        <v>8</v>
      </c>
      <c r="H3287" s="160" t="str">
        <f>RIGHT(Journal!$J3287,9)</f>
        <v>0000ave51</v>
      </c>
      <c r="I3287" s="96" t="str">
        <f t="shared" si="260"/>
        <v>ESSENS</v>
      </c>
      <c r="J3287" s="97" t="s">
        <v>1818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4"/>
        <v/>
      </c>
      <c r="U3287" s="32">
        <f t="shared" si="262"/>
        <v>-570.55999999999995</v>
      </c>
      <c r="V3287" s="22" t="str">
        <f t="shared" si="263"/>
        <v/>
      </c>
      <c r="X3287" s="33"/>
      <c r="Y3287" s="33"/>
    </row>
    <row r="3288" spans="1:25" x14ac:dyDescent="0.2">
      <c r="A3288" s="93" t="s">
        <v>1817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1"/>
        <v>4 2024</v>
      </c>
      <c r="G3288" s="96" t="s">
        <v>8</v>
      </c>
      <c r="H3288" s="160" t="str">
        <f>RIGHT(Journal!$J3288,9)</f>
        <v>395837779</v>
      </c>
      <c r="I3288" s="96" t="str">
        <f t="shared" si="260"/>
        <v>ESSENS</v>
      </c>
      <c r="J3288" s="97" t="s">
        <v>1819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4"/>
        <v/>
      </c>
      <c r="U3288" s="32">
        <f t="shared" si="262"/>
        <v>-1000</v>
      </c>
      <c r="V3288" s="22">
        <f t="shared" si="263"/>
        <v>-0.65846222731433013</v>
      </c>
      <c r="X3288" s="33"/>
      <c r="Y3288" s="33"/>
    </row>
    <row r="3289" spans="1:25" x14ac:dyDescent="0.2">
      <c r="A3289" s="93" t="s">
        <v>1817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1"/>
        <v>4 2024</v>
      </c>
      <c r="G3289" s="96" t="s">
        <v>8</v>
      </c>
      <c r="H3289" s="160" t="str">
        <f>RIGHT(Journal!$J3289,9)</f>
        <v>360051948</v>
      </c>
      <c r="I3289" s="96" t="str">
        <f t="shared" si="260"/>
        <v>ESSENS</v>
      </c>
      <c r="J3289" s="97" t="s">
        <v>1820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3221</v>
      </c>
      <c r="T3289" s="95" t="str">
        <f t="shared" si="264"/>
        <v>4 2024</v>
      </c>
      <c r="U3289" s="32">
        <f t="shared" si="262"/>
        <v>1163.92</v>
      </c>
      <c r="V3289" s="22">
        <f t="shared" si="263"/>
        <v>1.1233881553547991</v>
      </c>
      <c r="X3289" s="33"/>
      <c r="Y3289" s="33"/>
    </row>
    <row r="3290" spans="1:25" x14ac:dyDescent="0.2">
      <c r="A3290" s="93" t="s">
        <v>1817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1"/>
        <v>4 2024</v>
      </c>
      <c r="G3290" s="96" t="s">
        <v>8</v>
      </c>
      <c r="H3290" s="160" t="str">
        <f>RIGHT(Journal!$J3290,9)</f>
        <v>271446882</v>
      </c>
      <c r="I3290" s="96" t="str">
        <f t="shared" si="260"/>
        <v>ESSENS</v>
      </c>
      <c r="J3290" s="97" t="s">
        <v>1821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4"/>
        <v/>
      </c>
      <c r="U3290" s="32">
        <f t="shared" si="262"/>
        <v>-1518.67</v>
      </c>
      <c r="V3290" s="22" t="str">
        <f t="shared" si="263"/>
        <v/>
      </c>
      <c r="X3290" s="33"/>
      <c r="Y3290" s="33"/>
    </row>
    <row r="3291" spans="1:25" x14ac:dyDescent="0.2">
      <c r="A3291" s="93" t="s">
        <v>1823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1"/>
        <v>4 2024</v>
      </c>
      <c r="G3291" s="96" t="s">
        <v>5</v>
      </c>
      <c r="H3291" s="161" t="s">
        <v>2258</v>
      </c>
      <c r="I3291" s="97" t="s">
        <v>2229</v>
      </c>
      <c r="J3291" s="97" t="s">
        <v>2259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3221</v>
      </c>
      <c r="T3291" s="95" t="str">
        <f t="shared" si="264"/>
        <v>8 2024</v>
      </c>
      <c r="U3291" s="32">
        <f t="shared" si="262"/>
        <v>787.06015103169511</v>
      </c>
      <c r="V3291" s="22">
        <f t="shared" si="263"/>
        <v>0.32618307968522986</v>
      </c>
      <c r="X3291" s="33"/>
      <c r="Y3291" s="33"/>
    </row>
    <row r="3292" spans="1:25" x14ac:dyDescent="0.2">
      <c r="A3292" s="93" t="s">
        <v>1823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1"/>
        <v>4 2024</v>
      </c>
      <c r="G3292" s="96" t="s">
        <v>5</v>
      </c>
      <c r="H3292" s="177" t="str">
        <f>RIGHT(Journal!$J3292,9)</f>
        <v>BLB-00735</v>
      </c>
      <c r="I3292" s="96" t="str">
        <f t="shared" si="260"/>
        <v>Bluebonnet Nutrition</v>
      </c>
      <c r="J3292" s="97" t="s">
        <v>1105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3221</v>
      </c>
      <c r="T3292" s="95" t="str">
        <f t="shared" si="264"/>
        <v>10 2024</v>
      </c>
      <c r="U3292" s="32">
        <f t="shared" si="262"/>
        <v>875.18651988938518</v>
      </c>
      <c r="V3292" s="22">
        <f t="shared" si="263"/>
        <v>0.50740936917611412</v>
      </c>
      <c r="X3292" s="33"/>
      <c r="Y3292" s="33"/>
    </row>
    <row r="3293" spans="1:25" x14ac:dyDescent="0.2">
      <c r="A3293" s="93" t="s">
        <v>1823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1"/>
        <v>4 2024</v>
      </c>
      <c r="G3293" s="96" t="s">
        <v>5</v>
      </c>
      <c r="H3293" s="161" t="s">
        <v>2267</v>
      </c>
      <c r="I3293" s="97" t="s">
        <v>2229</v>
      </c>
      <c r="J3293" s="97" t="s">
        <v>4387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3221</v>
      </c>
      <c r="T3293" s="95" t="str">
        <f t="shared" si="264"/>
        <v>6 2024</v>
      </c>
      <c r="U3293" s="32">
        <f t="shared" si="262"/>
        <v>647.71276536907033</v>
      </c>
      <c r="V3293" s="22">
        <f t="shared" si="263"/>
        <v>0.75997004184810146</v>
      </c>
      <c r="X3293" s="33"/>
      <c r="Y3293" s="33"/>
    </row>
    <row r="3294" spans="1:25" x14ac:dyDescent="0.2">
      <c r="A3294" s="93" t="s">
        <v>1823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1"/>
        <v>4 2024</v>
      </c>
      <c r="G3294" s="96" t="s">
        <v>7</v>
      </c>
      <c r="H3294" s="177" t="str">
        <f>RIGHT(Journal!$J3294,9)</f>
        <v>JAS-10030</v>
      </c>
      <c r="I3294" s="96" t="str">
        <f t="shared" si="260"/>
        <v>Jason Natural</v>
      </c>
      <c r="J3294" s="97" t="s">
        <v>1822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4"/>
        <v/>
      </c>
      <c r="U3294" s="32">
        <f t="shared" si="262"/>
        <v>-1378.5015166985747</v>
      </c>
      <c r="V3294" s="22" t="str">
        <f t="shared" si="263"/>
        <v/>
      </c>
      <c r="X3294" s="33"/>
      <c r="Y3294" s="33"/>
    </row>
    <row r="3295" spans="1:25" x14ac:dyDescent="0.2">
      <c r="A3295" s="93" t="s">
        <v>1823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1"/>
        <v>4 2024</v>
      </c>
      <c r="G3295" s="96" t="s">
        <v>7</v>
      </c>
      <c r="H3295" s="161" t="s">
        <v>2749</v>
      </c>
      <c r="I3295" s="97" t="s">
        <v>2750</v>
      </c>
      <c r="J3295" s="97" t="s">
        <v>2751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4"/>
        <v/>
      </c>
      <c r="U3295" s="32">
        <f t="shared" si="262"/>
        <v>-972.59691023186554</v>
      </c>
      <c r="V3295" s="22" t="str">
        <f t="shared" si="263"/>
        <v/>
      </c>
      <c r="X3295" s="33"/>
      <c r="Y3295" s="33"/>
    </row>
    <row r="3296" spans="1:25" x14ac:dyDescent="0.2">
      <c r="A3296" s="93" t="s">
        <v>1823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1"/>
        <v>4 2024</v>
      </c>
      <c r="G3296" s="96" t="s">
        <v>7</v>
      </c>
      <c r="H3296" s="177" t="str">
        <f>RIGHT(Journal!$J3296,9)</f>
        <v>AXE-26094</v>
      </c>
      <c r="I3296" s="96" t="str">
        <f t="shared" si="260"/>
        <v>Axe</v>
      </c>
      <c r="J3296" s="97" t="s">
        <v>1825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4"/>
        <v/>
      </c>
      <c r="U3296" s="32">
        <f t="shared" si="262"/>
        <v>-651.02151563497125</v>
      </c>
      <c r="V3296" s="22" t="str">
        <f t="shared" si="263"/>
        <v/>
      </c>
      <c r="X3296" s="33"/>
      <c r="Y3296" s="33"/>
    </row>
    <row r="3297" spans="1:25" x14ac:dyDescent="0.2">
      <c r="A3297" s="93" t="s">
        <v>1823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1"/>
        <v>4 2024</v>
      </c>
      <c r="G3297" s="96" t="s">
        <v>7</v>
      </c>
      <c r="H3297" s="177" t="str">
        <f>RIGHT(Journal!$J3297,9)</f>
        <v>AXE-04040</v>
      </c>
      <c r="I3297" s="96" t="str">
        <f t="shared" si="260"/>
        <v>Axe</v>
      </c>
      <c r="J3297" s="97" t="s">
        <v>1826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4"/>
        <v/>
      </c>
      <c r="U3297" s="32">
        <f t="shared" si="262"/>
        <v>-656.643463092959</v>
      </c>
      <c r="V3297" s="22" t="str">
        <f t="shared" si="263"/>
        <v/>
      </c>
      <c r="X3297" s="33"/>
      <c r="Y3297" s="33"/>
    </row>
    <row r="3298" spans="1:25" x14ac:dyDescent="0.2">
      <c r="A3298" s="93" t="s">
        <v>1823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1"/>
        <v>4 2024</v>
      </c>
      <c r="G3298" s="96" t="s">
        <v>7</v>
      </c>
      <c r="H3298" s="177" t="str">
        <f>RIGHT(Journal!$J3298,9)</f>
        <v>YTH-01970</v>
      </c>
      <c r="I3298" s="96" t="str">
        <f t="shared" si="260"/>
        <v>Yeouth</v>
      </c>
      <c r="J3298" s="97" t="s">
        <v>1827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4"/>
        <v/>
      </c>
      <c r="U3298" s="32">
        <f t="shared" si="262"/>
        <v>-112.43894915975328</v>
      </c>
      <c r="V3298" s="22" t="str">
        <f t="shared" si="263"/>
        <v/>
      </c>
      <c r="X3298" s="33"/>
      <c r="Y3298" s="33"/>
    </row>
    <row r="3299" spans="1:25" x14ac:dyDescent="0.2">
      <c r="A3299" s="93" t="s">
        <v>1823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1"/>
        <v>4 2024</v>
      </c>
      <c r="G3299" s="96" t="s">
        <v>5</v>
      </c>
      <c r="H3299" s="161" t="s">
        <v>2260</v>
      </c>
      <c r="I3299" s="97" t="s">
        <v>2068</v>
      </c>
      <c r="J3299" s="97" t="s">
        <v>2261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3221</v>
      </c>
      <c r="T3299" s="95" t="str">
        <f t="shared" si="264"/>
        <v>6 2024</v>
      </c>
      <c r="U3299" s="32">
        <f t="shared" si="262"/>
        <v>951.71567007019758</v>
      </c>
      <c r="V3299" s="22">
        <f t="shared" si="263"/>
        <v>0.61469050075146558</v>
      </c>
      <c r="X3299" s="33"/>
      <c r="Y3299" s="33"/>
    </row>
    <row r="3300" spans="1:25" x14ac:dyDescent="0.2">
      <c r="A3300" s="93" t="s">
        <v>1823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1"/>
        <v>4 2024</v>
      </c>
      <c r="G3300" s="96" t="s">
        <v>5</v>
      </c>
      <c r="H3300" s="161" t="s">
        <v>2080</v>
      </c>
      <c r="I3300" s="97" t="s">
        <v>2067</v>
      </c>
      <c r="J3300" s="97" t="s">
        <v>2081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3221</v>
      </c>
      <c r="T3300" s="95" t="str">
        <f t="shared" si="264"/>
        <v>6 2024</v>
      </c>
      <c r="U3300" s="32">
        <f t="shared" si="262"/>
        <v>730.06961072112313</v>
      </c>
      <c r="V3300" s="22">
        <f t="shared" si="263"/>
        <v>0.37060680656252848</v>
      </c>
      <c r="X3300" s="33"/>
      <c r="Y3300" s="33"/>
    </row>
    <row r="3301" spans="1:25" x14ac:dyDescent="0.2">
      <c r="A3301" s="93" t="s">
        <v>1823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1"/>
        <v>4 2024</v>
      </c>
      <c r="G3301" s="96" t="s">
        <v>5</v>
      </c>
      <c r="H3301" s="161" t="s">
        <v>2084</v>
      </c>
      <c r="I3301" s="97" t="s">
        <v>2067</v>
      </c>
      <c r="J3301" s="97" t="s">
        <v>2085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3221</v>
      </c>
      <c r="T3301" s="95" t="str">
        <f t="shared" si="264"/>
        <v>8 2024</v>
      </c>
      <c r="U3301" s="32">
        <f t="shared" si="262"/>
        <v>637.58701340140396</v>
      </c>
      <c r="V3301" s="22">
        <f t="shared" si="263"/>
        <v>0.25892773343521136</v>
      </c>
      <c r="X3301" s="33"/>
      <c r="Y3301" s="33"/>
    </row>
    <row r="3302" spans="1:25" x14ac:dyDescent="0.2">
      <c r="A3302" s="93" t="s">
        <v>1823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1"/>
        <v>4 2024</v>
      </c>
      <c r="G3302" s="96" t="s">
        <v>5</v>
      </c>
      <c r="H3302" s="161" t="s">
        <v>2991</v>
      </c>
      <c r="I3302" s="97" t="s">
        <v>2742</v>
      </c>
      <c r="J3302" s="97" t="s">
        <v>2992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3221</v>
      </c>
      <c r="T3302" s="95" t="str">
        <f t="shared" si="264"/>
        <v>12 2024</v>
      </c>
      <c r="U3302" s="32">
        <f t="shared" si="262"/>
        <v>884.60562433524797</v>
      </c>
      <c r="V3302" s="22">
        <f t="shared" si="263"/>
        <v>0.7930877576893296</v>
      </c>
      <c r="X3302" s="33"/>
      <c r="Y3302" s="33"/>
    </row>
    <row r="3303" spans="1:25" x14ac:dyDescent="0.2">
      <c r="A3303" s="93" t="s">
        <v>1828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1"/>
        <v>4 2024</v>
      </c>
      <c r="G3303" s="96" t="s">
        <v>5</v>
      </c>
      <c r="H3303" s="161" t="s">
        <v>2260</v>
      </c>
      <c r="I3303" s="97" t="s">
        <v>2068</v>
      </c>
      <c r="J3303" s="97" t="s">
        <v>2261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3221</v>
      </c>
      <c r="T3303" s="95" t="str">
        <f t="shared" si="264"/>
        <v>6 2024</v>
      </c>
      <c r="U3303" s="32">
        <f t="shared" si="262"/>
        <v>1012.3256172522426</v>
      </c>
      <c r="V3303" s="22">
        <f t="shared" si="263"/>
        <v>0.68047526326457386</v>
      </c>
      <c r="X3303" s="33"/>
      <c r="Y3303" s="33"/>
    </row>
    <row r="3304" spans="1:25" x14ac:dyDescent="0.2">
      <c r="A3304" s="93" t="s">
        <v>1828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1"/>
        <v>4 2024</v>
      </c>
      <c r="G3304" s="96" t="s">
        <v>5</v>
      </c>
      <c r="H3304" s="161" t="s">
        <v>2260</v>
      </c>
      <c r="I3304" s="97" t="s">
        <v>2068</v>
      </c>
      <c r="J3304" s="97" t="s">
        <v>2261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3221</v>
      </c>
      <c r="T3304" s="95" t="str">
        <f t="shared" si="264"/>
        <v>6 2024</v>
      </c>
      <c r="U3304" s="32">
        <f t="shared" si="262"/>
        <v>-4.3827477572904172E-3</v>
      </c>
      <c r="V3304" s="22">
        <f t="shared" si="263"/>
        <v>-2.9460396765019337E-6</v>
      </c>
      <c r="X3304" s="33"/>
      <c r="Y3304" s="33"/>
    </row>
    <row r="3305" spans="1:25" x14ac:dyDescent="0.2">
      <c r="A3305" s="93" t="s">
        <v>1828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1"/>
        <v>4 2024</v>
      </c>
      <c r="G3305" s="96" t="s">
        <v>5</v>
      </c>
      <c r="H3305" s="161" t="s">
        <v>2260</v>
      </c>
      <c r="I3305" s="97" t="s">
        <v>2068</v>
      </c>
      <c r="J3305" s="97" t="s">
        <v>2261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3221</v>
      </c>
      <c r="T3305" s="95" t="str">
        <f t="shared" si="264"/>
        <v>8 2024</v>
      </c>
      <c r="U3305" s="32">
        <f t="shared" si="262"/>
        <v>1012.3256172522426</v>
      </c>
      <c r="V3305" s="22">
        <f t="shared" si="263"/>
        <v>0.68047526326457386</v>
      </c>
      <c r="X3305" s="33"/>
      <c r="Y3305" s="33"/>
    </row>
    <row r="3306" spans="1:25" x14ac:dyDescent="0.2">
      <c r="A3306" s="93" t="s">
        <v>1828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1"/>
        <v>4 2024</v>
      </c>
      <c r="G3306" s="96" t="s">
        <v>5</v>
      </c>
      <c r="H3306" s="161" t="s">
        <v>2949</v>
      </c>
      <c r="I3306" s="97" t="s">
        <v>2950</v>
      </c>
      <c r="J3306" s="97" t="s">
        <v>2951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3221</v>
      </c>
      <c r="T3306" s="95" t="str">
        <f t="shared" si="264"/>
        <v>5 2024</v>
      </c>
      <c r="U3306" s="32">
        <f t="shared" si="262"/>
        <v>833.32653456954995</v>
      </c>
      <c r="V3306" s="22">
        <f t="shared" si="263"/>
        <v>0.38461103985689604</v>
      </c>
      <c r="X3306" s="33"/>
      <c r="Y3306" s="33"/>
    </row>
    <row r="3307" spans="1:25" x14ac:dyDescent="0.2">
      <c r="A3307" s="93" t="s">
        <v>1828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1"/>
        <v>4 2024</v>
      </c>
      <c r="G3307" s="96" t="s">
        <v>5</v>
      </c>
      <c r="H3307" s="161" t="s">
        <v>2538</v>
      </c>
      <c r="I3307" s="97" t="s">
        <v>2102</v>
      </c>
      <c r="J3307" s="97" t="s">
        <v>2539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3221</v>
      </c>
      <c r="T3307" s="95" t="str">
        <f t="shared" si="264"/>
        <v>1 2025</v>
      </c>
      <c r="U3307" s="32">
        <f t="shared" si="262"/>
        <v>1369.4040646188614</v>
      </c>
      <c r="V3307" s="22">
        <f t="shared" si="263"/>
        <v>0.74806462647025662</v>
      </c>
      <c r="X3307" s="33"/>
      <c r="Y3307" s="33"/>
    </row>
    <row r="3308" spans="1:25" x14ac:dyDescent="0.2">
      <c r="A3308" s="93" t="s">
        <v>1828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1"/>
        <v>4 2024</v>
      </c>
      <c r="G3308" s="96" t="s">
        <v>5</v>
      </c>
      <c r="H3308" s="161" t="s">
        <v>2166</v>
      </c>
      <c r="I3308" s="97" t="s">
        <v>2102</v>
      </c>
      <c r="J3308" s="97" t="s">
        <v>2167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3221</v>
      </c>
      <c r="T3308" s="95" t="str">
        <f t="shared" si="264"/>
        <v>6 2024</v>
      </c>
      <c r="U3308" s="32">
        <f t="shared" si="262"/>
        <v>721.69112184096934</v>
      </c>
      <c r="V3308" s="22">
        <f t="shared" si="263"/>
        <v>0.48818696316003091</v>
      </c>
      <c r="X3308" s="33"/>
      <c r="Y3308" s="33"/>
    </row>
    <row r="3309" spans="1:25" x14ac:dyDescent="0.2">
      <c r="A3309" s="93" t="s">
        <v>1828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1"/>
        <v>4 2024</v>
      </c>
      <c r="G3309" s="96" t="s">
        <v>5</v>
      </c>
      <c r="H3309" s="161" t="s">
        <v>2168</v>
      </c>
      <c r="I3309" s="97" t="s">
        <v>2102</v>
      </c>
      <c r="J3309" s="97" t="s">
        <v>2169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3221</v>
      </c>
      <c r="T3309" s="95" t="str">
        <f t="shared" si="264"/>
        <v>6 2024</v>
      </c>
      <c r="U3309" s="32">
        <f t="shared" si="262"/>
        <v>644.71853194986625</v>
      </c>
      <c r="V3309" s="22">
        <f t="shared" si="263"/>
        <v>0.67489902558858283</v>
      </c>
      <c r="X3309" s="33"/>
      <c r="Y3309" s="33"/>
    </row>
    <row r="3310" spans="1:25" x14ac:dyDescent="0.2">
      <c r="A3310" s="93" t="s">
        <v>1828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1"/>
        <v>4 2024</v>
      </c>
      <c r="G3310" s="96" t="s">
        <v>5</v>
      </c>
      <c r="H3310" s="177" t="str">
        <f>RIGHT(Journal!$J3310,9)</f>
        <v>JRW-13007</v>
      </c>
      <c r="I3310" s="96" t="str">
        <f t="shared" si="260"/>
        <v>Jarrow Formulas</v>
      </c>
      <c r="J3310" s="97" t="s">
        <v>542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3221</v>
      </c>
      <c r="T3310" s="95" t="str">
        <f t="shared" si="264"/>
        <v>10 2024</v>
      </c>
      <c r="U3310" s="32">
        <f t="shared" si="262"/>
        <v>1023.8523921306758</v>
      </c>
      <c r="V3310" s="22">
        <f t="shared" si="263"/>
        <v>0.69359756888303825</v>
      </c>
      <c r="X3310" s="33"/>
      <c r="Y3310" s="33"/>
    </row>
    <row r="3311" spans="1:25" x14ac:dyDescent="0.2">
      <c r="A3311" s="93" t="s">
        <v>1828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1"/>
        <v>4 2024</v>
      </c>
      <c r="G3311" s="96" t="s">
        <v>5</v>
      </c>
      <c r="H3311" s="161" t="s">
        <v>2080</v>
      </c>
      <c r="I3311" s="97" t="s">
        <v>2067</v>
      </c>
      <c r="J3311" s="97" t="s">
        <v>2081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3221</v>
      </c>
      <c r="T3311" s="95" t="str">
        <f t="shared" si="264"/>
        <v>8 2024</v>
      </c>
      <c r="U3311" s="32">
        <f t="shared" si="262"/>
        <v>706.72722621738194</v>
      </c>
      <c r="V3311" s="22">
        <f t="shared" si="263"/>
        <v>0.37328336201940598</v>
      </c>
      <c r="X3311" s="33"/>
      <c r="Y3311" s="33"/>
    </row>
    <row r="3312" spans="1:25" x14ac:dyDescent="0.2">
      <c r="A3312" s="93" t="s">
        <v>1828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1"/>
        <v>4 2024</v>
      </c>
      <c r="G3312" s="96" t="s">
        <v>5</v>
      </c>
      <c r="H3312" s="161" t="s">
        <v>2084</v>
      </c>
      <c r="I3312" s="97" t="s">
        <v>2067</v>
      </c>
      <c r="J3312" s="97" t="s">
        <v>2085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3221</v>
      </c>
      <c r="T3312" s="95" t="str">
        <f t="shared" si="264"/>
        <v>8 2024</v>
      </c>
      <c r="U3312" s="32">
        <f t="shared" si="262"/>
        <v>733.40903277172765</v>
      </c>
      <c r="V3312" s="22">
        <f t="shared" si="263"/>
        <v>0.30990105300312581</v>
      </c>
      <c r="X3312" s="33"/>
      <c r="Y3312" s="33"/>
    </row>
    <row r="3313" spans="1:25" x14ac:dyDescent="0.2">
      <c r="A3313" s="93" t="s">
        <v>1828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1"/>
        <v>4 2024</v>
      </c>
      <c r="G3313" s="96" t="s">
        <v>7</v>
      </c>
      <c r="H3313" s="177" t="str">
        <f>RIGHT(Journal!$J3313,9)</f>
        <v>YTH-01963</v>
      </c>
      <c r="I3313" s="96" t="str">
        <f t="shared" si="260"/>
        <v>Yeouth</v>
      </c>
      <c r="J3313" s="97" t="s">
        <v>1830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4"/>
        <v/>
      </c>
      <c r="U3313" s="32">
        <f t="shared" si="262"/>
        <v>-216.12702897061851</v>
      </c>
      <c r="V3313" s="22" t="str">
        <f t="shared" si="263"/>
        <v/>
      </c>
      <c r="X3313" s="33"/>
      <c r="Y3313" s="33"/>
    </row>
    <row r="3314" spans="1:25" x14ac:dyDescent="0.2">
      <c r="A3314" s="93" t="s">
        <v>1828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1"/>
        <v>4 2024</v>
      </c>
      <c r="G3314" s="96" t="s">
        <v>5</v>
      </c>
      <c r="H3314" s="161" t="s">
        <v>4381</v>
      </c>
      <c r="I3314" s="97" t="s">
        <v>2733</v>
      </c>
      <c r="J3314" s="97" t="s">
        <v>4382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3221</v>
      </c>
      <c r="T3314" s="95" t="str">
        <f t="shared" si="264"/>
        <v>9 2024</v>
      </c>
      <c r="U3314" s="32">
        <f t="shared" si="262"/>
        <v>664.79278033182641</v>
      </c>
      <c r="V3314" s="22">
        <f t="shared" si="263"/>
        <v>0.5856135944291726</v>
      </c>
      <c r="X3314" s="33"/>
      <c r="Y3314" s="33"/>
    </row>
    <row r="3315" spans="1:25" x14ac:dyDescent="0.2">
      <c r="A3315" s="93" t="s">
        <v>1828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1"/>
        <v>4 2024</v>
      </c>
      <c r="G3315" s="96" t="s">
        <v>5</v>
      </c>
      <c r="H3315" s="161" t="s">
        <v>4381</v>
      </c>
      <c r="I3315" s="97" t="s">
        <v>2733</v>
      </c>
      <c r="J3315" s="97" t="s">
        <v>4382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3221</v>
      </c>
      <c r="T3315" s="95" t="str">
        <f t="shared" si="264"/>
        <v>6 2025</v>
      </c>
      <c r="U3315" s="32">
        <f t="shared" si="262"/>
        <v>564.79278033182641</v>
      </c>
      <c r="V3315" s="22">
        <f t="shared" si="263"/>
        <v>0.49752395029421853</v>
      </c>
      <c r="X3315" s="33"/>
      <c r="Y3315" s="33"/>
    </row>
    <row r="3316" spans="1:25" x14ac:dyDescent="0.2">
      <c r="A3316" s="93" t="s">
        <v>1828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1"/>
        <v>4 2024</v>
      </c>
      <c r="G3316" s="96" t="s">
        <v>5</v>
      </c>
      <c r="H3316" s="161" t="s">
        <v>2290</v>
      </c>
      <c r="I3316" s="97" t="s">
        <v>2291</v>
      </c>
      <c r="J3316" s="97" t="s">
        <v>2292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3221</v>
      </c>
      <c r="T3316" s="95" t="str">
        <f t="shared" si="264"/>
        <v>7 2024</v>
      </c>
      <c r="U3316" s="32">
        <f t="shared" si="262"/>
        <v>778.63071245120136</v>
      </c>
      <c r="V3316" s="22">
        <f t="shared" si="263"/>
        <v>0.40524781857242309</v>
      </c>
      <c r="X3316" s="33"/>
      <c r="Y3316" s="33"/>
    </row>
    <row r="3317" spans="1:25" x14ac:dyDescent="0.2">
      <c r="A3317" s="93" t="s">
        <v>1831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1"/>
        <v>5 2024</v>
      </c>
      <c r="G3317" s="96" t="s">
        <v>7</v>
      </c>
      <c r="H3317" s="160" t="str">
        <f>RIGHT(Journal!$J3317,9)</f>
        <v>ARH-18660</v>
      </c>
      <c r="I3317" s="127" t="str">
        <f t="shared" si="260"/>
        <v>Arm &amp; Hammer</v>
      </c>
      <c r="J3317" s="97" t="s">
        <v>1833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3221</v>
      </c>
      <c r="T3317" s="95" t="str">
        <f t="shared" si="264"/>
        <v>6 2024</v>
      </c>
      <c r="U3317" s="32">
        <f t="shared" si="262"/>
        <v>633.72653630380842</v>
      </c>
      <c r="V3317" s="22">
        <f t="shared" si="263"/>
        <v>1.3591306082061827</v>
      </c>
      <c r="X3317" s="33"/>
      <c r="Y3317" s="33"/>
    </row>
    <row r="3318" spans="1:25" x14ac:dyDescent="0.2">
      <c r="A3318" s="93" t="s">
        <v>1831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1"/>
        <v>5 2024</v>
      </c>
      <c r="G3318" s="96" t="s">
        <v>7</v>
      </c>
      <c r="H3318" s="160" t="str">
        <f>RIGHT(Journal!$J3318,9)</f>
        <v>ARH-18660</v>
      </c>
      <c r="I3318" s="127" t="str">
        <f t="shared" si="260"/>
        <v>Arm &amp; Hammer</v>
      </c>
      <c r="J3318" s="97" t="s">
        <v>1833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3221</v>
      </c>
      <c r="T3318" s="95" t="str">
        <f t="shared" si="264"/>
        <v>9 2024</v>
      </c>
      <c r="U3318" s="32">
        <f t="shared" si="262"/>
        <v>633.72653630380842</v>
      </c>
      <c r="V3318" s="22">
        <f t="shared" si="263"/>
        <v>1.3591306082061827</v>
      </c>
      <c r="X3318" s="33"/>
      <c r="Y3318" s="33"/>
    </row>
    <row r="3319" spans="1:25" x14ac:dyDescent="0.2">
      <c r="A3319" s="93" t="s">
        <v>1831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1"/>
        <v>5 2024</v>
      </c>
      <c r="G3319" s="96" t="s">
        <v>5</v>
      </c>
      <c r="H3319" s="160" t="str">
        <f>RIGHT(Journal!$J3319,9)</f>
        <v>NOW-00481</v>
      </c>
      <c r="I3319" s="127" t="str">
        <f t="shared" ref="I3319:I3379" si="265">IFERROR(LEFT(J3319,FIND(",",J3319)-1),"")</f>
        <v>NOW Foods</v>
      </c>
      <c r="J3319" s="97" t="s">
        <v>1834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3221</v>
      </c>
      <c r="T3319" s="95" t="str">
        <f t="shared" si="264"/>
        <v>6 2024</v>
      </c>
      <c r="U3319" s="32">
        <f t="shared" si="262"/>
        <v>632.63229366706207</v>
      </c>
      <c r="V3319" s="22">
        <f t="shared" si="263"/>
        <v>0.94795161297698904</v>
      </c>
      <c r="X3319" s="33"/>
      <c r="Y3319" s="33"/>
    </row>
    <row r="3320" spans="1:25" x14ac:dyDescent="0.2">
      <c r="A3320" s="93" t="s">
        <v>1831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1"/>
        <v>5 2024</v>
      </c>
      <c r="G3320" s="96" t="s">
        <v>5</v>
      </c>
      <c r="H3320" s="175" t="s">
        <v>3727</v>
      </c>
      <c r="I3320" s="176" t="s">
        <v>2066</v>
      </c>
      <c r="J3320" s="97" t="s">
        <v>3769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3221</v>
      </c>
      <c r="T3320" s="95" t="str">
        <f t="shared" si="264"/>
        <v>9 2024</v>
      </c>
      <c r="U3320" s="32">
        <f t="shared" si="262"/>
        <v>996.79196758010585</v>
      </c>
      <c r="V3320" s="22">
        <f t="shared" si="263"/>
        <v>0.49759782880661263</v>
      </c>
      <c r="X3320" s="33"/>
      <c r="Y3320" s="33"/>
    </row>
    <row r="3321" spans="1:25" x14ac:dyDescent="0.2">
      <c r="A3321" s="93" t="s">
        <v>1831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1"/>
        <v>5 2024</v>
      </c>
      <c r="G3321" s="96" t="s">
        <v>5</v>
      </c>
      <c r="H3321" s="161" t="s">
        <v>4156</v>
      </c>
      <c r="I3321" s="97" t="s">
        <v>2071</v>
      </c>
      <c r="J3321" s="97" t="s">
        <v>4157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3221</v>
      </c>
      <c r="T3321" s="95" t="str">
        <f t="shared" si="264"/>
        <v>6 2025</v>
      </c>
      <c r="U3321" s="32">
        <f t="shared" si="262"/>
        <v>797.84352707951223</v>
      </c>
      <c r="V3321" s="22">
        <f t="shared" si="263"/>
        <v>0.79612670140665154</v>
      </c>
      <c r="X3321" s="33"/>
      <c r="Y3321" s="33"/>
    </row>
    <row r="3322" spans="1:25" x14ac:dyDescent="0.2">
      <c r="A3322" s="93" t="s">
        <v>1831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1"/>
        <v>5 2024</v>
      </c>
      <c r="G3322" s="96" t="s">
        <v>5</v>
      </c>
      <c r="H3322" s="161" t="s">
        <v>3929</v>
      </c>
      <c r="I3322" s="97" t="s">
        <v>2071</v>
      </c>
      <c r="J3322" s="97" t="s">
        <v>3930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3221</v>
      </c>
      <c r="T3322" s="95" t="str">
        <f t="shared" si="264"/>
        <v>6 2024</v>
      </c>
      <c r="U3322" s="32">
        <f t="shared" si="262"/>
        <v>713.8594362930196</v>
      </c>
      <c r="V3322" s="22">
        <f t="shared" si="263"/>
        <v>0.80558261920291807</v>
      </c>
      <c r="X3322" s="33"/>
      <c r="Y3322" s="33"/>
    </row>
    <row r="3323" spans="1:25" x14ac:dyDescent="0.2">
      <c r="A3323" s="93" t="s">
        <v>1831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1"/>
        <v>5 2024</v>
      </c>
      <c r="G3323" s="96" t="s">
        <v>5</v>
      </c>
      <c r="H3323" s="161" t="s">
        <v>2187</v>
      </c>
      <c r="I3323" s="97" t="s">
        <v>2188</v>
      </c>
      <c r="J3323" s="97" t="s">
        <v>2189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3221</v>
      </c>
      <c r="T3323" s="95" t="str">
        <f t="shared" si="264"/>
        <v>8 2024</v>
      </c>
      <c r="U3323" s="32">
        <f t="shared" si="262"/>
        <v>768.20035233933891</v>
      </c>
      <c r="V3323" s="22">
        <f t="shared" si="263"/>
        <v>0.67874234978527104</v>
      </c>
      <c r="X3323" s="33"/>
      <c r="Y3323" s="33"/>
    </row>
    <row r="3324" spans="1:25" x14ac:dyDescent="0.2">
      <c r="A3324" s="93" t="s">
        <v>1831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1"/>
        <v>5 2024</v>
      </c>
      <c r="G3324" s="96" t="s">
        <v>5</v>
      </c>
      <c r="H3324" s="161" t="s">
        <v>2187</v>
      </c>
      <c r="I3324" s="97" t="s">
        <v>2188</v>
      </c>
      <c r="J3324" s="97" t="s">
        <v>2189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3221</v>
      </c>
      <c r="T3324" s="95" t="str">
        <f t="shared" si="264"/>
        <v>10 2024</v>
      </c>
      <c r="U3324" s="32">
        <f t="shared" si="262"/>
        <v>868.20035233933891</v>
      </c>
      <c r="V3324" s="22">
        <f t="shared" si="263"/>
        <v>0.76709721030028521</v>
      </c>
      <c r="X3324" s="33"/>
      <c r="Y3324" s="33"/>
    </row>
    <row r="3325" spans="1:25" x14ac:dyDescent="0.2">
      <c r="A3325" s="93" t="s">
        <v>1831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1"/>
        <v>5 2024</v>
      </c>
      <c r="G3325" s="96" t="s">
        <v>5</v>
      </c>
      <c r="H3325" s="161" t="s">
        <v>2187</v>
      </c>
      <c r="I3325" s="97" t="s">
        <v>2188</v>
      </c>
      <c r="J3325" s="97" t="s">
        <v>2189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/>
      <c r="R3325" s="31"/>
      <c r="S3325" s="31"/>
      <c r="T3325" s="95" t="str">
        <f t="shared" si="264"/>
        <v/>
      </c>
      <c r="U3325" s="32">
        <f t="shared" si="262"/>
        <v>-1131.7996476606611</v>
      </c>
      <c r="V3325" s="22" t="str">
        <f t="shared" si="263"/>
        <v/>
      </c>
      <c r="X3325" s="33"/>
      <c r="Y3325" s="33"/>
    </row>
    <row r="3326" spans="1:25" x14ac:dyDescent="0.2">
      <c r="A3326" s="93" t="s">
        <v>1831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1"/>
        <v>5 2024</v>
      </c>
      <c r="G3326" s="96" t="s">
        <v>5</v>
      </c>
      <c r="H3326" s="160" t="str">
        <f>RIGHT(Journal!$J3326,9)</f>
        <v>FOA-66045</v>
      </c>
      <c r="I3326" s="127" t="str">
        <f t="shared" si="265"/>
        <v>Force Factor</v>
      </c>
      <c r="J3326" s="97" t="s">
        <v>1794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3221</v>
      </c>
      <c r="T3326" s="95" t="str">
        <f t="shared" si="264"/>
        <v>10 2024</v>
      </c>
      <c r="U3326" s="32">
        <f t="shared" si="262"/>
        <v>821.56181788758227</v>
      </c>
      <c r="V3326" s="22">
        <f t="shared" si="263"/>
        <v>2.9506076058055917</v>
      </c>
      <c r="X3326" s="33"/>
      <c r="Y3326" s="33"/>
    </row>
    <row r="3327" spans="1:25" x14ac:dyDescent="0.2">
      <c r="A3327" s="93" t="s">
        <v>1831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1"/>
        <v>5 2024</v>
      </c>
      <c r="G3327" s="96" t="s">
        <v>5</v>
      </c>
      <c r="H3327" s="161" t="s">
        <v>2700</v>
      </c>
      <c r="I3327" s="97" t="s">
        <v>2067</v>
      </c>
      <c r="J3327" s="97" t="s">
        <v>2701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3221</v>
      </c>
      <c r="T3327" s="95" t="str">
        <f t="shared" si="264"/>
        <v>11 2024</v>
      </c>
      <c r="U3327" s="32">
        <f t="shared" si="262"/>
        <v>1309.4824657460349</v>
      </c>
      <c r="V3327" s="22">
        <f t="shared" si="263"/>
        <v>0.77460448603031906</v>
      </c>
      <c r="X3327" s="33"/>
      <c r="Y3327" s="33"/>
    </row>
    <row r="3328" spans="1:25" x14ac:dyDescent="0.2">
      <c r="A3328" s="93" t="s">
        <v>1831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1"/>
        <v>5 2024</v>
      </c>
      <c r="G3328" s="96" t="s">
        <v>5</v>
      </c>
      <c r="H3328" s="161" t="s">
        <v>2700</v>
      </c>
      <c r="I3328" s="97" t="s">
        <v>2067</v>
      </c>
      <c r="J3328" s="97" t="s">
        <v>2701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3221</v>
      </c>
      <c r="T3328" s="95" t="str">
        <f t="shared" si="264"/>
        <v>12 2024</v>
      </c>
      <c r="U3328" s="32">
        <f t="shared" si="262"/>
        <v>1309.4824657460349</v>
      </c>
      <c r="V3328" s="22">
        <f t="shared" si="263"/>
        <v>0.77460448603031906</v>
      </c>
      <c r="X3328" s="33"/>
      <c r="Y3328" s="33"/>
    </row>
    <row r="3329" spans="1:25" x14ac:dyDescent="0.2">
      <c r="A3329" s="93" t="s">
        <v>1831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ref="F3329:F3392" si="266">IFERROR(MONTH(E3329)&amp;" "&amp;YEAR(E3329),"")</f>
        <v>5 2024</v>
      </c>
      <c r="G3329" s="96" t="s">
        <v>5</v>
      </c>
      <c r="H3329" s="161" t="s">
        <v>2152</v>
      </c>
      <c r="I3329" s="97" t="s">
        <v>2067</v>
      </c>
      <c r="J3329" s="97" t="s">
        <v>3886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3221</v>
      </c>
      <c r="T3329" s="95" t="str">
        <f t="shared" si="264"/>
        <v>7 2024</v>
      </c>
      <c r="U3329" s="32">
        <f t="shared" ref="U3329:U3392" si="267">Q3329-P3329</f>
        <v>991.81452179307325</v>
      </c>
      <c r="V3329" s="22">
        <f t="shared" ref="V3329:V3392" si="268">IF(Q3329&lt;&gt;0,IFERROR(U3329/P3329,""),"")</f>
        <v>0.51976840465480123</v>
      </c>
      <c r="X3329" s="33"/>
      <c r="Y3329" s="33"/>
    </row>
    <row r="3330" spans="1:25" x14ac:dyDescent="0.2">
      <c r="A3330" s="93" t="s">
        <v>1831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6"/>
        <v>5 2024</v>
      </c>
      <c r="G3330" s="96" t="s">
        <v>5</v>
      </c>
      <c r="H3330" s="161" t="s">
        <v>2152</v>
      </c>
      <c r="I3330" s="97" t="s">
        <v>2067</v>
      </c>
      <c r="J3330" s="97" t="s">
        <v>3886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3221</v>
      </c>
      <c r="T3330" s="95" t="str">
        <f t="shared" si="264"/>
        <v>11 2024</v>
      </c>
      <c r="U3330" s="32">
        <f t="shared" si="267"/>
        <v>1091.8145217930733</v>
      </c>
      <c r="V3330" s="22">
        <f t="shared" si="268"/>
        <v>0.57217421171186333</v>
      </c>
      <c r="X3330" s="33"/>
      <c r="Y3330" s="33"/>
    </row>
    <row r="3331" spans="1:25" x14ac:dyDescent="0.2">
      <c r="A3331" s="93" t="s">
        <v>1831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6"/>
        <v>5 2024</v>
      </c>
      <c r="G3331" s="96" t="s">
        <v>5</v>
      </c>
      <c r="H3331" s="161" t="s">
        <v>3201</v>
      </c>
      <c r="I3331" s="97" t="s">
        <v>2165</v>
      </c>
      <c r="J3331" s="97" t="s">
        <v>3202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3221</v>
      </c>
      <c r="T3331" s="95" t="str">
        <f t="shared" si="264"/>
        <v>4 2025</v>
      </c>
      <c r="U3331" s="32">
        <f t="shared" si="267"/>
        <v>656.96173049951449</v>
      </c>
      <c r="V3331" s="22">
        <f t="shared" si="268"/>
        <v>0.62985390825030385</v>
      </c>
      <c r="X3331" s="33"/>
      <c r="Y3331" s="33"/>
    </row>
    <row r="3332" spans="1:25" x14ac:dyDescent="0.2">
      <c r="A3332" s="93" t="s">
        <v>1831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si="266"/>
        <v>5 2024</v>
      </c>
      <c r="G3332" s="96" t="s">
        <v>5</v>
      </c>
      <c r="H3332" s="161" t="s">
        <v>2190</v>
      </c>
      <c r="I3332" s="97" t="s">
        <v>2188</v>
      </c>
      <c r="J3332" s="97" t="s">
        <v>2191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3221</v>
      </c>
      <c r="T3332" s="95" t="str">
        <f t="shared" si="264"/>
        <v>12 2024</v>
      </c>
      <c r="U3332" s="32">
        <f t="shared" si="267"/>
        <v>1025.4556918222029</v>
      </c>
      <c r="V3332" s="22">
        <f t="shared" si="268"/>
        <v>1.3239471015347117</v>
      </c>
      <c r="X3332" s="33"/>
      <c r="Y3332" s="33"/>
    </row>
    <row r="3333" spans="1:25" x14ac:dyDescent="0.2">
      <c r="A3333" s="93" t="s">
        <v>1831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6"/>
        <v>5 2024</v>
      </c>
      <c r="G3333" s="96" t="s">
        <v>5</v>
      </c>
      <c r="H3333" s="161" t="s">
        <v>2190</v>
      </c>
      <c r="I3333" s="97" t="s">
        <v>2188</v>
      </c>
      <c r="J3333" s="97" t="s">
        <v>2191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3221</v>
      </c>
      <c r="T3333" s="95" t="str">
        <f t="shared" si="264"/>
        <v>2 2025</v>
      </c>
      <c r="U3333" s="32">
        <f t="shared" si="267"/>
        <v>1025.4556918222029</v>
      </c>
      <c r="V3333" s="22">
        <f t="shared" si="268"/>
        <v>1.3239471015347117</v>
      </c>
      <c r="X3333" s="33"/>
      <c r="Y3333" s="33"/>
    </row>
    <row r="3334" spans="1:25" x14ac:dyDescent="0.2">
      <c r="A3334" s="93" t="s">
        <v>1831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6"/>
        <v>5 2024</v>
      </c>
      <c r="G3334" s="96" t="s">
        <v>5</v>
      </c>
      <c r="H3334" s="160" t="str">
        <f>RIGHT(Journal!$J3334,9)</f>
        <v>NBC-01050</v>
      </c>
      <c r="I3334" s="127" t="str">
        <f t="shared" si="265"/>
        <v>NutriBiotic</v>
      </c>
      <c r="J3334" s="97" t="s">
        <v>1073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3221</v>
      </c>
      <c r="T3334" s="95" t="str">
        <f t="shared" si="264"/>
        <v>12 2024</v>
      </c>
      <c r="U3334" s="32">
        <f t="shared" si="267"/>
        <v>735.95236932247258</v>
      </c>
      <c r="V3334" s="22">
        <f t="shared" si="268"/>
        <v>0.96322839018538531</v>
      </c>
      <c r="X3334" s="33"/>
      <c r="Y3334" s="33"/>
    </row>
    <row r="3335" spans="1:25" x14ac:dyDescent="0.2">
      <c r="A3335" s="93" t="s">
        <v>1831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6"/>
        <v>5 2024</v>
      </c>
      <c r="G3335" s="96" t="s">
        <v>5</v>
      </c>
      <c r="H3335" s="160" t="str">
        <f>RIGHT(Journal!$J3335,9)</f>
        <v>NBC-01050</v>
      </c>
      <c r="I3335" s="127" t="str">
        <f t="shared" si="265"/>
        <v>NutriBiotic</v>
      </c>
      <c r="J3335" s="97" t="s">
        <v>1073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/>
      <c r="R3335" s="31"/>
      <c r="S3335" s="31"/>
      <c r="T3335" s="95" t="str">
        <f t="shared" si="264"/>
        <v/>
      </c>
      <c r="U3335" s="32">
        <f t="shared" si="267"/>
        <v>-764.04763067752742</v>
      </c>
      <c r="V3335" s="22" t="str">
        <f t="shared" si="268"/>
        <v/>
      </c>
      <c r="X3335" s="33"/>
      <c r="Y3335" s="33"/>
    </row>
    <row r="3336" spans="1:25" x14ac:dyDescent="0.2">
      <c r="A3336" s="93" t="s">
        <v>1838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6"/>
        <v>4 2024</v>
      </c>
      <c r="G3336" s="96" t="s">
        <v>8</v>
      </c>
      <c r="H3336" s="160" t="str">
        <f>RIGHT(Journal!$J3336,9)</f>
        <v>000w10650</v>
      </c>
      <c r="I3336" s="96" t="str">
        <f t="shared" si="265"/>
        <v>ESSENS</v>
      </c>
      <c r="J3336" s="97" t="s">
        <v>1839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3221</v>
      </c>
      <c r="T3336" s="95" t="str">
        <f t="shared" si="264"/>
        <v>10 2024</v>
      </c>
      <c r="U3336" s="32">
        <f t="shared" si="267"/>
        <v>1068.2198632189534</v>
      </c>
      <c r="V3336" s="22">
        <f t="shared" si="268"/>
        <v>0.94384044082725449</v>
      </c>
      <c r="X3336" s="33"/>
      <c r="Y3336" s="33"/>
    </row>
    <row r="3337" spans="1:25" x14ac:dyDescent="0.2">
      <c r="A3337" s="93" t="s">
        <v>1838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6"/>
        <v>4 2024</v>
      </c>
      <c r="G3337" s="96" t="s">
        <v>8</v>
      </c>
      <c r="H3337" s="160" t="str">
        <f>RIGHT(Journal!$J3337,9)</f>
        <v>000w11450</v>
      </c>
      <c r="I3337" s="96" t="str">
        <f t="shared" si="265"/>
        <v>ESSENS</v>
      </c>
      <c r="J3337" s="97" t="s">
        <v>1840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4"/>
        <v/>
      </c>
      <c r="U3337" s="32">
        <f t="shared" si="267"/>
        <v>-1131.7801367810466</v>
      </c>
      <c r="V3337" s="22" t="str">
        <f t="shared" si="268"/>
        <v/>
      </c>
      <c r="X3337" s="33"/>
      <c r="Y3337" s="33"/>
    </row>
    <row r="3338" spans="1:25" x14ac:dyDescent="0.2">
      <c r="A3338" s="93" t="s">
        <v>1838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6"/>
        <v>4 2024</v>
      </c>
      <c r="G3338" s="96" t="s">
        <v>8</v>
      </c>
      <c r="H3338" s="160" t="str">
        <f>RIGHT(Journal!$J3338,9)</f>
        <v>000w14450</v>
      </c>
      <c r="I3338" s="96" t="str">
        <f t="shared" si="265"/>
        <v>ESSENS</v>
      </c>
      <c r="J3338" s="97" t="s">
        <v>1678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3221</v>
      </c>
      <c r="T3338" s="95" t="str">
        <f t="shared" si="264"/>
        <v>5 2024</v>
      </c>
      <c r="U3338" s="32">
        <f t="shared" si="267"/>
        <v>1068.2198632189534</v>
      </c>
      <c r="V3338" s="22">
        <f t="shared" si="268"/>
        <v>0.94384044082725449</v>
      </c>
      <c r="X3338" s="33"/>
      <c r="Y3338" s="33"/>
    </row>
    <row r="3339" spans="1:25" x14ac:dyDescent="0.2">
      <c r="A3339" s="93" t="s">
        <v>1838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6"/>
        <v>4 2024</v>
      </c>
      <c r="G3339" s="96" t="s">
        <v>8</v>
      </c>
      <c r="H3339" s="160" t="str">
        <f>RIGHT(Journal!$J3339,9)</f>
        <v>000w14450</v>
      </c>
      <c r="I3339" s="96" t="str">
        <f t="shared" si="265"/>
        <v>ESSENS</v>
      </c>
      <c r="J3339" s="97" t="s">
        <v>1678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4"/>
        <v/>
      </c>
      <c r="U3339" s="32">
        <f t="shared" si="267"/>
        <v>-1131.7801367810466</v>
      </c>
      <c r="V3339" s="22" t="str">
        <f t="shared" si="268"/>
        <v/>
      </c>
      <c r="X3339" s="33"/>
      <c r="Y3339" s="33"/>
    </row>
    <row r="3340" spans="1:25" x14ac:dyDescent="0.2">
      <c r="A3340" s="93" t="s">
        <v>1838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6"/>
        <v>4 2024</v>
      </c>
      <c r="G3340" s="96" t="s">
        <v>8</v>
      </c>
      <c r="H3340" s="160" t="str">
        <f>RIGHT(Journal!$J3340,9)</f>
        <v>000w17150</v>
      </c>
      <c r="I3340" s="96" t="str">
        <f t="shared" si="265"/>
        <v>ESSENS</v>
      </c>
      <c r="J3340" s="97" t="s">
        <v>1841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4"/>
        <v/>
      </c>
      <c r="U3340" s="32">
        <f t="shared" si="267"/>
        <v>-1131.7801367810466</v>
      </c>
      <c r="V3340" s="22" t="str">
        <f t="shared" si="268"/>
        <v/>
      </c>
      <c r="X3340" s="33"/>
      <c r="Y3340" s="33"/>
    </row>
    <row r="3341" spans="1:25" x14ac:dyDescent="0.2">
      <c r="A3341" s="93" t="s">
        <v>1838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6"/>
        <v>4 2024</v>
      </c>
      <c r="G3341" s="96" t="s">
        <v>8</v>
      </c>
      <c r="H3341" s="160" t="str">
        <f>RIGHT(Journal!$J3341,9)</f>
        <v>000w17750</v>
      </c>
      <c r="I3341" s="96" t="str">
        <f t="shared" si="265"/>
        <v>ESSENS</v>
      </c>
      <c r="J3341" s="97" t="s">
        <v>1842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ref="T3341:T3404" si="269">IF(R3341="","",MONTH(R3341)&amp;" "&amp;YEAR(R3341))</f>
        <v/>
      </c>
      <c r="U3341" s="32">
        <f t="shared" si="267"/>
        <v>-1131.7801367810466</v>
      </c>
      <c r="V3341" s="22" t="str">
        <f t="shared" si="268"/>
        <v/>
      </c>
      <c r="X3341" s="33"/>
      <c r="Y3341" s="33"/>
    </row>
    <row r="3342" spans="1:25" x14ac:dyDescent="0.2">
      <c r="A3342" s="93" t="s">
        <v>1838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6"/>
        <v>4 2024</v>
      </c>
      <c r="G3342" s="96" t="s">
        <v>8</v>
      </c>
      <c r="H3342" s="160" t="str">
        <f>RIGHT(Journal!$J3342,9)</f>
        <v>000w17950</v>
      </c>
      <c r="I3342" s="96" t="str">
        <f t="shared" si="265"/>
        <v>ESSENS</v>
      </c>
      <c r="J3342" s="97" t="s">
        <v>1843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9"/>
        <v/>
      </c>
      <c r="U3342" s="32">
        <f t="shared" si="267"/>
        <v>-1809.3791793137211</v>
      </c>
      <c r="V3342" s="22" t="str">
        <f t="shared" si="268"/>
        <v/>
      </c>
      <c r="X3342" s="33"/>
      <c r="Y3342" s="33"/>
    </row>
    <row r="3343" spans="1:25" x14ac:dyDescent="0.2">
      <c r="A3343" s="93" t="s">
        <v>1845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6"/>
        <v>4 2024</v>
      </c>
      <c r="G3343" s="96" t="s">
        <v>8</v>
      </c>
      <c r="H3343" s="160" t="str">
        <f>RIGHT(Journal!$J3343,9)</f>
        <v>000w18350</v>
      </c>
      <c r="I3343" s="96" t="str">
        <f t="shared" si="265"/>
        <v>ESSENS</v>
      </c>
      <c r="J3343" s="97" t="s">
        <v>1846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9"/>
        <v/>
      </c>
      <c r="U3343" s="32">
        <f t="shared" si="267"/>
        <v>-1248.0251257226532</v>
      </c>
      <c r="V3343" s="22" t="str">
        <f t="shared" si="268"/>
        <v/>
      </c>
      <c r="X3343" s="33"/>
      <c r="Y3343" s="33"/>
    </row>
    <row r="3344" spans="1:25" x14ac:dyDescent="0.2">
      <c r="A3344" s="93" t="s">
        <v>1845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6"/>
        <v>4 2024</v>
      </c>
      <c r="G3344" s="96" t="s">
        <v>8</v>
      </c>
      <c r="H3344" s="160" t="str">
        <f>RIGHT(Journal!$J3344,9)</f>
        <v>000w18850</v>
      </c>
      <c r="I3344" s="96" t="str">
        <f t="shared" si="265"/>
        <v>ESSENS</v>
      </c>
      <c r="J3344" s="97" t="s">
        <v>1847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9"/>
        <v/>
      </c>
      <c r="U3344" s="32">
        <f t="shared" si="267"/>
        <v>-1248.0251257226532</v>
      </c>
      <c r="V3344" s="22" t="str">
        <f t="shared" si="268"/>
        <v/>
      </c>
      <c r="X3344" s="33"/>
      <c r="Y3344" s="33"/>
    </row>
    <row r="3345" spans="1:25" x14ac:dyDescent="0.2">
      <c r="A3345" s="93" t="s">
        <v>1845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6"/>
        <v>4 2024</v>
      </c>
      <c r="G3345" s="96" t="s">
        <v>8</v>
      </c>
      <c r="H3345" s="160" t="str">
        <f>RIGHT(Journal!$J3345,9)</f>
        <v>000w19150</v>
      </c>
      <c r="I3345" s="96" t="str">
        <f t="shared" si="265"/>
        <v>ESSENS</v>
      </c>
      <c r="J3345" s="97" t="s">
        <v>1848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9"/>
        <v/>
      </c>
      <c r="U3345" s="32">
        <f t="shared" si="267"/>
        <v>-1248.0251257226532</v>
      </c>
      <c r="V3345" s="22" t="str">
        <f t="shared" si="268"/>
        <v/>
      </c>
      <c r="X3345" s="33"/>
      <c r="Y3345" s="33"/>
    </row>
    <row r="3346" spans="1:25" x14ac:dyDescent="0.2">
      <c r="A3346" s="93" t="s">
        <v>1845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6"/>
        <v>4 2024</v>
      </c>
      <c r="G3346" s="96" t="s">
        <v>8</v>
      </c>
      <c r="H3346" s="160" t="str">
        <f>RIGHT(Journal!$J3346,9)</f>
        <v>000w19150</v>
      </c>
      <c r="I3346" s="96" t="str">
        <f t="shared" si="265"/>
        <v>ESSENS</v>
      </c>
      <c r="J3346" s="97" t="s">
        <v>1848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3221</v>
      </c>
      <c r="T3346" s="95" t="str">
        <f t="shared" si="269"/>
        <v>5 2024</v>
      </c>
      <c r="U3346" s="32">
        <f t="shared" si="267"/>
        <v>1301.9748742773468</v>
      </c>
      <c r="V3346" s="22">
        <f t="shared" si="268"/>
        <v>1.0432280948858739</v>
      </c>
      <c r="X3346" s="33"/>
      <c r="Y3346" s="33"/>
    </row>
    <row r="3347" spans="1:25" x14ac:dyDescent="0.2">
      <c r="A3347" s="93" t="s">
        <v>1845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6"/>
        <v>4 2024</v>
      </c>
      <c r="G3347" s="96" t="s">
        <v>8</v>
      </c>
      <c r="H3347" s="160" t="str">
        <f>RIGHT(Journal!$J3347,9)</f>
        <v>000w19350</v>
      </c>
      <c r="I3347" s="96" t="str">
        <f t="shared" si="265"/>
        <v>ESSENS</v>
      </c>
      <c r="J3347" s="97" t="s">
        <v>1849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9"/>
        <v/>
      </c>
      <c r="U3347" s="32">
        <f t="shared" si="267"/>
        <v>-1248.0251257226532</v>
      </c>
      <c r="V3347" s="22" t="str">
        <f t="shared" si="268"/>
        <v/>
      </c>
      <c r="X3347" s="33"/>
      <c r="Y3347" s="33"/>
    </row>
    <row r="3348" spans="1:25" x14ac:dyDescent="0.2">
      <c r="A3348" s="93" t="s">
        <v>1845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6"/>
        <v>4 2024</v>
      </c>
      <c r="G3348" s="96" t="s">
        <v>8</v>
      </c>
      <c r="H3348" s="160" t="str">
        <f>RIGHT(Journal!$J3348,9)</f>
        <v>000w19450</v>
      </c>
      <c r="I3348" s="96" t="str">
        <f t="shared" si="265"/>
        <v>ESSENS</v>
      </c>
      <c r="J3348" s="97" t="s">
        <v>1850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3221</v>
      </c>
      <c r="T3348" s="95" t="str">
        <f t="shared" si="269"/>
        <v>10 2024</v>
      </c>
      <c r="U3348" s="32">
        <f t="shared" si="267"/>
        <v>1251.9748742773468</v>
      </c>
      <c r="V3348" s="22">
        <f t="shared" si="268"/>
        <v>1.0031647989077195</v>
      </c>
      <c r="X3348" s="33"/>
      <c r="Y3348" s="33"/>
    </row>
    <row r="3349" spans="1:25" x14ac:dyDescent="0.2">
      <c r="A3349" s="93" t="s">
        <v>1845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6"/>
        <v>4 2024</v>
      </c>
      <c r="G3349" s="96" t="s">
        <v>8</v>
      </c>
      <c r="H3349" s="160" t="str">
        <f>RIGHT(Journal!$J3349,9)</f>
        <v>0000nc06s</v>
      </c>
      <c r="I3349" s="96" t="str">
        <f t="shared" si="265"/>
        <v>ESSENS</v>
      </c>
      <c r="J3349" s="97" t="s">
        <v>1851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9"/>
        <v/>
      </c>
      <c r="U3349" s="32">
        <f t="shared" si="267"/>
        <v>-120.89924566408143</v>
      </c>
      <c r="V3349" s="22" t="str">
        <f t="shared" si="268"/>
        <v/>
      </c>
      <c r="X3349" s="33"/>
      <c r="Y3349" s="33"/>
    </row>
    <row r="3350" spans="1:25" x14ac:dyDescent="0.2">
      <c r="A3350" s="93" t="s">
        <v>1853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6"/>
        <v>3 2024</v>
      </c>
      <c r="G3350" s="96" t="s">
        <v>5</v>
      </c>
      <c r="H3350" s="160" t="str">
        <f>RIGHT(Journal!$J3350,9)</f>
        <v>000002153</v>
      </c>
      <c r="I3350" s="96" t="str">
        <f t="shared" si="265"/>
        <v>CoralClub</v>
      </c>
      <c r="J3350" s="97" t="s">
        <v>282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3221</v>
      </c>
      <c r="T3350" s="95" t="str">
        <f t="shared" si="269"/>
        <v>5 2024</v>
      </c>
      <c r="U3350" s="32">
        <f t="shared" si="267"/>
        <v>305</v>
      </c>
      <c r="V3350" s="22">
        <f t="shared" si="268"/>
        <v>0.23106060606060605</v>
      </c>
      <c r="X3350" s="33"/>
      <c r="Y3350" s="33"/>
    </row>
    <row r="3351" spans="1:25" x14ac:dyDescent="0.2">
      <c r="A3351" s="93" t="s">
        <v>1853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6"/>
        <v>3 2024</v>
      </c>
      <c r="G3351" s="96" t="s">
        <v>5</v>
      </c>
      <c r="H3351" s="160" t="str">
        <f>RIGHT(Journal!$J3351,9)</f>
        <v>000002153</v>
      </c>
      <c r="I3351" s="96" t="str">
        <f t="shared" si="265"/>
        <v>CoralClub</v>
      </c>
      <c r="J3351" s="97" t="s">
        <v>282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3221</v>
      </c>
      <c r="T3351" s="95" t="str">
        <f t="shared" si="269"/>
        <v>5 2024</v>
      </c>
      <c r="U3351" s="32">
        <f t="shared" si="267"/>
        <v>305</v>
      </c>
      <c r="V3351" s="22">
        <f t="shared" si="268"/>
        <v>0.23106060606060605</v>
      </c>
      <c r="X3351" s="33"/>
      <c r="Y3351" s="33"/>
    </row>
    <row r="3352" spans="1:25" x14ac:dyDescent="0.2">
      <c r="A3352" s="93" t="s">
        <v>1853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6"/>
        <v>3 2024</v>
      </c>
      <c r="G3352" s="96" t="s">
        <v>5</v>
      </c>
      <c r="H3352" s="160" t="str">
        <f>RIGHT(Journal!$J3352,9)</f>
        <v>000002153</v>
      </c>
      <c r="I3352" s="96" t="str">
        <f t="shared" si="265"/>
        <v>CoralClub</v>
      </c>
      <c r="J3352" s="97" t="s">
        <v>282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3221</v>
      </c>
      <c r="T3352" s="95" t="str">
        <f t="shared" si="269"/>
        <v>5 2024</v>
      </c>
      <c r="U3352" s="32">
        <f t="shared" si="267"/>
        <v>305</v>
      </c>
      <c r="V3352" s="22">
        <f t="shared" si="268"/>
        <v>0.23106060606060605</v>
      </c>
      <c r="X3352" s="33"/>
      <c r="Y3352" s="33"/>
    </row>
    <row r="3353" spans="1:25" x14ac:dyDescent="0.2">
      <c r="A3353" s="93" t="s">
        <v>1853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6"/>
        <v>3 2024</v>
      </c>
      <c r="G3353" s="96" t="s">
        <v>5</v>
      </c>
      <c r="H3353" s="160" t="str">
        <f>RIGHT(Journal!$J3353,9)</f>
        <v>000002153</v>
      </c>
      <c r="I3353" s="96" t="str">
        <f t="shared" si="265"/>
        <v>CoralClub</v>
      </c>
      <c r="J3353" s="97" t="s">
        <v>282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3221</v>
      </c>
      <c r="T3353" s="95" t="str">
        <f t="shared" si="269"/>
        <v>5 2024</v>
      </c>
      <c r="U3353" s="32">
        <f t="shared" si="267"/>
        <v>305</v>
      </c>
      <c r="V3353" s="22">
        <f t="shared" si="268"/>
        <v>0.23106060606060605</v>
      </c>
      <c r="X3353" s="33"/>
      <c r="Y3353" s="33"/>
    </row>
    <row r="3354" spans="1:25" x14ac:dyDescent="0.2">
      <c r="A3354" s="93" t="s">
        <v>1853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6"/>
        <v>3 2024</v>
      </c>
      <c r="G3354" s="96" t="s">
        <v>5</v>
      </c>
      <c r="H3354" s="160" t="str">
        <f>RIGHT(Journal!$J3354,9)</f>
        <v>000002153</v>
      </c>
      <c r="I3354" s="96" t="str">
        <f t="shared" si="265"/>
        <v>CoralClub</v>
      </c>
      <c r="J3354" s="97" t="s">
        <v>282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3221</v>
      </c>
      <c r="T3354" s="95" t="str">
        <f t="shared" si="269"/>
        <v>2 2025</v>
      </c>
      <c r="U3354" s="32">
        <f t="shared" si="267"/>
        <v>180</v>
      </c>
      <c r="V3354" s="22">
        <f t="shared" si="268"/>
        <v>0.13636363636363635</v>
      </c>
      <c r="X3354" s="33"/>
      <c r="Y3354" s="33"/>
    </row>
    <row r="3355" spans="1:25" x14ac:dyDescent="0.2">
      <c r="A3355" s="93" t="s">
        <v>1854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6"/>
        <v>5 2024</v>
      </c>
      <c r="G3355" s="96" t="s">
        <v>7</v>
      </c>
      <c r="H3355" s="160" t="str">
        <f>RIGHT(Journal!$J3355,9)</f>
        <v>199224842</v>
      </c>
      <c r="I3355" s="96" t="str">
        <f t="shared" si="265"/>
        <v>Lady choice</v>
      </c>
      <c r="J3355" s="97" t="s">
        <v>1855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3221</v>
      </c>
      <c r="T3355" s="95" t="str">
        <f t="shared" si="269"/>
        <v>5 2024</v>
      </c>
      <c r="U3355" s="32">
        <f t="shared" si="267"/>
        <v>104</v>
      </c>
      <c r="V3355" s="22">
        <f t="shared" si="268"/>
        <v>0.42276422764227645</v>
      </c>
      <c r="X3355" s="33"/>
      <c r="Y3355" s="33"/>
    </row>
    <row r="3356" spans="1:25" x14ac:dyDescent="0.2">
      <c r="A3356" s="93" t="s">
        <v>1854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6"/>
        <v>5 2024</v>
      </c>
      <c r="G3356" s="96" t="s">
        <v>7</v>
      </c>
      <c r="H3356" s="160" t="str">
        <f>RIGHT(Journal!$J3356,9)</f>
        <v>199224842</v>
      </c>
      <c r="I3356" s="96" t="str">
        <f t="shared" si="265"/>
        <v>Lady choice</v>
      </c>
      <c r="J3356" s="97" t="s">
        <v>1855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3221</v>
      </c>
      <c r="T3356" s="95" t="str">
        <f t="shared" si="269"/>
        <v>5 2024</v>
      </c>
      <c r="U3356" s="32">
        <f t="shared" si="267"/>
        <v>104</v>
      </c>
      <c r="V3356" s="22">
        <f t="shared" si="268"/>
        <v>0.42276422764227645</v>
      </c>
      <c r="X3356" s="33"/>
      <c r="Y3356" s="33"/>
    </row>
    <row r="3357" spans="1:25" x14ac:dyDescent="0.2">
      <c r="A3357" s="93" t="s">
        <v>1854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6"/>
        <v>5 2024</v>
      </c>
      <c r="G3357" s="96" t="s">
        <v>7</v>
      </c>
      <c r="H3357" s="160" t="str">
        <f>RIGHT(Journal!$J3357,9)</f>
        <v>199224842</v>
      </c>
      <c r="I3357" s="96" t="str">
        <f t="shared" si="265"/>
        <v>Lady choice</v>
      </c>
      <c r="J3357" s="97" t="s">
        <v>1855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9"/>
        <v/>
      </c>
      <c r="U3357" s="32">
        <f t="shared" si="267"/>
        <v>-246</v>
      </c>
      <c r="V3357" s="22" t="str">
        <f t="shared" si="268"/>
        <v/>
      </c>
      <c r="X3357" s="33"/>
      <c r="Y3357" s="33"/>
    </row>
    <row r="3358" spans="1:25" x14ac:dyDescent="0.2">
      <c r="A3358" s="93" t="s">
        <v>1856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6"/>
        <v>5 2024</v>
      </c>
      <c r="G3358" s="96" t="s">
        <v>5</v>
      </c>
      <c r="H3358" s="161" t="s">
        <v>4156</v>
      </c>
      <c r="I3358" s="97" t="s">
        <v>2071</v>
      </c>
      <c r="J3358" s="97" t="s">
        <v>4157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3221</v>
      </c>
      <c r="T3358" s="95" t="str">
        <f t="shared" si="269"/>
        <v>5 2024</v>
      </c>
      <c r="U3358" s="32">
        <f t="shared" si="267"/>
        <v>593</v>
      </c>
      <c r="V3358" s="22">
        <f t="shared" si="268"/>
        <v>0.49130074565037285</v>
      </c>
      <c r="X3358" s="33"/>
      <c r="Y3358" s="33"/>
    </row>
    <row r="3359" spans="1:25" x14ac:dyDescent="0.2">
      <c r="A3359" s="93" t="s">
        <v>1857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6"/>
        <v>4 2024</v>
      </c>
      <c r="G3359" s="96" t="s">
        <v>5</v>
      </c>
      <c r="H3359" s="160" t="str">
        <f>RIGHT(Journal!$J3359,9)</f>
        <v>SOL-03540</v>
      </c>
      <c r="I3359" s="96" t="str">
        <f t="shared" si="265"/>
        <v>Solgar</v>
      </c>
      <c r="J3359" s="97" t="s">
        <v>1858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3221</v>
      </c>
      <c r="T3359" s="95" t="str">
        <f t="shared" si="269"/>
        <v>5 2024</v>
      </c>
      <c r="U3359" s="32">
        <f t="shared" si="267"/>
        <v>390</v>
      </c>
      <c r="V3359" s="22">
        <f t="shared" si="268"/>
        <v>0.35135135135135137</v>
      </c>
      <c r="X3359" s="33"/>
      <c r="Y3359" s="33"/>
    </row>
    <row r="3360" spans="1:25" x14ac:dyDescent="0.2">
      <c r="A3360" s="93" t="s">
        <v>1857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6"/>
        <v>4 2024</v>
      </c>
      <c r="G3360" s="96" t="s">
        <v>5</v>
      </c>
      <c r="H3360" s="160" t="s">
        <v>3837</v>
      </c>
      <c r="I3360" s="96" t="str">
        <f t="shared" si="265"/>
        <v>Cloma Pharma</v>
      </c>
      <c r="J3360" s="97" t="s">
        <v>547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3221</v>
      </c>
      <c r="T3360" s="95" t="str">
        <f t="shared" si="269"/>
        <v>6 2024</v>
      </c>
      <c r="U3360" s="32">
        <f t="shared" si="267"/>
        <v>2047</v>
      </c>
      <c r="V3360" s="22">
        <f t="shared" si="268"/>
        <v>1.0481310803891448</v>
      </c>
      <c r="X3360" s="33"/>
      <c r="Y3360" s="33"/>
    </row>
    <row r="3361" spans="1:25" x14ac:dyDescent="0.2">
      <c r="A3361" s="93" t="s">
        <v>1859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6"/>
        <v>5 2024</v>
      </c>
      <c r="G3361" s="96" t="s">
        <v>5</v>
      </c>
      <c r="H3361" s="160" t="str">
        <f>RIGHT(Journal!$J3361,9)</f>
        <v>NRB-51365</v>
      </c>
      <c r="I3361" s="127" t="str">
        <f t="shared" si="265"/>
        <v>NutraBio</v>
      </c>
      <c r="J3361" s="97" t="s">
        <v>1863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3221</v>
      </c>
      <c r="T3361" s="95" t="str">
        <f t="shared" si="269"/>
        <v>6 2024</v>
      </c>
      <c r="U3361" s="32">
        <f t="shared" si="267"/>
        <v>695.09610394822676</v>
      </c>
      <c r="V3361" s="22">
        <f t="shared" si="268"/>
        <v>0.86357651808846081</v>
      </c>
      <c r="X3361" s="33"/>
      <c r="Y3361" s="33"/>
    </row>
    <row r="3362" spans="1:25" x14ac:dyDescent="0.2">
      <c r="A3362" s="93" t="s">
        <v>1859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6"/>
        <v>5 2024</v>
      </c>
      <c r="G3362" s="96" t="s">
        <v>5</v>
      </c>
      <c r="H3362" s="161" t="s">
        <v>2288</v>
      </c>
      <c r="I3362" s="97" t="s">
        <v>2070</v>
      </c>
      <c r="J3362" s="97" t="s">
        <v>2289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3221</v>
      </c>
      <c r="T3362" s="95" t="str">
        <f t="shared" si="269"/>
        <v>9 2024</v>
      </c>
      <c r="U3362" s="32">
        <f t="shared" si="267"/>
        <v>823.12638856837077</v>
      </c>
      <c r="V3362" s="22">
        <f t="shared" si="268"/>
        <v>0.84261298384553696</v>
      </c>
      <c r="X3362" s="33"/>
      <c r="Y3362" s="33"/>
    </row>
    <row r="3363" spans="1:25" x14ac:dyDescent="0.2">
      <c r="A3363" s="93" t="s">
        <v>1859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6"/>
        <v>5 2024</v>
      </c>
      <c r="G3363" s="96" t="s">
        <v>5</v>
      </c>
      <c r="H3363" s="161" t="s">
        <v>2288</v>
      </c>
      <c r="I3363" s="97" t="s">
        <v>2070</v>
      </c>
      <c r="J3363" s="97" t="s">
        <v>2289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3221</v>
      </c>
      <c r="T3363" s="95" t="str">
        <f t="shared" si="269"/>
        <v>11 2024</v>
      </c>
      <c r="U3363" s="32">
        <f t="shared" si="267"/>
        <v>823.12638856837077</v>
      </c>
      <c r="V3363" s="22">
        <f t="shared" si="268"/>
        <v>0.84261298384553696</v>
      </c>
      <c r="X3363" s="33"/>
      <c r="Y3363" s="33"/>
    </row>
    <row r="3364" spans="1:25" x14ac:dyDescent="0.2">
      <c r="A3364" s="93" t="s">
        <v>1859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6"/>
        <v>5 2024</v>
      </c>
      <c r="G3364" s="96" t="s">
        <v>5</v>
      </c>
      <c r="H3364" s="161" t="s">
        <v>2288</v>
      </c>
      <c r="I3364" s="97" t="s">
        <v>2070</v>
      </c>
      <c r="J3364" s="97" t="s">
        <v>2289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3221</v>
      </c>
      <c r="T3364" s="95" t="str">
        <f t="shared" si="269"/>
        <v>11 2024</v>
      </c>
      <c r="U3364" s="32">
        <f t="shared" si="267"/>
        <v>823.12638856837077</v>
      </c>
      <c r="V3364" s="22">
        <f t="shared" si="268"/>
        <v>0.84261298384553696</v>
      </c>
      <c r="X3364" s="33"/>
      <c r="Y3364" s="33"/>
    </row>
    <row r="3365" spans="1:25" x14ac:dyDescent="0.2">
      <c r="A3365" s="93" t="s">
        <v>1859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6"/>
        <v>5 2024</v>
      </c>
      <c r="G3365" s="96" t="s">
        <v>5</v>
      </c>
      <c r="H3365" s="160" t="str">
        <f>RIGHT(Journal!$J3365,9)</f>
        <v>BTZ-43046</v>
      </c>
      <c r="I3365" s="127" t="str">
        <f t="shared" si="265"/>
        <v>BioSchwartz</v>
      </c>
      <c r="J3365" s="97" t="s">
        <v>1864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3221</v>
      </c>
      <c r="T3365" s="95" t="str">
        <f t="shared" si="269"/>
        <v>4 2025</v>
      </c>
      <c r="U3365" s="32">
        <f t="shared" si="267"/>
        <v>940.0318321376617</v>
      </c>
      <c r="V3365" s="22">
        <f t="shared" si="268"/>
        <v>0.43520633596558306</v>
      </c>
      <c r="X3365" s="33"/>
      <c r="Y3365" s="33"/>
    </row>
    <row r="3366" spans="1:25" x14ac:dyDescent="0.2">
      <c r="A3366" s="93" t="s">
        <v>1859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6"/>
        <v>5 2024</v>
      </c>
      <c r="G3366" s="96" t="s">
        <v>5</v>
      </c>
      <c r="H3366" s="160" t="str">
        <f>RIGHT(Journal!$J3366,9)</f>
        <v>BTZ-43032</v>
      </c>
      <c r="I3366" s="127" t="str">
        <f t="shared" si="265"/>
        <v>BioSchwartz</v>
      </c>
      <c r="J3366" s="97" t="s">
        <v>1865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3221</v>
      </c>
      <c r="T3366" s="95" t="str">
        <f t="shared" si="269"/>
        <v>12 2024</v>
      </c>
      <c r="U3366" s="32">
        <f t="shared" si="267"/>
        <v>939.73009130587502</v>
      </c>
      <c r="V3366" s="22">
        <f t="shared" si="268"/>
        <v>0.50515792730612308</v>
      </c>
      <c r="X3366" s="33"/>
      <c r="Y3366" s="33"/>
    </row>
    <row r="3367" spans="1:25" x14ac:dyDescent="0.2">
      <c r="A3367" s="93" t="s">
        <v>1859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6"/>
        <v>5 2024</v>
      </c>
      <c r="G3367" s="96" t="s">
        <v>5</v>
      </c>
      <c r="H3367" s="160" t="str">
        <f>RIGHT(Journal!$J3367,9)</f>
        <v>NOW-04620</v>
      </c>
      <c r="I3367" s="127" t="str">
        <f t="shared" si="265"/>
        <v>NOW Foods</v>
      </c>
      <c r="J3367" s="97" t="s">
        <v>297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3221</v>
      </c>
      <c r="T3367" s="95" t="str">
        <f t="shared" si="269"/>
        <v>2 2025</v>
      </c>
      <c r="U3367" s="32">
        <f t="shared" si="267"/>
        <v>607.73915450091147</v>
      </c>
      <c r="V3367" s="22">
        <f t="shared" si="268"/>
        <v>1.0261342770156949</v>
      </c>
      <c r="X3367" s="33"/>
      <c r="Y3367" s="33"/>
    </row>
    <row r="3368" spans="1:25" x14ac:dyDescent="0.2">
      <c r="A3368" s="93" t="s">
        <v>1859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6"/>
        <v>5 2024</v>
      </c>
      <c r="G3368" s="96" t="s">
        <v>5</v>
      </c>
      <c r="H3368" s="160" t="str">
        <f>RIGHT(Journal!$J3368,9)</f>
        <v>NOW-04620</v>
      </c>
      <c r="I3368" s="127" t="str">
        <f t="shared" si="265"/>
        <v>NOW Foods</v>
      </c>
      <c r="J3368" s="97" t="s">
        <v>297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9"/>
        <v/>
      </c>
      <c r="U3368" s="32">
        <f t="shared" si="267"/>
        <v>-8.4549908854114619E-4</v>
      </c>
      <c r="V3368" s="22">
        <f t="shared" si="268"/>
        <v>-1.427578903732287E-6</v>
      </c>
      <c r="X3368" s="33"/>
      <c r="Y3368" s="33"/>
    </row>
    <row r="3369" spans="1:25" x14ac:dyDescent="0.2">
      <c r="A3369" s="93" t="s">
        <v>1859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6"/>
        <v>5 2024</v>
      </c>
      <c r="G3369" s="96" t="s">
        <v>5</v>
      </c>
      <c r="H3369" s="160" t="str">
        <f>RIGHT(Journal!$J3369,9)</f>
        <v>NOW-04620</v>
      </c>
      <c r="I3369" s="127" t="str">
        <f t="shared" si="265"/>
        <v>NOW Foods</v>
      </c>
      <c r="J3369" s="97" t="s">
        <v>297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3575</v>
      </c>
      <c r="T3369" s="95" t="str">
        <f t="shared" si="269"/>
        <v>8 2025</v>
      </c>
      <c r="U3369" s="32">
        <f t="shared" si="267"/>
        <v>707.73915450091147</v>
      </c>
      <c r="V3369" s="22">
        <f t="shared" si="268"/>
        <v>1.1949788001003363</v>
      </c>
      <c r="X3369" s="33"/>
      <c r="Y3369" s="33"/>
    </row>
    <row r="3370" spans="1:25" x14ac:dyDescent="0.2">
      <c r="A3370" s="93" t="s">
        <v>1859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6"/>
        <v>5 2024</v>
      </c>
      <c r="G3370" s="96" t="s">
        <v>5</v>
      </c>
      <c r="H3370" s="160" t="str">
        <f>RIGHT(Journal!$J3370,9)</f>
        <v>VBH-80024</v>
      </c>
      <c r="I3370" s="127" t="str">
        <f t="shared" si="265"/>
        <v>Vibrant Health</v>
      </c>
      <c r="J3370" s="97" t="s">
        <v>1866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9"/>
        <v/>
      </c>
      <c r="U3370" s="32">
        <f t="shared" si="267"/>
        <v>-1079.9840839311692</v>
      </c>
      <c r="V3370" s="22" t="str">
        <f t="shared" si="268"/>
        <v/>
      </c>
      <c r="X3370" s="33"/>
      <c r="Y3370" s="33"/>
    </row>
    <row r="3371" spans="1:25" x14ac:dyDescent="0.2">
      <c r="A3371" s="93" t="s">
        <v>1859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6"/>
        <v>5 2024</v>
      </c>
      <c r="G3371" s="96" t="s">
        <v>5</v>
      </c>
      <c r="H3371" s="160" t="str">
        <f>RIGHT(Journal!$J3371,9)</f>
        <v>NOW-04592</v>
      </c>
      <c r="I3371" s="127" t="str">
        <f t="shared" si="265"/>
        <v>NOW Foods</v>
      </c>
      <c r="J3371" s="97" t="s">
        <v>1867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3221</v>
      </c>
      <c r="T3371" s="95" t="str">
        <f t="shared" si="269"/>
        <v>1 2025</v>
      </c>
      <c r="U3371" s="32">
        <f t="shared" si="267"/>
        <v>1047.1542415843076</v>
      </c>
      <c r="V3371" s="22">
        <f t="shared" si="268"/>
        <v>0.83582055855662907</v>
      </c>
      <c r="X3371" s="33"/>
      <c r="Y3371" s="33"/>
    </row>
    <row r="3372" spans="1:25" x14ac:dyDescent="0.2">
      <c r="A3372" s="93" t="s">
        <v>1859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6"/>
        <v>5 2024</v>
      </c>
      <c r="G3372" s="96" t="s">
        <v>5</v>
      </c>
      <c r="H3372" s="160" t="str">
        <f>RIGHT(Journal!$J3372,9)</f>
        <v>NOW-04592</v>
      </c>
      <c r="I3372" s="127" t="str">
        <f t="shared" si="265"/>
        <v>NOW Foods</v>
      </c>
      <c r="J3372" s="97" t="s">
        <v>1867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3221</v>
      </c>
      <c r="T3372" s="95" t="str">
        <f t="shared" si="269"/>
        <v>4 2025</v>
      </c>
      <c r="U3372" s="32">
        <f t="shared" si="267"/>
        <v>747.15424158430756</v>
      </c>
      <c r="V3372" s="22">
        <f t="shared" si="268"/>
        <v>0.59636570309272086</v>
      </c>
      <c r="X3372" s="33"/>
      <c r="Y3372" s="33"/>
    </row>
    <row r="3373" spans="1:25" x14ac:dyDescent="0.2">
      <c r="A3373" s="93" t="s">
        <v>1859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6"/>
        <v>5 2024</v>
      </c>
      <c r="G3373" s="96" t="s">
        <v>5</v>
      </c>
      <c r="H3373" s="161" t="s">
        <v>2898</v>
      </c>
      <c r="I3373" s="97" t="s">
        <v>2067</v>
      </c>
      <c r="J3373" s="97" t="s">
        <v>2899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3221</v>
      </c>
      <c r="T3373" s="95" t="str">
        <f t="shared" si="269"/>
        <v>10 2024</v>
      </c>
      <c r="U3373" s="32">
        <f t="shared" si="267"/>
        <v>773.68908543621137</v>
      </c>
      <c r="V3373" s="22">
        <f t="shared" si="268"/>
        <v>0.93631715592749198</v>
      </c>
      <c r="X3373" s="33"/>
      <c r="Y3373" s="33"/>
    </row>
    <row r="3374" spans="1:25" x14ac:dyDescent="0.2">
      <c r="A3374" s="93" t="s">
        <v>1859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6"/>
        <v>5 2024</v>
      </c>
      <c r="G3374" s="96" t="s">
        <v>5</v>
      </c>
      <c r="H3374" s="161" t="s">
        <v>2089</v>
      </c>
      <c r="I3374" s="97" t="s">
        <v>2067</v>
      </c>
      <c r="J3374" s="97" t="s">
        <v>4398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3221</v>
      </c>
      <c r="T3374" s="95" t="str">
        <f t="shared" si="269"/>
        <v>10 2024</v>
      </c>
      <c r="U3374" s="32">
        <f t="shared" si="267"/>
        <v>595.25172703556916</v>
      </c>
      <c r="V3374" s="22">
        <f t="shared" si="268"/>
        <v>0.98429669607436776</v>
      </c>
      <c r="X3374" s="33"/>
      <c r="Y3374" s="33"/>
    </row>
    <row r="3375" spans="1:25" x14ac:dyDescent="0.2">
      <c r="A3375" s="93" t="s">
        <v>1859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6"/>
        <v>5 2024</v>
      </c>
      <c r="G3375" s="96" t="s">
        <v>5</v>
      </c>
      <c r="H3375" s="161" t="s">
        <v>2089</v>
      </c>
      <c r="I3375" s="97" t="s">
        <v>2067</v>
      </c>
      <c r="J3375" s="97" t="s">
        <v>4398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3221</v>
      </c>
      <c r="T3375" s="95" t="str">
        <f t="shared" si="269"/>
        <v>10 2024</v>
      </c>
      <c r="U3375" s="32">
        <f t="shared" si="267"/>
        <v>595.25172703556916</v>
      </c>
      <c r="V3375" s="22">
        <f t="shared" si="268"/>
        <v>0.98429669607436776</v>
      </c>
      <c r="X3375" s="33"/>
      <c r="Y3375" s="33"/>
    </row>
    <row r="3376" spans="1:25" x14ac:dyDescent="0.2">
      <c r="A3376" s="93" t="s">
        <v>1859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6"/>
        <v>5 2024</v>
      </c>
      <c r="G3376" s="96" t="s">
        <v>5</v>
      </c>
      <c r="H3376" s="161" t="s">
        <v>4135</v>
      </c>
      <c r="I3376" s="97" t="s">
        <v>3663</v>
      </c>
      <c r="J3376" s="97" t="s">
        <v>4136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9"/>
        <v/>
      </c>
      <c r="U3376" s="32">
        <f t="shared" si="267"/>
        <v>3.5757286914304132E-3</v>
      </c>
      <c r="V3376" s="22">
        <f t="shared" si="268"/>
        <v>1.4907214952707074E-6</v>
      </c>
      <c r="X3376" s="33"/>
      <c r="Y3376" s="33"/>
    </row>
    <row r="3377" spans="1:25" x14ac:dyDescent="0.2">
      <c r="A3377" s="93" t="s">
        <v>1859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6"/>
        <v>5 2024</v>
      </c>
      <c r="G3377" s="96" t="s">
        <v>5</v>
      </c>
      <c r="H3377" s="160" t="str">
        <f>RIGHT(Journal!$J3377,9)</f>
        <v>CGN-01737</v>
      </c>
      <c r="I3377" s="127" t="str">
        <f t="shared" si="265"/>
        <v>California Gold Nutrition</v>
      </c>
      <c r="J3377" s="97" t="s">
        <v>1868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3609</v>
      </c>
      <c r="T3377" s="95" t="str">
        <f t="shared" si="269"/>
        <v>5 2025</v>
      </c>
      <c r="U3377" s="32">
        <f t="shared" si="267"/>
        <v>1617.3798289269057</v>
      </c>
      <c r="V3377" s="22">
        <f t="shared" si="268"/>
        <v>0.42758187599577835</v>
      </c>
      <c r="X3377" s="33"/>
      <c r="Y3377" s="33"/>
    </row>
    <row r="3378" spans="1:25" x14ac:dyDescent="0.2">
      <c r="A3378" s="93" t="s">
        <v>1860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6"/>
        <v>5 2024</v>
      </c>
      <c r="G3378" s="96" t="s">
        <v>5</v>
      </c>
      <c r="H3378" s="160" t="str">
        <f>RIGHT(Journal!$J3378,9)</f>
        <v>CGN-00954</v>
      </c>
      <c r="I3378" s="96" t="str">
        <f t="shared" si="265"/>
        <v>California Gold Nutrition</v>
      </c>
      <c r="J3378" s="97" t="s">
        <v>1869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3221</v>
      </c>
      <c r="T3378" s="95" t="str">
        <f t="shared" si="269"/>
        <v>7 2024</v>
      </c>
      <c r="U3378" s="32">
        <f t="shared" si="267"/>
        <v>1158.4303049718108</v>
      </c>
      <c r="V3378" s="22">
        <f t="shared" si="268"/>
        <v>0.59664626407088195</v>
      </c>
      <c r="X3378" s="33"/>
      <c r="Y3378" s="33"/>
    </row>
    <row r="3379" spans="1:25" x14ac:dyDescent="0.2">
      <c r="A3379" s="93" t="s">
        <v>1860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6"/>
        <v>5 2024</v>
      </c>
      <c r="G3379" s="96" t="s">
        <v>5</v>
      </c>
      <c r="H3379" s="160" t="str">
        <f>RIGHT(Journal!$J3379,9)</f>
        <v>CGN-00912</v>
      </c>
      <c r="I3379" s="96" t="str">
        <f t="shared" si="265"/>
        <v>California Gold Nutrition</v>
      </c>
      <c r="J3379" s="97" t="s">
        <v>1870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9"/>
        <v/>
      </c>
      <c r="U3379" s="32">
        <f t="shared" si="267"/>
        <v>-1950.4308143259855</v>
      </c>
      <c r="V3379" s="22" t="str">
        <f t="shared" si="268"/>
        <v/>
      </c>
      <c r="X3379" s="33"/>
      <c r="Y3379" s="33"/>
    </row>
    <row r="3380" spans="1:25" x14ac:dyDescent="0.2">
      <c r="A3380" s="93" t="s">
        <v>1860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6"/>
        <v>5 2024</v>
      </c>
      <c r="G3380" s="96" t="s">
        <v>5</v>
      </c>
      <c r="H3380" s="161" t="s">
        <v>2104</v>
      </c>
      <c r="I3380" s="97" t="s">
        <v>2105</v>
      </c>
      <c r="J3380" s="97" t="s">
        <v>2106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3221</v>
      </c>
      <c r="T3380" s="95" t="str">
        <f t="shared" si="269"/>
        <v>8 2024</v>
      </c>
      <c r="U3380" s="32">
        <f t="shared" si="267"/>
        <v>726.81999615581867</v>
      </c>
      <c r="V3380" s="22">
        <f t="shared" si="268"/>
        <v>0.67725823585262046</v>
      </c>
      <c r="X3380" s="33"/>
      <c r="Y3380" s="33"/>
    </row>
    <row r="3381" spans="1:25" x14ac:dyDescent="0.2">
      <c r="A3381" s="93" t="s">
        <v>1860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6"/>
        <v>5 2024</v>
      </c>
      <c r="G3381" s="96" t="s">
        <v>5</v>
      </c>
      <c r="H3381" s="175" t="s">
        <v>3752</v>
      </c>
      <c r="I3381" s="176" t="s">
        <v>2105</v>
      </c>
      <c r="J3381" s="97" t="s">
        <v>3803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3306</v>
      </c>
      <c r="T3381" s="95" t="str">
        <f t="shared" si="269"/>
        <v>9 2025</v>
      </c>
      <c r="U3381" s="32">
        <f t="shared" si="267"/>
        <v>770.69957393644381</v>
      </c>
      <c r="V3381" s="22">
        <f t="shared" si="268"/>
        <v>0.68245752516263503</v>
      </c>
      <c r="X3381" s="33"/>
      <c r="Y3381" s="33"/>
    </row>
    <row r="3382" spans="1:25" x14ac:dyDescent="0.2">
      <c r="A3382" s="93" t="s">
        <v>1860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6"/>
        <v>5 2024</v>
      </c>
      <c r="G3382" s="96" t="s">
        <v>5</v>
      </c>
      <c r="H3382" s="161" t="s">
        <v>2157</v>
      </c>
      <c r="I3382" s="97" t="s">
        <v>2105</v>
      </c>
      <c r="J3382" s="97" t="s">
        <v>2158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3221</v>
      </c>
      <c r="T3382" s="95" t="str">
        <f t="shared" si="269"/>
        <v>6 2024</v>
      </c>
      <c r="U3382" s="32">
        <f t="shared" si="267"/>
        <v>910.77340786776131</v>
      </c>
      <c r="V3382" s="22">
        <f t="shared" si="268"/>
        <v>0.65559744754804261</v>
      </c>
      <c r="X3382" s="33"/>
      <c r="Y3382" s="33"/>
    </row>
    <row r="3383" spans="1:25" x14ac:dyDescent="0.2">
      <c r="A3383" s="93" t="s">
        <v>1860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6"/>
        <v>5 2024</v>
      </c>
      <c r="G3383" s="96" t="s">
        <v>5</v>
      </c>
      <c r="H3383" s="161" t="s">
        <v>2913</v>
      </c>
      <c r="I3383" s="97" t="s">
        <v>2105</v>
      </c>
      <c r="J3383" s="97" t="s">
        <v>2914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3221</v>
      </c>
      <c r="T3383" s="95" t="str">
        <f t="shared" si="269"/>
        <v>9 2024</v>
      </c>
      <c r="U3383" s="32">
        <f t="shared" si="267"/>
        <v>785.33557470528035</v>
      </c>
      <c r="V3383" s="22">
        <f t="shared" si="268"/>
        <v>0.85860513756423018</v>
      </c>
      <c r="X3383" s="33"/>
      <c r="Y3383" s="33"/>
    </row>
    <row r="3384" spans="1:25" x14ac:dyDescent="0.2">
      <c r="A3384" s="93" t="s">
        <v>1860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6"/>
        <v>5 2024</v>
      </c>
      <c r="G3384" s="96" t="s">
        <v>5</v>
      </c>
      <c r="H3384" s="175" t="s">
        <v>3749</v>
      </c>
      <c r="I3384" s="176" t="s">
        <v>2105</v>
      </c>
      <c r="J3384" s="97" t="s">
        <v>3800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3221</v>
      </c>
      <c r="T3384" s="95" t="str">
        <f t="shared" si="269"/>
        <v>9 2024</v>
      </c>
      <c r="U3384" s="32">
        <f t="shared" si="267"/>
        <v>1022.5882335981562</v>
      </c>
      <c r="V3384" s="22">
        <f t="shared" si="268"/>
        <v>0.74239835795030373</v>
      </c>
      <c r="X3384" s="33"/>
      <c r="Y3384" s="33"/>
    </row>
    <row r="3385" spans="1:25" x14ac:dyDescent="0.2">
      <c r="A3385" s="93" t="s">
        <v>1860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6"/>
        <v>5 2024</v>
      </c>
      <c r="G3385" s="96" t="s">
        <v>5</v>
      </c>
      <c r="H3385" s="175" t="s">
        <v>3749</v>
      </c>
      <c r="I3385" s="176" t="s">
        <v>2105</v>
      </c>
      <c r="J3385" s="97" t="s">
        <v>3800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3221</v>
      </c>
      <c r="T3385" s="95" t="str">
        <f t="shared" si="269"/>
        <v>12 2024</v>
      </c>
      <c r="U3385" s="32">
        <f t="shared" si="267"/>
        <v>1122.5882335981562</v>
      </c>
      <c r="V3385" s="22">
        <f t="shared" si="268"/>
        <v>0.81499828953156639</v>
      </c>
      <c r="X3385" s="33"/>
      <c r="Y3385" s="33"/>
    </row>
    <row r="3386" spans="1:25" x14ac:dyDescent="0.2">
      <c r="A3386" s="93" t="s">
        <v>1860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6"/>
        <v>5 2024</v>
      </c>
      <c r="G3386" s="96" t="s">
        <v>5</v>
      </c>
      <c r="H3386" s="160" t="str">
        <f>RIGHT(Journal!$J3386,9)</f>
        <v>BTZ-75130</v>
      </c>
      <c r="I3386" s="96" t="str">
        <f t="shared" ref="I3386:I3441" si="270">IFERROR(LEFT(J3386,FIND(",",J3386)-1),"")</f>
        <v>BioSchwartz</v>
      </c>
      <c r="J3386" s="97" t="s">
        <v>1871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3221</v>
      </c>
      <c r="T3386" s="95" t="str">
        <f t="shared" si="269"/>
        <v>8 2024</v>
      </c>
      <c r="U3386" s="32">
        <f t="shared" si="267"/>
        <v>1561.4124359302937</v>
      </c>
      <c r="V3386" s="22">
        <f t="shared" si="268"/>
        <v>1.2606395229739438</v>
      </c>
      <c r="X3386" s="33"/>
      <c r="Y3386" s="33"/>
    </row>
    <row r="3387" spans="1:25" x14ac:dyDescent="0.2">
      <c r="A3387" s="93" t="s">
        <v>1860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6"/>
        <v>5 2024</v>
      </c>
      <c r="G3387" s="96" t="s">
        <v>5</v>
      </c>
      <c r="H3387" s="160" t="str">
        <f>RIGHT(Journal!$J3387,9)</f>
        <v>CGN-02189</v>
      </c>
      <c r="I3387" s="96" t="str">
        <f t="shared" si="270"/>
        <v>California Gold Nutrition</v>
      </c>
      <c r="J3387" s="97" t="s">
        <v>1625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3221</v>
      </c>
      <c r="T3387" s="95" t="str">
        <f t="shared" si="269"/>
        <v>8 2024</v>
      </c>
      <c r="U3387" s="32">
        <f t="shared" si="267"/>
        <v>638.36975909789919</v>
      </c>
      <c r="V3387" s="22">
        <f t="shared" si="268"/>
        <v>0.96484368403039278</v>
      </c>
      <c r="X3387" s="33"/>
      <c r="Y3387" s="33"/>
    </row>
    <row r="3388" spans="1:25" x14ac:dyDescent="0.2">
      <c r="A3388" s="93" t="s">
        <v>1860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6"/>
        <v>5 2024</v>
      </c>
      <c r="G3388" s="96" t="s">
        <v>5</v>
      </c>
      <c r="H3388" s="160" t="str">
        <f>RIGHT(Journal!$J3388,9)</f>
        <v>CGN-00963</v>
      </c>
      <c r="I3388" s="96" t="str">
        <f t="shared" si="270"/>
        <v>California Gold Nutrition</v>
      </c>
      <c r="J3388" s="97" t="s">
        <v>1155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3352</v>
      </c>
      <c r="T3388" s="95" t="str">
        <f t="shared" si="269"/>
        <v>9 2025</v>
      </c>
      <c r="U3388" s="32">
        <f t="shared" si="267"/>
        <v>395.11499711686372</v>
      </c>
      <c r="V3388" s="22">
        <f t="shared" si="268"/>
        <v>0.49089620964677322</v>
      </c>
      <c r="X3388" s="33"/>
      <c r="Y3388" s="33"/>
    </row>
    <row r="3389" spans="1:25" x14ac:dyDescent="0.2">
      <c r="A3389" s="93" t="s">
        <v>1860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6"/>
        <v>5 2024</v>
      </c>
      <c r="G3389" s="96" t="s">
        <v>5</v>
      </c>
      <c r="H3389" s="160" t="str">
        <f>RIGHT(Journal!$J3389,9)</f>
        <v>CGN-00963</v>
      </c>
      <c r="I3389" s="96" t="str">
        <f t="shared" si="270"/>
        <v>California Gold Nutrition</v>
      </c>
      <c r="J3389" s="97" t="s">
        <v>1155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9"/>
        <v>10 2025</v>
      </c>
      <c r="U3389" s="32">
        <f t="shared" si="267"/>
        <v>395.11499711686372</v>
      </c>
      <c r="V3389" s="22">
        <f t="shared" si="268"/>
        <v>0.49089620964677322</v>
      </c>
      <c r="X3389" s="33"/>
      <c r="Y3389" s="33"/>
    </row>
    <row r="3390" spans="1:25" x14ac:dyDescent="0.2">
      <c r="A3390" s="93" t="s">
        <v>1860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6"/>
        <v>5 2024</v>
      </c>
      <c r="G3390" s="96" t="s">
        <v>5</v>
      </c>
      <c r="H3390" s="97" t="s">
        <v>3731</v>
      </c>
      <c r="I3390" s="97" t="s">
        <v>2115</v>
      </c>
      <c r="J3390" s="97" t="s">
        <v>3775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3221</v>
      </c>
      <c r="T3390" s="95" t="str">
        <f t="shared" si="269"/>
        <v>6 2024</v>
      </c>
      <c r="U3390" s="32">
        <f t="shared" si="267"/>
        <v>746.03330023065155</v>
      </c>
      <c r="V3390" s="22">
        <f t="shared" si="268"/>
        <v>1.0597565204079766</v>
      </c>
      <c r="X3390" s="33"/>
      <c r="Y3390" s="33"/>
    </row>
    <row r="3391" spans="1:25" x14ac:dyDescent="0.2">
      <c r="A3391" s="93" t="s">
        <v>1872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6"/>
        <v>5 2024</v>
      </c>
      <c r="G3391" s="96" t="s">
        <v>5</v>
      </c>
      <c r="H3391" s="160" t="str">
        <f>RIGHT(Journal!$J3391,9)</f>
        <v>SNS-01819</v>
      </c>
      <c r="I3391" s="96" t="str">
        <f t="shared" si="270"/>
        <v>Source Naturals</v>
      </c>
      <c r="J3391" s="97" t="s">
        <v>971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3221</v>
      </c>
      <c r="T3391" s="95" t="str">
        <f t="shared" si="269"/>
        <v>7 2024</v>
      </c>
      <c r="U3391" s="32">
        <f t="shared" si="267"/>
        <v>722.14705614423929</v>
      </c>
      <c r="V3391" s="22">
        <f t="shared" si="268"/>
        <v>0.82262873434402317</v>
      </c>
      <c r="X3391" s="33"/>
      <c r="Y3391" s="33"/>
    </row>
    <row r="3392" spans="1:25" x14ac:dyDescent="0.2">
      <c r="A3392" s="93" t="s">
        <v>1872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6"/>
        <v>5 2024</v>
      </c>
      <c r="G3392" s="96" t="s">
        <v>5</v>
      </c>
      <c r="H3392" s="160" t="str">
        <f>RIGHT(Journal!$J3392,9)</f>
        <v>SNS-01819</v>
      </c>
      <c r="I3392" s="96" t="str">
        <f t="shared" si="270"/>
        <v>Source Naturals</v>
      </c>
      <c r="J3392" s="97" t="s">
        <v>971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3221</v>
      </c>
      <c r="T3392" s="95" t="str">
        <f t="shared" si="269"/>
        <v>10 2024</v>
      </c>
      <c r="U3392" s="32">
        <f t="shared" si="267"/>
        <v>722.14705614423929</v>
      </c>
      <c r="V3392" s="22">
        <f t="shared" si="268"/>
        <v>0.82262873434402317</v>
      </c>
      <c r="X3392" s="33"/>
      <c r="Y3392" s="33"/>
    </row>
    <row r="3393" spans="1:25" x14ac:dyDescent="0.2">
      <c r="A3393" s="93" t="s">
        <v>1872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ref="F3393:F3456" si="271">IFERROR(MONTH(E3393)&amp;" "&amp;YEAR(E3393),"")</f>
        <v>5 2024</v>
      </c>
      <c r="G3393" s="96" t="s">
        <v>5</v>
      </c>
      <c r="H3393" s="160" t="str">
        <f>RIGHT(Journal!$J3393,9)</f>
        <v>CAL-71512</v>
      </c>
      <c r="I3393" s="96" t="str">
        <f t="shared" si="270"/>
        <v>KAL</v>
      </c>
      <c r="J3393" s="97" t="s">
        <v>1874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3221</v>
      </c>
      <c r="T3393" s="95" t="str">
        <f t="shared" si="269"/>
        <v>6 2024</v>
      </c>
      <c r="U3393" s="32">
        <f t="shared" ref="U3393:U3456" si="272">Q3393-P3393</f>
        <v>957.07637607475499</v>
      </c>
      <c r="V3393" s="22">
        <f t="shared" ref="V3393:V3456" si="273">IF(Q3393&lt;&gt;0,IFERROR(U3393/P3393,""),"")</f>
        <v>0.91768596867392138</v>
      </c>
      <c r="X3393" s="33"/>
      <c r="Y3393" s="33"/>
    </row>
    <row r="3394" spans="1:25" x14ac:dyDescent="0.2">
      <c r="A3394" s="93" t="s">
        <v>1872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71"/>
        <v>5 2024</v>
      </c>
      <c r="G3394" s="96" t="s">
        <v>5</v>
      </c>
      <c r="H3394" s="161" t="s">
        <v>2152</v>
      </c>
      <c r="I3394" s="97" t="s">
        <v>2067</v>
      </c>
      <c r="J3394" s="97" t="s">
        <v>3886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3221</v>
      </c>
      <c r="T3394" s="95" t="str">
        <f t="shared" si="269"/>
        <v>2 2025</v>
      </c>
      <c r="U3394" s="32">
        <f t="shared" si="272"/>
        <v>1186.2417324475286</v>
      </c>
      <c r="V3394" s="22">
        <f t="shared" si="273"/>
        <v>0.65402416279445641</v>
      </c>
      <c r="X3394" s="33"/>
      <c r="Y3394" s="33"/>
    </row>
    <row r="3395" spans="1:25" x14ac:dyDescent="0.2">
      <c r="A3395" s="93" t="s">
        <v>1872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71"/>
        <v>5 2024</v>
      </c>
      <c r="G3395" s="96" t="s">
        <v>5</v>
      </c>
      <c r="H3395" s="161" t="s">
        <v>2152</v>
      </c>
      <c r="I3395" s="97" t="s">
        <v>2067</v>
      </c>
      <c r="J3395" s="97" t="s">
        <v>3886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3221</v>
      </c>
      <c r="T3395" s="95" t="str">
        <f t="shared" si="269"/>
        <v>2 2025</v>
      </c>
      <c r="U3395" s="32">
        <f t="shared" si="272"/>
        <v>1186.2417324475286</v>
      </c>
      <c r="V3395" s="22">
        <f t="shared" si="273"/>
        <v>0.65402416279445641</v>
      </c>
      <c r="X3395" s="33"/>
      <c r="Y3395" s="33"/>
    </row>
    <row r="3396" spans="1:25" x14ac:dyDescent="0.2">
      <c r="A3396" s="93" t="s">
        <v>1872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si="271"/>
        <v>5 2024</v>
      </c>
      <c r="G3396" s="96" t="s">
        <v>5</v>
      </c>
      <c r="H3396" s="161" t="s">
        <v>2700</v>
      </c>
      <c r="I3396" s="97" t="s">
        <v>2067</v>
      </c>
      <c r="J3396" s="97" t="s">
        <v>2701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3221</v>
      </c>
      <c r="T3396" s="95" t="str">
        <f t="shared" si="269"/>
        <v>12 2024</v>
      </c>
      <c r="U3396" s="32">
        <f t="shared" si="272"/>
        <v>1393.7158899660551</v>
      </c>
      <c r="V3396" s="22">
        <f t="shared" si="273"/>
        <v>0.86766461876822176</v>
      </c>
      <c r="X3396" s="33"/>
      <c r="Y3396" s="33"/>
    </row>
    <row r="3397" spans="1:25" x14ac:dyDescent="0.2">
      <c r="A3397" s="93" t="s">
        <v>1872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1"/>
        <v>5 2024</v>
      </c>
      <c r="G3397" s="96" t="s">
        <v>5</v>
      </c>
      <c r="H3397" s="160" t="str">
        <f>RIGHT(Journal!$J3397,9)</f>
        <v>NOW-03317</v>
      </c>
      <c r="I3397" s="96" t="str">
        <f t="shared" si="270"/>
        <v>NOW Foods</v>
      </c>
      <c r="J3397" s="97" t="s">
        <v>1875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3221</v>
      </c>
      <c r="T3397" s="95" t="str">
        <f t="shared" si="269"/>
        <v>8 2024</v>
      </c>
      <c r="U3397" s="32">
        <f t="shared" si="272"/>
        <v>863.13401571033228</v>
      </c>
      <c r="V3397" s="22">
        <f t="shared" si="273"/>
        <v>0.83244510745681843</v>
      </c>
      <c r="X3397" s="33"/>
      <c r="Y3397" s="33"/>
    </row>
    <row r="3398" spans="1:25" x14ac:dyDescent="0.2">
      <c r="A3398" s="93" t="s">
        <v>1872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1"/>
        <v>5 2024</v>
      </c>
      <c r="G3398" s="96" t="s">
        <v>5</v>
      </c>
      <c r="H3398" s="161" t="s">
        <v>3747</v>
      </c>
      <c r="I3398" s="97" t="s">
        <v>2165</v>
      </c>
      <c r="J3398" s="97" t="s">
        <v>3880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3221</v>
      </c>
      <c r="T3398" s="95" t="str">
        <f t="shared" si="269"/>
        <v>4 2025</v>
      </c>
      <c r="U3398" s="32">
        <f t="shared" si="272"/>
        <v>833.85542413837493</v>
      </c>
      <c r="V3398" s="22">
        <f t="shared" si="273"/>
        <v>0.78212227780128107</v>
      </c>
      <c r="X3398" s="33"/>
      <c r="Y3398" s="33"/>
    </row>
    <row r="3399" spans="1:25" x14ac:dyDescent="0.2">
      <c r="A3399" s="93" t="s">
        <v>1872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1"/>
        <v>5 2024</v>
      </c>
      <c r="G3399" s="96" t="s">
        <v>5</v>
      </c>
      <c r="H3399" s="160" t="str">
        <f>RIGHT(Journal!$J3399,9)</f>
        <v>BRA-09004</v>
      </c>
      <c r="I3399" s="96" t="str">
        <f t="shared" si="270"/>
        <v>Bragg</v>
      </c>
      <c r="J3399" s="97" t="s">
        <v>1876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69"/>
        <v/>
      </c>
      <c r="U3399" s="32">
        <f t="shared" si="272"/>
        <v>-805.66607153179643</v>
      </c>
      <c r="V3399" s="22" t="str">
        <f t="shared" si="273"/>
        <v/>
      </c>
      <c r="X3399" s="33"/>
      <c r="Y3399" s="33"/>
    </row>
    <row r="3400" spans="1:25" x14ac:dyDescent="0.2">
      <c r="A3400" s="93" t="s">
        <v>1877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1"/>
        <v>5 2024</v>
      </c>
      <c r="G3400" s="96" t="s">
        <v>5</v>
      </c>
      <c r="H3400" s="160" t="str">
        <f>RIGHT(Journal!$J3400,9)</f>
        <v>NFS-20727</v>
      </c>
      <c r="I3400" s="96" t="str">
        <f t="shared" si="270"/>
        <v>Natural Factors</v>
      </c>
      <c r="J3400" s="97" t="s">
        <v>1879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3221</v>
      </c>
      <c r="T3400" s="95" t="str">
        <f t="shared" si="269"/>
        <v>6 2024</v>
      </c>
      <c r="U3400" s="32">
        <f t="shared" si="272"/>
        <v>896.11359367075829</v>
      </c>
      <c r="V3400" s="22">
        <f t="shared" si="273"/>
        <v>0.52592331879758092</v>
      </c>
      <c r="X3400" s="33"/>
      <c r="Y3400" s="33"/>
    </row>
    <row r="3401" spans="1:25" x14ac:dyDescent="0.2">
      <c r="A3401" s="93" t="s">
        <v>1877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1"/>
        <v>5 2024</v>
      </c>
      <c r="G3401" s="96" t="s">
        <v>5</v>
      </c>
      <c r="H3401" s="160" t="str">
        <f>RIGHT(Journal!$J3401,9)</f>
        <v>SWV-01125</v>
      </c>
      <c r="I3401" s="96" t="str">
        <f t="shared" si="270"/>
        <v>Swanson</v>
      </c>
      <c r="J3401" s="97" t="s">
        <v>1880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3221</v>
      </c>
      <c r="T3401" s="95" t="str">
        <f t="shared" si="269"/>
        <v>6 2024</v>
      </c>
      <c r="U3401" s="32">
        <f t="shared" si="272"/>
        <v>1340.17511613754</v>
      </c>
      <c r="V3401" s="22">
        <f t="shared" si="273"/>
        <v>0.61200104447334192</v>
      </c>
      <c r="X3401" s="33"/>
      <c r="Y3401" s="33"/>
    </row>
    <row r="3402" spans="1:25" x14ac:dyDescent="0.2">
      <c r="A3402" s="93" t="s">
        <v>1877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1"/>
        <v>5 2024</v>
      </c>
      <c r="G3402" s="96" t="s">
        <v>5</v>
      </c>
      <c r="H3402" s="161" t="s">
        <v>2715</v>
      </c>
      <c r="I3402" s="97" t="s">
        <v>2067</v>
      </c>
      <c r="J3402" s="97" t="s">
        <v>2716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3221</v>
      </c>
      <c r="T3402" s="95" t="str">
        <f t="shared" si="269"/>
        <v>6 2024</v>
      </c>
      <c r="U3402" s="32">
        <f t="shared" si="272"/>
        <v>836.7090166345472</v>
      </c>
      <c r="V3402" s="22">
        <f t="shared" si="273"/>
        <v>0.54569486530080347</v>
      </c>
      <c r="X3402" s="33"/>
      <c r="Y3402" s="33"/>
    </row>
    <row r="3403" spans="1:25" x14ac:dyDescent="0.2">
      <c r="A3403" s="93" t="s">
        <v>1877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1"/>
        <v>5 2024</v>
      </c>
      <c r="G3403" s="96" t="s">
        <v>5</v>
      </c>
      <c r="H3403" s="161" t="s">
        <v>2715</v>
      </c>
      <c r="I3403" s="97" t="s">
        <v>2067</v>
      </c>
      <c r="J3403" s="97" t="s">
        <v>2716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3221</v>
      </c>
      <c r="T3403" s="95" t="str">
        <f t="shared" si="269"/>
        <v>7 2024</v>
      </c>
      <c r="U3403" s="32">
        <f t="shared" si="272"/>
        <v>966.7090166345472</v>
      </c>
      <c r="V3403" s="22">
        <f t="shared" si="273"/>
        <v>0.63047981571814704</v>
      </c>
      <c r="X3403" s="33"/>
      <c r="Y3403" s="33"/>
    </row>
    <row r="3404" spans="1:25" x14ac:dyDescent="0.2">
      <c r="A3404" s="93" t="s">
        <v>1877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1"/>
        <v>5 2024</v>
      </c>
      <c r="G3404" s="96" t="s">
        <v>5</v>
      </c>
      <c r="H3404" s="161" t="s">
        <v>2560</v>
      </c>
      <c r="I3404" s="97" t="s">
        <v>2071</v>
      </c>
      <c r="J3404" s="97" t="s">
        <v>2561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3221</v>
      </c>
      <c r="T3404" s="95" t="str">
        <f t="shared" si="269"/>
        <v>8 2024</v>
      </c>
      <c r="U3404" s="32">
        <f t="shared" si="272"/>
        <v>816.79182675727793</v>
      </c>
      <c r="V3404" s="22">
        <f t="shared" si="273"/>
        <v>0.48525894761057276</v>
      </c>
      <c r="X3404" s="33"/>
      <c r="Y3404" s="33"/>
    </row>
    <row r="3405" spans="1:25" x14ac:dyDescent="0.2">
      <c r="A3405" s="93" t="s">
        <v>1877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1"/>
        <v>5 2024</v>
      </c>
      <c r="G3405" s="96" t="s">
        <v>5</v>
      </c>
      <c r="H3405" s="160" t="str">
        <f>RIGHT(Journal!$J3405,9)</f>
        <v>NWY-13901</v>
      </c>
      <c r="I3405" s="96" t="str">
        <f t="shared" si="270"/>
        <v>Nature's Way</v>
      </c>
      <c r="J3405" s="97" t="s">
        <v>1881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3221</v>
      </c>
      <c r="T3405" s="95" t="str">
        <f t="shared" ref="T3405:T3468" si="274">IF(R3405="","",MONTH(R3405)&amp;" "&amp;YEAR(R3405))</f>
        <v>8 2024</v>
      </c>
      <c r="U3405" s="32">
        <f t="shared" si="272"/>
        <v>871.75476468201691</v>
      </c>
      <c r="V3405" s="22">
        <f t="shared" si="273"/>
        <v>0.45209745561137488</v>
      </c>
      <c r="X3405" s="33"/>
      <c r="Y3405" s="33"/>
    </row>
    <row r="3406" spans="1:25" x14ac:dyDescent="0.2">
      <c r="A3406" s="93" t="s">
        <v>1877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1"/>
        <v>5 2024</v>
      </c>
      <c r="G3406" s="96" t="s">
        <v>5</v>
      </c>
      <c r="H3406" s="161" t="s">
        <v>2735</v>
      </c>
      <c r="I3406" s="97" t="s">
        <v>2283</v>
      </c>
      <c r="J3406" s="97" t="s">
        <v>2736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3221</v>
      </c>
      <c r="T3406" s="95" t="str">
        <f t="shared" si="274"/>
        <v>7 2024</v>
      </c>
      <c r="U3406" s="32">
        <f t="shared" si="272"/>
        <v>812.90380058829533</v>
      </c>
      <c r="V3406" s="22">
        <f t="shared" si="273"/>
        <v>0.9163648780452317</v>
      </c>
      <c r="X3406" s="33"/>
      <c r="Y3406" s="33"/>
    </row>
    <row r="3407" spans="1:25" x14ac:dyDescent="0.2">
      <c r="A3407" s="93" t="s">
        <v>1877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1"/>
        <v>5 2024</v>
      </c>
      <c r="G3407" s="96" t="s">
        <v>5</v>
      </c>
      <c r="H3407" s="175" t="s">
        <v>3733</v>
      </c>
      <c r="I3407" s="176" t="s">
        <v>2272</v>
      </c>
      <c r="J3407" s="97" t="s">
        <v>3777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3221</v>
      </c>
      <c r="T3407" s="95" t="str">
        <f t="shared" si="274"/>
        <v>1 2025</v>
      </c>
      <c r="U3407" s="32">
        <f t="shared" si="272"/>
        <v>1381.8044507556551</v>
      </c>
      <c r="V3407" s="22">
        <f t="shared" si="273"/>
        <v>0.68467322270779551</v>
      </c>
      <c r="X3407" s="33"/>
      <c r="Y3407" s="33"/>
    </row>
    <row r="3408" spans="1:25" x14ac:dyDescent="0.2">
      <c r="A3408" s="93" t="s">
        <v>1877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1"/>
        <v>5 2024</v>
      </c>
      <c r="G3408" s="96" t="s">
        <v>5</v>
      </c>
      <c r="H3408" s="160" t="str">
        <f>RIGHT(Journal!$J3408,9)</f>
        <v>NOR-01817</v>
      </c>
      <c r="I3408" s="96" t="str">
        <f t="shared" si="270"/>
        <v>Nordic Naturals</v>
      </c>
      <c r="J3408" s="97" t="s">
        <v>544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3221</v>
      </c>
      <c r="T3408" s="95" t="str">
        <f t="shared" si="274"/>
        <v>10 2024</v>
      </c>
      <c r="U3408" s="32">
        <f t="shared" si="272"/>
        <v>648.80127802008337</v>
      </c>
      <c r="V3408" s="22">
        <f t="shared" si="273"/>
        <v>0.68208804640696519</v>
      </c>
      <c r="X3408" s="33"/>
      <c r="Y3408" s="33"/>
    </row>
    <row r="3409" spans="1:25" x14ac:dyDescent="0.2">
      <c r="A3409" s="93" t="s">
        <v>1877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1"/>
        <v>5 2024</v>
      </c>
      <c r="G3409" s="96" t="s">
        <v>5</v>
      </c>
      <c r="H3409" s="160" t="str">
        <f>RIGHT(Journal!$J3409,9)</f>
        <v>NOW-01665</v>
      </c>
      <c r="I3409" s="96" t="str">
        <f t="shared" si="270"/>
        <v>NOW Foods</v>
      </c>
      <c r="J3409" s="97" t="s">
        <v>1234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3221</v>
      </c>
      <c r="T3409" s="95" t="str">
        <f t="shared" si="274"/>
        <v>8 2024</v>
      </c>
      <c r="U3409" s="32">
        <f t="shared" si="272"/>
        <v>1272.4791507759414</v>
      </c>
      <c r="V3409" s="22">
        <f t="shared" si="273"/>
        <v>0.43466100373400002</v>
      </c>
      <c r="X3409" s="33"/>
      <c r="Y3409" s="33"/>
    </row>
    <row r="3410" spans="1:25" x14ac:dyDescent="0.2">
      <c r="A3410" s="93" t="s">
        <v>1877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1"/>
        <v>5 2024</v>
      </c>
      <c r="G3410" s="96" t="s">
        <v>5</v>
      </c>
      <c r="H3410" s="160" t="str">
        <f>RIGHT(Journal!$J3410,9)</f>
        <v>NOW-01665</v>
      </c>
      <c r="I3410" s="96" t="str">
        <f t="shared" si="270"/>
        <v>NOW Foods</v>
      </c>
      <c r="J3410" s="97" t="s">
        <v>1234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3221</v>
      </c>
      <c r="T3410" s="95" t="str">
        <f t="shared" si="274"/>
        <v>11 2024</v>
      </c>
      <c r="U3410" s="32">
        <f t="shared" si="272"/>
        <v>1372.4791507759414</v>
      </c>
      <c r="V3410" s="22">
        <f t="shared" si="273"/>
        <v>0.46881959906100001</v>
      </c>
      <c r="X3410" s="33"/>
      <c r="Y3410" s="33"/>
    </row>
    <row r="3411" spans="1:25" x14ac:dyDescent="0.2">
      <c r="A3411" s="93" t="s">
        <v>1877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1"/>
        <v>5 2024</v>
      </c>
      <c r="G3411" s="96" t="s">
        <v>7</v>
      </c>
      <c r="H3411" s="175" t="s">
        <v>3737</v>
      </c>
      <c r="I3411" s="176" t="s">
        <v>2624</v>
      </c>
      <c r="J3411" s="97" t="s">
        <v>3783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4"/>
        <v/>
      </c>
      <c r="U3411" s="32">
        <f t="shared" si="272"/>
        <v>-103.39116543259964</v>
      </c>
      <c r="V3411" s="22" t="str">
        <f t="shared" si="273"/>
        <v/>
      </c>
      <c r="X3411" s="33"/>
      <c r="Y3411" s="33"/>
    </row>
    <row r="3412" spans="1:25" x14ac:dyDescent="0.2">
      <c r="A3412" s="93" t="s">
        <v>1882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1"/>
        <v>5 2024</v>
      </c>
      <c r="G3412" s="96" t="s">
        <v>6</v>
      </c>
      <c r="H3412" s="160" t="str">
        <f>RIGHT(Journal!$J3412,9)</f>
        <v>137163976</v>
      </c>
      <c r="I3412" s="96" t="str">
        <f t="shared" si="270"/>
        <v>Samyun Wan</v>
      </c>
      <c r="J3412" s="97" t="s">
        <v>372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3221</v>
      </c>
      <c r="T3412" s="95" t="str">
        <f t="shared" si="274"/>
        <v>5 2024</v>
      </c>
      <c r="U3412" s="32">
        <f t="shared" si="272"/>
        <v>390</v>
      </c>
      <c r="V3412" s="22">
        <f t="shared" si="273"/>
        <v>0.95121951219512191</v>
      </c>
      <c r="X3412" s="33"/>
      <c r="Y3412" s="33"/>
    </row>
    <row r="3413" spans="1:25" x14ac:dyDescent="0.2">
      <c r="A3413" s="93" t="s">
        <v>1882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1"/>
        <v>5 2024</v>
      </c>
      <c r="G3413" s="96" t="s">
        <v>6</v>
      </c>
      <c r="H3413" s="160" t="str">
        <f>RIGHT(Journal!$J3413,9)</f>
        <v>137163976</v>
      </c>
      <c r="I3413" s="96" t="str">
        <f t="shared" si="270"/>
        <v>Samyun Wan</v>
      </c>
      <c r="J3413" s="97" t="s">
        <v>372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3221</v>
      </c>
      <c r="T3413" s="95" t="str">
        <f t="shared" si="274"/>
        <v>5 2024</v>
      </c>
      <c r="U3413" s="32">
        <f t="shared" si="272"/>
        <v>390</v>
      </c>
      <c r="V3413" s="22">
        <f t="shared" si="273"/>
        <v>0.95121951219512191</v>
      </c>
      <c r="X3413" s="33"/>
      <c r="Y3413" s="33"/>
    </row>
    <row r="3414" spans="1:25" x14ac:dyDescent="0.2">
      <c r="A3414" s="93" t="s">
        <v>1882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1"/>
        <v>5 2024</v>
      </c>
      <c r="G3414" s="96" t="s">
        <v>6</v>
      </c>
      <c r="H3414" s="160" t="str">
        <f>RIGHT(Journal!$J3414,9)</f>
        <v>137163976</v>
      </c>
      <c r="I3414" s="96" t="str">
        <f t="shared" si="270"/>
        <v>Samyun Wan</v>
      </c>
      <c r="J3414" s="97" t="s">
        <v>372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4"/>
        <v/>
      </c>
      <c r="U3414" s="32">
        <f t="shared" si="272"/>
        <v>-410</v>
      </c>
      <c r="V3414" s="22" t="str">
        <f t="shared" si="273"/>
        <v/>
      </c>
      <c r="X3414" s="33"/>
      <c r="Y3414" s="33"/>
    </row>
    <row r="3415" spans="1:25" x14ac:dyDescent="0.2">
      <c r="A3415" s="93" t="s">
        <v>1883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1"/>
        <v>5 2024</v>
      </c>
      <c r="G3415" s="96" t="s">
        <v>5</v>
      </c>
      <c r="H3415" s="161" t="s">
        <v>3643</v>
      </c>
      <c r="I3415" s="97" t="s">
        <v>2102</v>
      </c>
      <c r="J3415" s="97" t="s">
        <v>3644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3221</v>
      </c>
      <c r="T3415" s="95" t="str">
        <f t="shared" si="274"/>
        <v>6 2024</v>
      </c>
      <c r="U3415" s="32">
        <f t="shared" si="272"/>
        <v>773.98112330051617</v>
      </c>
      <c r="V3415" s="22">
        <f t="shared" si="273"/>
        <v>0.58368786214189305</v>
      </c>
      <c r="X3415" s="33"/>
      <c r="Y3415" s="33"/>
    </row>
    <row r="3416" spans="1:25" x14ac:dyDescent="0.2">
      <c r="A3416" s="93" t="s">
        <v>1883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1"/>
        <v>5 2024</v>
      </c>
      <c r="G3416" s="96" t="s">
        <v>5</v>
      </c>
      <c r="H3416" s="161" t="s">
        <v>2492</v>
      </c>
      <c r="I3416" s="97" t="s">
        <v>2188</v>
      </c>
      <c r="J3416" s="97" t="s">
        <v>2493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3221</v>
      </c>
      <c r="T3416" s="95" t="str">
        <f t="shared" si="274"/>
        <v>6 2024</v>
      </c>
      <c r="U3416" s="32">
        <f t="shared" si="272"/>
        <v>752.10826472886424</v>
      </c>
      <c r="V3416" s="22">
        <f t="shared" si="273"/>
        <v>0.65520836296570584</v>
      </c>
      <c r="X3416" s="33"/>
      <c r="Y3416" s="33"/>
    </row>
    <row r="3417" spans="1:25" x14ac:dyDescent="0.2">
      <c r="A3417" s="93" t="s">
        <v>1883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1"/>
        <v>5 2024</v>
      </c>
      <c r="G3417" s="96" t="s">
        <v>5</v>
      </c>
      <c r="H3417" s="161" t="s">
        <v>2492</v>
      </c>
      <c r="I3417" s="97" t="s">
        <v>2188</v>
      </c>
      <c r="J3417" s="97" t="s">
        <v>2493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3221</v>
      </c>
      <c r="T3417" s="95" t="str">
        <f t="shared" si="274"/>
        <v>6 2024</v>
      </c>
      <c r="U3417" s="32">
        <f t="shared" si="272"/>
        <v>752.10826472886424</v>
      </c>
      <c r="V3417" s="22">
        <f t="shared" si="273"/>
        <v>0.65520836296570584</v>
      </c>
      <c r="X3417" s="33"/>
      <c r="Y3417" s="33"/>
    </row>
    <row r="3418" spans="1:25" x14ac:dyDescent="0.2">
      <c r="A3418" s="93" t="s">
        <v>1883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1"/>
        <v>5 2024</v>
      </c>
      <c r="G3418" s="96" t="s">
        <v>5</v>
      </c>
      <c r="H3418" s="161" t="s">
        <v>2492</v>
      </c>
      <c r="I3418" s="97" t="s">
        <v>2188</v>
      </c>
      <c r="J3418" s="97" t="s">
        <v>2493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3221</v>
      </c>
      <c r="T3418" s="95" t="str">
        <f t="shared" si="274"/>
        <v>7 2024</v>
      </c>
      <c r="U3418" s="32">
        <f t="shared" si="272"/>
        <v>852.10826472886424</v>
      </c>
      <c r="V3418" s="22">
        <f t="shared" si="273"/>
        <v>0.74232459259547978</v>
      </c>
      <c r="X3418" s="33"/>
      <c r="Y3418" s="33"/>
    </row>
    <row r="3419" spans="1:25" x14ac:dyDescent="0.2">
      <c r="A3419" s="93" t="s">
        <v>1883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1"/>
        <v>5 2024</v>
      </c>
      <c r="G3419" s="96" t="s">
        <v>5</v>
      </c>
      <c r="H3419" s="161" t="s">
        <v>2252</v>
      </c>
      <c r="I3419" s="97" t="s">
        <v>2067</v>
      </c>
      <c r="J3419" s="97" t="s">
        <v>4442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3221</v>
      </c>
      <c r="T3419" s="95" t="str">
        <f t="shared" si="274"/>
        <v>7 2024</v>
      </c>
      <c r="U3419" s="32">
        <f t="shared" si="272"/>
        <v>1295.989913924052</v>
      </c>
      <c r="V3419" s="22">
        <f t="shared" si="273"/>
        <v>0.56249315997192717</v>
      </c>
      <c r="X3419" s="33"/>
      <c r="Y3419" s="33"/>
    </row>
    <row r="3420" spans="1:25" x14ac:dyDescent="0.2">
      <c r="A3420" s="93" t="s">
        <v>1883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1"/>
        <v>5 2024</v>
      </c>
      <c r="G3420" s="96" t="s">
        <v>5</v>
      </c>
      <c r="H3420" s="161" t="s">
        <v>2252</v>
      </c>
      <c r="I3420" s="97" t="s">
        <v>2067</v>
      </c>
      <c r="J3420" s="97" t="s">
        <v>4442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3221</v>
      </c>
      <c r="T3420" s="95" t="str">
        <f t="shared" si="274"/>
        <v>8 2024</v>
      </c>
      <c r="U3420" s="32">
        <f t="shared" si="272"/>
        <v>1295.989913924052</v>
      </c>
      <c r="V3420" s="22">
        <f t="shared" si="273"/>
        <v>0.56249315997192717</v>
      </c>
      <c r="X3420" s="33"/>
      <c r="Y3420" s="33"/>
    </row>
    <row r="3421" spans="1:25" x14ac:dyDescent="0.2">
      <c r="A3421" s="93" t="s">
        <v>1883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1"/>
        <v>5 2024</v>
      </c>
      <c r="G3421" s="96" t="s">
        <v>5</v>
      </c>
      <c r="H3421" s="161" t="s">
        <v>2252</v>
      </c>
      <c r="I3421" s="97" t="s">
        <v>2067</v>
      </c>
      <c r="J3421" s="97" t="s">
        <v>4442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3221</v>
      </c>
      <c r="T3421" s="95" t="str">
        <f t="shared" si="274"/>
        <v>9 2024</v>
      </c>
      <c r="U3421" s="32">
        <f t="shared" si="272"/>
        <v>1295.989913924052</v>
      </c>
      <c r="V3421" s="22">
        <f t="shared" si="273"/>
        <v>0.56249315997192717</v>
      </c>
      <c r="X3421" s="33"/>
      <c r="Y3421" s="33"/>
    </row>
    <row r="3422" spans="1:25" x14ac:dyDescent="0.2">
      <c r="A3422" s="93" t="s">
        <v>1883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1"/>
        <v>5 2024</v>
      </c>
      <c r="G3422" s="96" t="s">
        <v>5</v>
      </c>
      <c r="H3422" s="161" t="s">
        <v>2252</v>
      </c>
      <c r="I3422" s="97" t="s">
        <v>2067</v>
      </c>
      <c r="J3422" s="97" t="s">
        <v>4442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3221</v>
      </c>
      <c r="T3422" s="95" t="str">
        <f t="shared" si="274"/>
        <v>9 2024</v>
      </c>
      <c r="U3422" s="32">
        <f t="shared" si="272"/>
        <v>1295.989913924052</v>
      </c>
      <c r="V3422" s="22">
        <f t="shared" si="273"/>
        <v>0.56249315997192717</v>
      </c>
      <c r="X3422" s="33"/>
      <c r="Y3422" s="33"/>
    </row>
    <row r="3423" spans="1:25" x14ac:dyDescent="0.2">
      <c r="A3423" s="93" t="s">
        <v>1883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1"/>
        <v>5 2024</v>
      </c>
      <c r="G3423" s="96" t="s">
        <v>5</v>
      </c>
      <c r="H3423" s="161" t="s">
        <v>2252</v>
      </c>
      <c r="I3423" s="97" t="s">
        <v>2067</v>
      </c>
      <c r="J3423" s="97" t="s">
        <v>4442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3221</v>
      </c>
      <c r="T3423" s="95" t="str">
        <f t="shared" si="274"/>
        <v>11 2024</v>
      </c>
      <c r="U3423" s="32">
        <f t="shared" si="272"/>
        <v>1295.989913924052</v>
      </c>
      <c r="V3423" s="22">
        <f t="shared" si="273"/>
        <v>0.56249315997192717</v>
      </c>
      <c r="X3423" s="33"/>
      <c r="Y3423" s="33"/>
    </row>
    <row r="3424" spans="1:25" x14ac:dyDescent="0.2">
      <c r="A3424" s="93" t="s">
        <v>1883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1"/>
        <v>5 2024</v>
      </c>
      <c r="G3424" s="96" t="s">
        <v>5</v>
      </c>
      <c r="H3424" s="175" t="s">
        <v>3750</v>
      </c>
      <c r="I3424" s="176" t="s">
        <v>2105</v>
      </c>
      <c r="J3424" s="97" t="s">
        <v>3801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3221</v>
      </c>
      <c r="T3424" s="95" t="str">
        <f t="shared" si="274"/>
        <v>4 2025</v>
      </c>
      <c r="U3424" s="32">
        <f t="shared" si="272"/>
        <v>936.98705954055367</v>
      </c>
      <c r="V3424" s="22">
        <f t="shared" si="273"/>
        <v>0.64045028832506512</v>
      </c>
      <c r="X3424" s="33"/>
      <c r="Y3424" s="33"/>
    </row>
    <row r="3425" spans="1:25" x14ac:dyDescent="0.2">
      <c r="A3425" s="93" t="s">
        <v>1883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1"/>
        <v>5 2024</v>
      </c>
      <c r="G3425" s="96" t="s">
        <v>5</v>
      </c>
      <c r="H3425" s="160" t="str">
        <f>RIGHT(Journal!$J3425,9)</f>
        <v>SRE-01349</v>
      </c>
      <c r="I3425" s="127" t="str">
        <f t="shared" si="270"/>
        <v>Sports Research</v>
      </c>
      <c r="J3425" s="97" t="s">
        <v>1885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4"/>
        <v/>
      </c>
      <c r="U3425" s="32">
        <f t="shared" si="272"/>
        <v>7.8668541982551687E-4</v>
      </c>
      <c r="V3425" s="22">
        <f t="shared" si="273"/>
        <v>9.415076840632446E-7</v>
      </c>
      <c r="X3425" s="33"/>
      <c r="Y3425" s="33"/>
    </row>
    <row r="3426" spans="1:25" x14ac:dyDescent="0.2">
      <c r="A3426" s="93" t="s">
        <v>1888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1"/>
        <v>5 2024</v>
      </c>
      <c r="G3426" s="96" t="s">
        <v>5</v>
      </c>
      <c r="H3426" s="160" t="str">
        <f>RIGHT(Journal!$J3426,9)</f>
        <v>SMS-55697</v>
      </c>
      <c r="I3426" s="127" t="str">
        <f t="shared" si="270"/>
        <v>The Smurfs</v>
      </c>
      <c r="J3426" s="97" t="s">
        <v>624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3221</v>
      </c>
      <c r="T3426" s="95" t="str">
        <f t="shared" si="274"/>
        <v>7 2024</v>
      </c>
      <c r="U3426" s="32">
        <f t="shared" si="272"/>
        <v>731.02197278193876</v>
      </c>
      <c r="V3426" s="22">
        <f t="shared" si="273"/>
        <v>0.68385126183030265</v>
      </c>
      <c r="X3426" s="33"/>
      <c r="Y3426" s="33"/>
    </row>
    <row r="3427" spans="1:25" x14ac:dyDescent="0.2">
      <c r="A3427" s="93" t="s">
        <v>1888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1"/>
        <v>5 2024</v>
      </c>
      <c r="G3427" s="96" t="s">
        <v>5</v>
      </c>
      <c r="H3427" s="161" t="s">
        <v>4102</v>
      </c>
      <c r="I3427" s="97" t="s">
        <v>2742</v>
      </c>
      <c r="J3427" s="97" t="s">
        <v>4103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3221</v>
      </c>
      <c r="T3427" s="95" t="str">
        <f t="shared" si="274"/>
        <v>5 2025</v>
      </c>
      <c r="U3427" s="32">
        <f t="shared" si="272"/>
        <v>1163.7315536097331</v>
      </c>
      <c r="V3427" s="22">
        <f t="shared" si="273"/>
        <v>0.49811551211411387</v>
      </c>
      <c r="X3427" s="33"/>
      <c r="Y3427" s="33"/>
    </row>
    <row r="3428" spans="1:25" x14ac:dyDescent="0.2">
      <c r="A3428" s="93" t="s">
        <v>1888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1"/>
        <v>5 2024</v>
      </c>
      <c r="G3428" s="96" t="s">
        <v>5</v>
      </c>
      <c r="H3428" s="160" t="str">
        <f>RIGHT(Journal!$J3428,9)</f>
        <v>CRO-89110</v>
      </c>
      <c r="I3428" s="127" t="str">
        <f t="shared" si="270"/>
        <v>Christopher's Original Formulas</v>
      </c>
      <c r="J3428" s="97" t="s">
        <v>1890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3221</v>
      </c>
      <c r="T3428" s="95" t="str">
        <f t="shared" si="274"/>
        <v>9 2024</v>
      </c>
      <c r="U3428" s="32">
        <f t="shared" si="272"/>
        <v>656.54774132292414</v>
      </c>
      <c r="V3428" s="22">
        <f t="shared" si="273"/>
        <v>0.3765791337590797</v>
      </c>
      <c r="X3428" s="33"/>
      <c r="Y3428" s="33"/>
    </row>
    <row r="3429" spans="1:25" x14ac:dyDescent="0.2">
      <c r="A3429" s="93" t="s">
        <v>1888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1"/>
        <v>5 2024</v>
      </c>
      <c r="G3429" s="96" t="s">
        <v>5</v>
      </c>
      <c r="H3429" s="160" t="str">
        <f>RIGHT(Journal!$J3429,9)</f>
        <v>CRO-49803</v>
      </c>
      <c r="I3429" s="127" t="str">
        <f t="shared" si="270"/>
        <v>Christopher's Original Formulas</v>
      </c>
      <c r="J3429" s="97" t="s">
        <v>1886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4"/>
        <v/>
      </c>
      <c r="U3429" s="32">
        <f t="shared" si="272"/>
        <v>-1410.457119246053</v>
      </c>
      <c r="V3429" s="22" t="str">
        <f t="shared" si="273"/>
        <v/>
      </c>
      <c r="X3429" s="33"/>
      <c r="Y3429" s="33"/>
    </row>
    <row r="3430" spans="1:25" x14ac:dyDescent="0.2">
      <c r="A3430" s="93" t="s">
        <v>1888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1"/>
        <v>5 2024</v>
      </c>
      <c r="G3430" s="96" t="s">
        <v>5</v>
      </c>
      <c r="H3430" s="160" t="str">
        <f>RIGHT(Journal!$J3430,9)</f>
        <v>CRO-89101</v>
      </c>
      <c r="I3430" s="127" t="str">
        <f t="shared" si="270"/>
        <v>Christopher's Original Formulas</v>
      </c>
      <c r="J3430" s="97" t="s">
        <v>1891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3221</v>
      </c>
      <c r="T3430" s="95" t="str">
        <f t="shared" si="274"/>
        <v>8 2024</v>
      </c>
      <c r="U3430" s="32">
        <f t="shared" si="272"/>
        <v>815.18847241270146</v>
      </c>
      <c r="V3430" s="22">
        <f t="shared" si="273"/>
        <v>0.4567364451722643</v>
      </c>
      <c r="X3430" s="33"/>
      <c r="Y3430" s="33"/>
    </row>
    <row r="3431" spans="1:25" x14ac:dyDescent="0.2">
      <c r="A3431" s="93" t="s">
        <v>1888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1"/>
        <v>5 2024</v>
      </c>
      <c r="G3431" s="96" t="s">
        <v>5</v>
      </c>
      <c r="H3431" s="160" t="str">
        <f>RIGHT(Journal!$J3431,9)</f>
        <v>CRO-89145</v>
      </c>
      <c r="I3431" s="127" t="str">
        <f t="shared" si="270"/>
        <v>Christopher's Original Formulas</v>
      </c>
      <c r="J3431" s="97" t="s">
        <v>1892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3221</v>
      </c>
      <c r="T3431" s="95" t="str">
        <f t="shared" si="274"/>
        <v>9 2024</v>
      </c>
      <c r="U3431" s="32">
        <f t="shared" si="272"/>
        <v>571.39465836761974</v>
      </c>
      <c r="V3431" s="22">
        <f t="shared" si="273"/>
        <v>0.33055240812112296</v>
      </c>
      <c r="X3431" s="33"/>
      <c r="Y3431" s="33"/>
    </row>
    <row r="3432" spans="1:25" x14ac:dyDescent="0.2">
      <c r="A3432" s="93" t="s">
        <v>1888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1"/>
        <v>5 2024</v>
      </c>
      <c r="G3432" s="96" t="s">
        <v>5</v>
      </c>
      <c r="H3432" s="175" t="s">
        <v>3749</v>
      </c>
      <c r="I3432" s="176" t="s">
        <v>2105</v>
      </c>
      <c r="J3432" s="97" t="s">
        <v>3800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3221</v>
      </c>
      <c r="T3432" s="95" t="str">
        <f t="shared" si="274"/>
        <v>5 2025</v>
      </c>
      <c r="U3432" s="32">
        <f t="shared" si="272"/>
        <v>1016.015291580218</v>
      </c>
      <c r="V3432" s="22">
        <f t="shared" si="273"/>
        <v>0.68465347777209895</v>
      </c>
      <c r="X3432" s="33"/>
      <c r="Y3432" s="33"/>
    </row>
    <row r="3433" spans="1:25" x14ac:dyDescent="0.2">
      <c r="A3433" s="93" t="s">
        <v>1888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1"/>
        <v>5 2024</v>
      </c>
      <c r="G3433" s="96" t="s">
        <v>5</v>
      </c>
      <c r="H3433" s="175" t="s">
        <v>3749</v>
      </c>
      <c r="I3433" s="176" t="s">
        <v>2105</v>
      </c>
      <c r="J3433" s="97" t="s">
        <v>3800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3609</v>
      </c>
      <c r="T3433" s="95" t="str">
        <f t="shared" si="274"/>
        <v>8 2025</v>
      </c>
      <c r="U3433" s="32">
        <f t="shared" si="272"/>
        <v>916.01529158021799</v>
      </c>
      <c r="V3433" s="22">
        <f t="shared" si="273"/>
        <v>0.61726733866121497</v>
      </c>
      <c r="X3433" s="33"/>
      <c r="Y3433" s="33"/>
    </row>
    <row r="3434" spans="1:25" x14ac:dyDescent="0.2">
      <c r="A3434" s="93" t="s">
        <v>1888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1"/>
        <v>5 2024</v>
      </c>
      <c r="G3434" s="96" t="s">
        <v>5</v>
      </c>
      <c r="H3434" s="175" t="s">
        <v>3749</v>
      </c>
      <c r="I3434" s="176" t="s">
        <v>2105</v>
      </c>
      <c r="J3434" s="97" t="s">
        <v>3800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4"/>
        <v/>
      </c>
      <c r="U3434" s="32">
        <f t="shared" si="272"/>
        <v>-1483.984708419782</v>
      </c>
      <c r="V3434" s="22" t="str">
        <f t="shared" si="273"/>
        <v/>
      </c>
      <c r="X3434" s="33"/>
      <c r="Y3434" s="33"/>
    </row>
    <row r="3435" spans="1:25" x14ac:dyDescent="0.2">
      <c r="A3435" s="93" t="s">
        <v>1888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1"/>
        <v>5 2024</v>
      </c>
      <c r="G3435" s="96" t="s">
        <v>7</v>
      </c>
      <c r="H3435" s="160" t="str">
        <f>RIGHT(Journal!$J3435,9)</f>
        <v>ARH-19724</v>
      </c>
      <c r="I3435" s="127" t="str">
        <f t="shared" si="270"/>
        <v>Arm &amp; Hammer</v>
      </c>
      <c r="J3435" s="97" t="s">
        <v>690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4"/>
        <v/>
      </c>
      <c r="U3435" s="32">
        <f t="shared" si="272"/>
        <v>-400.86676020677299</v>
      </c>
      <c r="V3435" s="22" t="str">
        <f t="shared" si="273"/>
        <v/>
      </c>
      <c r="X3435" s="33"/>
      <c r="Y3435" s="33"/>
    </row>
    <row r="3436" spans="1:25" x14ac:dyDescent="0.2">
      <c r="A3436" s="93" t="s">
        <v>1888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1"/>
        <v>5 2024</v>
      </c>
      <c r="G3436" s="96" t="s">
        <v>7</v>
      </c>
      <c r="H3436" s="160" t="str">
        <f>RIGHT(Journal!$J3436,9)</f>
        <v>ARH-19744</v>
      </c>
      <c r="I3436" s="127" t="str">
        <f t="shared" si="270"/>
        <v>Arm &amp; Hammer</v>
      </c>
      <c r="J3436" s="97" t="s">
        <v>101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4"/>
        <v/>
      </c>
      <c r="U3436" s="32">
        <f t="shared" si="272"/>
        <v>-400.86676020677299</v>
      </c>
      <c r="V3436" s="22" t="str">
        <f t="shared" si="273"/>
        <v/>
      </c>
      <c r="X3436" s="33"/>
      <c r="Y3436" s="33"/>
    </row>
    <row r="3437" spans="1:25" x14ac:dyDescent="0.2">
      <c r="A3437" s="93" t="s">
        <v>1888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1"/>
        <v>5 2024</v>
      </c>
      <c r="G3437" s="96" t="s">
        <v>7</v>
      </c>
      <c r="H3437" s="160" t="str">
        <f>RIGHT(Journal!$J3437,9)</f>
        <v>FMN-42380</v>
      </c>
      <c r="I3437" s="127" t="str">
        <f t="shared" si="270"/>
        <v>Freeman Beauty</v>
      </c>
      <c r="J3437" s="97" t="s">
        <v>1887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4"/>
        <v>8 2025</v>
      </c>
      <c r="U3437" s="32">
        <f t="shared" si="272"/>
        <v>486.72086788339118</v>
      </c>
      <c r="V3437" s="22">
        <f t="shared" si="273"/>
        <v>0.94825765831605247</v>
      </c>
      <c r="X3437" s="33"/>
      <c r="Y3437" s="33"/>
    </row>
    <row r="3438" spans="1:25" x14ac:dyDescent="0.2">
      <c r="A3438" s="93" t="s">
        <v>1888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1"/>
        <v>5 2024</v>
      </c>
      <c r="G3438" s="96" t="s">
        <v>7</v>
      </c>
      <c r="H3438" s="160" t="str">
        <f>RIGHT(Journal!$J3438,9)</f>
        <v>FSY-77289</v>
      </c>
      <c r="I3438" s="127" t="str">
        <f t="shared" si="270"/>
        <v>Farm Stay</v>
      </c>
      <c r="J3438" s="97" t="s">
        <v>3705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4"/>
        <v/>
      </c>
      <c r="U3438" s="32">
        <f t="shared" si="272"/>
        <v>-1056.2520983226082</v>
      </c>
      <c r="V3438" s="22" t="str">
        <f t="shared" si="273"/>
        <v/>
      </c>
      <c r="X3438" s="33"/>
      <c r="Y3438" s="33"/>
    </row>
    <row r="3439" spans="1:25" x14ac:dyDescent="0.2">
      <c r="A3439" s="93" t="s">
        <v>1888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1"/>
        <v>5 2024</v>
      </c>
      <c r="G3439" s="96" t="s">
        <v>5</v>
      </c>
      <c r="H3439" s="160" t="str">
        <f>RIGHT(Journal!$J3439,9)</f>
        <v>CGN-02190</v>
      </c>
      <c r="I3439" s="127" t="str">
        <f t="shared" si="270"/>
        <v>California Gold Nutrition</v>
      </c>
      <c r="J3439" s="97" t="s">
        <v>1893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3221</v>
      </c>
      <c r="T3439" s="95" t="str">
        <f t="shared" si="274"/>
        <v>8 2024</v>
      </c>
      <c r="U3439" s="32">
        <f t="shared" si="272"/>
        <v>893.95059253789077</v>
      </c>
      <c r="V3439" s="22">
        <f t="shared" si="273"/>
        <v>8.429567066249696</v>
      </c>
      <c r="X3439" s="33"/>
      <c r="Y3439" s="33"/>
    </row>
    <row r="3440" spans="1:25" x14ac:dyDescent="0.2">
      <c r="A3440" s="93" t="s">
        <v>1888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1"/>
        <v>5 2024</v>
      </c>
      <c r="G3440" s="96" t="s">
        <v>5</v>
      </c>
      <c r="H3440" s="161" t="s">
        <v>3929</v>
      </c>
      <c r="I3440" s="97" t="s">
        <v>2071</v>
      </c>
      <c r="J3440" s="97" t="s">
        <v>3930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3221</v>
      </c>
      <c r="T3440" s="95" t="str">
        <f t="shared" si="274"/>
        <v>8 2024</v>
      </c>
      <c r="U3440" s="32">
        <f t="shared" si="272"/>
        <v>693.27756619896604</v>
      </c>
      <c r="V3440" s="22">
        <f t="shared" si="273"/>
        <v>0.76459734573093729</v>
      </c>
      <c r="X3440" s="33"/>
      <c r="Y3440" s="33"/>
    </row>
    <row r="3441" spans="1:25" x14ac:dyDescent="0.2">
      <c r="A3441" s="93" t="s">
        <v>1888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1"/>
        <v>5 2024</v>
      </c>
      <c r="G3441" s="96" t="s">
        <v>5</v>
      </c>
      <c r="H3441" s="160" t="str">
        <f>RIGHT(Journal!$J3441,9)</f>
        <v>ECL-10234</v>
      </c>
      <c r="I3441" s="127" t="str">
        <f t="shared" si="270"/>
        <v>Eclectic Herb</v>
      </c>
      <c r="J3441" s="97" t="s">
        <v>3704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4"/>
        <v/>
      </c>
      <c r="U3441" s="32">
        <f t="shared" si="272"/>
        <v>-2196.2832285402828</v>
      </c>
      <c r="V3441" s="22" t="str">
        <f t="shared" si="273"/>
        <v/>
      </c>
      <c r="X3441" s="33"/>
      <c r="Y3441" s="33"/>
    </row>
    <row r="3442" spans="1:25" x14ac:dyDescent="0.2">
      <c r="A3442" s="93" t="s">
        <v>1896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1"/>
        <v>5 2024</v>
      </c>
      <c r="G3442" s="96" t="s">
        <v>5</v>
      </c>
      <c r="H3442" s="161" t="s">
        <v>2699</v>
      </c>
      <c r="I3442" s="97" t="s">
        <v>2115</v>
      </c>
      <c r="J3442" s="97" t="s">
        <v>4023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3221</v>
      </c>
      <c r="T3442" s="95" t="str">
        <f t="shared" si="274"/>
        <v>6 2024</v>
      </c>
      <c r="U3442" s="32">
        <f t="shared" si="272"/>
        <v>515.25984848484836</v>
      </c>
      <c r="V3442" s="22">
        <f t="shared" si="273"/>
        <v>1.5392830712198731</v>
      </c>
      <c r="X3442" s="33"/>
      <c r="Y3442" s="33"/>
    </row>
    <row r="3443" spans="1:25" x14ac:dyDescent="0.2">
      <c r="A3443" s="93" t="s">
        <v>1896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1"/>
        <v>5 2024</v>
      </c>
      <c r="G3443" s="96" t="s">
        <v>5</v>
      </c>
      <c r="H3443" s="161" t="s">
        <v>2699</v>
      </c>
      <c r="I3443" s="97" t="s">
        <v>2115</v>
      </c>
      <c r="J3443" s="97" t="s">
        <v>4023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3221</v>
      </c>
      <c r="T3443" s="95" t="str">
        <f t="shared" si="274"/>
        <v>6 2024</v>
      </c>
      <c r="U3443" s="32">
        <f t="shared" si="272"/>
        <v>515.25984848484836</v>
      </c>
      <c r="V3443" s="22">
        <f t="shared" si="273"/>
        <v>1.5392830712198731</v>
      </c>
      <c r="X3443" s="33"/>
      <c r="Y3443" s="33"/>
    </row>
    <row r="3444" spans="1:25" x14ac:dyDescent="0.2">
      <c r="A3444" s="93" t="s">
        <v>1896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1"/>
        <v>5 2024</v>
      </c>
      <c r="G3444" s="96" t="s">
        <v>5</v>
      </c>
      <c r="H3444" s="161" t="s">
        <v>2699</v>
      </c>
      <c r="I3444" s="97" t="s">
        <v>2115</v>
      </c>
      <c r="J3444" s="97" t="s">
        <v>4023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3221</v>
      </c>
      <c r="T3444" s="95" t="str">
        <f t="shared" si="274"/>
        <v>8 2024</v>
      </c>
      <c r="U3444" s="32">
        <f t="shared" si="272"/>
        <v>665.25984848484836</v>
      </c>
      <c r="V3444" s="22">
        <f t="shared" si="273"/>
        <v>1.9873918484939683</v>
      </c>
      <c r="X3444" s="33"/>
      <c r="Y3444" s="33"/>
    </row>
    <row r="3445" spans="1:25" x14ac:dyDescent="0.2">
      <c r="A3445" s="93" t="s">
        <v>1896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1"/>
        <v>5 2024</v>
      </c>
      <c r="G3445" s="96" t="s">
        <v>5</v>
      </c>
      <c r="H3445" s="161" t="s">
        <v>2699</v>
      </c>
      <c r="I3445" s="97" t="s">
        <v>2115</v>
      </c>
      <c r="J3445" s="97" t="s">
        <v>4023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3221</v>
      </c>
      <c r="T3445" s="95" t="str">
        <f t="shared" si="274"/>
        <v>10 2024</v>
      </c>
      <c r="U3445" s="32">
        <f t="shared" si="272"/>
        <v>565.25984848484836</v>
      </c>
      <c r="V3445" s="22">
        <f t="shared" si="273"/>
        <v>1.6886526636445716</v>
      </c>
      <c r="X3445" s="33"/>
      <c r="Y3445" s="33"/>
    </row>
    <row r="3446" spans="1:25" x14ac:dyDescent="0.2">
      <c r="A3446" s="93" t="s">
        <v>1896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1"/>
        <v>5 2024</v>
      </c>
      <c r="G3446" s="96" t="s">
        <v>5</v>
      </c>
      <c r="H3446" s="161" t="s">
        <v>2560</v>
      </c>
      <c r="I3446" s="97" t="s">
        <v>2071</v>
      </c>
      <c r="J3446" s="97" t="s">
        <v>2561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3221</v>
      </c>
      <c r="T3446" s="95" t="str">
        <f t="shared" si="274"/>
        <v>9 2024</v>
      </c>
      <c r="U3446" s="32">
        <f t="shared" si="272"/>
        <v>708.28188131313004</v>
      </c>
      <c r="V3446" s="22">
        <f t="shared" si="273"/>
        <v>0.39530876756005673</v>
      </c>
      <c r="X3446" s="33"/>
      <c r="Y3446" s="33"/>
    </row>
    <row r="3447" spans="1:25" x14ac:dyDescent="0.2">
      <c r="A3447" s="93" t="s">
        <v>1896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1"/>
        <v>5 2024</v>
      </c>
      <c r="G3447" s="96" t="s">
        <v>7</v>
      </c>
      <c r="H3447" s="160" t="str">
        <f>RIGHT(Journal!$J3447,9)</f>
        <v>MLI-01686</v>
      </c>
      <c r="I3447" s="127" t="str">
        <f t="shared" ref="I3447:I3510" si="275">IFERROR(LEFT(J3447,FIND(",",J3447)-1),"")</f>
        <v>Madre Labs</v>
      </c>
      <c r="J3447" s="97" t="s">
        <v>1894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4"/>
        <v/>
      </c>
      <c r="U3447" s="32">
        <f t="shared" si="272"/>
        <v>-268.22127525252534</v>
      </c>
      <c r="V3447" s="22" t="str">
        <f t="shared" si="273"/>
        <v/>
      </c>
      <c r="X3447" s="33"/>
      <c r="Y3447" s="33"/>
    </row>
    <row r="3448" spans="1:25" x14ac:dyDescent="0.2">
      <c r="A3448" s="93" t="s">
        <v>1896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1"/>
        <v>5 2024</v>
      </c>
      <c r="G3448" s="96" t="s">
        <v>7</v>
      </c>
      <c r="H3448" s="160" t="str">
        <f>RIGHT(Journal!$J3448,9)</f>
        <v>MLI-01688</v>
      </c>
      <c r="I3448" s="127" t="str">
        <f t="shared" si="275"/>
        <v>Madre Labs</v>
      </c>
      <c r="J3448" s="97" t="s">
        <v>1895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4"/>
        <v/>
      </c>
      <c r="U3448" s="32">
        <f t="shared" si="272"/>
        <v>-268.22127525252534</v>
      </c>
      <c r="V3448" s="22" t="str">
        <f t="shared" si="273"/>
        <v/>
      </c>
      <c r="X3448" s="33"/>
      <c r="Y3448" s="33"/>
    </row>
    <row r="3449" spans="1:25" x14ac:dyDescent="0.2">
      <c r="A3449" s="93" t="s">
        <v>1896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1"/>
        <v>5 2024</v>
      </c>
      <c r="G3449" s="96" t="s">
        <v>5</v>
      </c>
      <c r="H3449" s="160" t="str">
        <f>RIGHT(Journal!$J3449,9)</f>
        <v>CGN-01176</v>
      </c>
      <c r="I3449" s="127" t="str">
        <f t="shared" si="275"/>
        <v>California Gold Nutrition</v>
      </c>
      <c r="J3449" s="97" t="s">
        <v>1898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3221</v>
      </c>
      <c r="T3449" s="95" t="str">
        <f t="shared" si="274"/>
        <v>3 2025</v>
      </c>
      <c r="U3449" s="32">
        <f t="shared" si="272"/>
        <v>1324.4462436868671</v>
      </c>
      <c r="V3449" s="22">
        <f t="shared" si="273"/>
        <v>0.47718270297390181</v>
      </c>
      <c r="X3449" s="33"/>
      <c r="Y3449" s="33"/>
    </row>
    <row r="3450" spans="1:25" x14ac:dyDescent="0.2">
      <c r="A3450" s="93" t="s">
        <v>1896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1"/>
        <v>5 2024</v>
      </c>
      <c r="G3450" s="96" t="s">
        <v>5</v>
      </c>
      <c r="H3450" s="161" t="s">
        <v>4156</v>
      </c>
      <c r="I3450" s="97" t="s">
        <v>2071</v>
      </c>
      <c r="J3450" s="97" t="s">
        <v>4157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3306</v>
      </c>
      <c r="T3450" s="95" t="str">
        <f t="shared" si="274"/>
        <v>7 2025</v>
      </c>
      <c r="U3450" s="32">
        <f t="shared" si="272"/>
        <v>661.44722222222185</v>
      </c>
      <c r="V3450" s="22">
        <f t="shared" si="273"/>
        <v>0.63689321946405064</v>
      </c>
      <c r="X3450" s="33"/>
      <c r="Y3450" s="33"/>
    </row>
    <row r="3451" spans="1:25" x14ac:dyDescent="0.2">
      <c r="A3451" s="93" t="s">
        <v>1896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1"/>
        <v>5 2024</v>
      </c>
      <c r="G3451" s="96" t="s">
        <v>5</v>
      </c>
      <c r="H3451" s="161" t="s">
        <v>3929</v>
      </c>
      <c r="I3451" s="97" t="s">
        <v>2071</v>
      </c>
      <c r="J3451" s="97" t="s">
        <v>3930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3306</v>
      </c>
      <c r="T3451" s="95" t="str">
        <f t="shared" si="274"/>
        <v>9 2024</v>
      </c>
      <c r="U3451" s="32">
        <f t="shared" si="272"/>
        <v>682.6832386363634</v>
      </c>
      <c r="V3451" s="22">
        <f t="shared" si="273"/>
        <v>0.74421755645402254</v>
      </c>
      <c r="X3451" s="33"/>
      <c r="Y3451" s="33"/>
    </row>
    <row r="3452" spans="1:25" x14ac:dyDescent="0.2">
      <c r="A3452" s="93" t="s">
        <v>1896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1"/>
        <v>5 2024</v>
      </c>
      <c r="G3452" s="96" t="s">
        <v>5</v>
      </c>
      <c r="H3452" s="160" t="str">
        <f>RIGHT(Journal!$J3452,9)</f>
        <v>SOR-04271</v>
      </c>
      <c r="I3452" s="127" t="str">
        <f t="shared" si="275"/>
        <v>Solaray</v>
      </c>
      <c r="J3452" s="97" t="s">
        <v>1899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4"/>
        <v/>
      </c>
      <c r="U3452" s="32">
        <f t="shared" si="272"/>
        <v>-1017.0950757575764</v>
      </c>
      <c r="V3452" s="22" t="str">
        <f t="shared" si="273"/>
        <v/>
      </c>
      <c r="X3452" s="33"/>
      <c r="Y3452" s="33"/>
    </row>
    <row r="3453" spans="1:25" x14ac:dyDescent="0.2">
      <c r="A3453" s="93" t="s">
        <v>1896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1"/>
        <v>5 2024</v>
      </c>
      <c r="G3453" s="96" t="s">
        <v>7</v>
      </c>
      <c r="H3453" s="175" t="s">
        <v>3737</v>
      </c>
      <c r="I3453" s="176" t="s">
        <v>2624</v>
      </c>
      <c r="J3453" s="97" t="s">
        <v>3783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4"/>
        <v/>
      </c>
      <c r="U3453" s="32">
        <f t="shared" si="272"/>
        <v>-214.57702020202032</v>
      </c>
      <c r="V3453" s="22" t="str">
        <f t="shared" si="273"/>
        <v/>
      </c>
      <c r="X3453" s="33"/>
      <c r="Y3453" s="33"/>
    </row>
    <row r="3454" spans="1:25" x14ac:dyDescent="0.2">
      <c r="A3454" s="93" t="s">
        <v>1905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1"/>
        <v>6 2024</v>
      </c>
      <c r="G3454" s="96" t="s">
        <v>5</v>
      </c>
      <c r="H3454" s="161" t="s">
        <v>2614</v>
      </c>
      <c r="I3454" s="97" t="s">
        <v>2102</v>
      </c>
      <c r="J3454" s="97" t="s">
        <v>2615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3221</v>
      </c>
      <c r="T3454" s="95" t="str">
        <f t="shared" si="274"/>
        <v>8 2024</v>
      </c>
      <c r="U3454" s="32">
        <f t="shared" si="272"/>
        <v>563.67033262517714</v>
      </c>
      <c r="V3454" s="22">
        <f t="shared" si="273"/>
        <v>0.60199986422040153</v>
      </c>
      <c r="X3454" s="33"/>
      <c r="Y3454" s="33"/>
    </row>
    <row r="3455" spans="1:25" x14ac:dyDescent="0.2">
      <c r="A3455" s="93" t="s">
        <v>1905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1"/>
        <v>6 2024</v>
      </c>
      <c r="G3455" s="96" t="s">
        <v>5</v>
      </c>
      <c r="H3455" s="161" t="s">
        <v>2614</v>
      </c>
      <c r="I3455" s="97" t="s">
        <v>2102</v>
      </c>
      <c r="J3455" s="97" t="s">
        <v>2615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3221</v>
      </c>
      <c r="T3455" s="95" t="str">
        <f t="shared" si="274"/>
        <v>8 2024</v>
      </c>
      <c r="U3455" s="32">
        <f t="shared" si="272"/>
        <v>563.67033262517714</v>
      </c>
      <c r="V3455" s="22">
        <f t="shared" si="273"/>
        <v>0.60199986422040153</v>
      </c>
      <c r="X3455" s="33"/>
      <c r="Y3455" s="33"/>
    </row>
    <row r="3456" spans="1:25" x14ac:dyDescent="0.2">
      <c r="A3456" s="93" t="s">
        <v>1905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1"/>
        <v>6 2024</v>
      </c>
      <c r="G3456" s="96" t="s">
        <v>5</v>
      </c>
      <c r="H3456" s="161" t="s">
        <v>2614</v>
      </c>
      <c r="I3456" s="97" t="s">
        <v>2102</v>
      </c>
      <c r="J3456" s="97" t="s">
        <v>2615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3221</v>
      </c>
      <c r="T3456" s="95" t="str">
        <f t="shared" si="274"/>
        <v>8 2024</v>
      </c>
      <c r="U3456" s="32">
        <f t="shared" si="272"/>
        <v>563.67033262517714</v>
      </c>
      <c r="V3456" s="22">
        <f t="shared" si="273"/>
        <v>0.60199986422040153</v>
      </c>
      <c r="X3456" s="33"/>
      <c r="Y3456" s="33"/>
    </row>
    <row r="3457" spans="1:25" x14ac:dyDescent="0.2">
      <c r="A3457" s="93" t="s">
        <v>1905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ref="F3457:F3520" si="276">IFERROR(MONTH(E3457)&amp;" "&amp;YEAR(E3457),"")</f>
        <v>6 2024</v>
      </c>
      <c r="G3457" s="96" t="s">
        <v>5</v>
      </c>
      <c r="H3457" s="160" t="str">
        <f>RIGHT(Journal!$J3457,9)</f>
        <v>ADN-00240</v>
      </c>
      <c r="I3457" s="127" t="str">
        <f t="shared" si="275"/>
        <v>Andalou Naturals</v>
      </c>
      <c r="J3457" s="97" t="s">
        <v>1903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3221</v>
      </c>
      <c r="T3457" s="95" t="str">
        <f t="shared" si="274"/>
        <v>10 2024</v>
      </c>
      <c r="U3457" s="32">
        <f t="shared" ref="U3457:U3520" si="277">Q3457-P3457</f>
        <v>609.6483560359909</v>
      </c>
      <c r="V3457" s="22">
        <f t="shared" ref="V3457:V3520" si="278">IF(Q3457&lt;&gt;0,IFERROR(U3457/P3457,""),"")</f>
        <v>0.43848501109966131</v>
      </c>
      <c r="X3457" s="33"/>
      <c r="Y3457" s="33"/>
    </row>
    <row r="3458" spans="1:25" x14ac:dyDescent="0.2">
      <c r="A3458" s="93" t="s">
        <v>1905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6"/>
        <v>6 2024</v>
      </c>
      <c r="G3458" s="96" t="s">
        <v>7</v>
      </c>
      <c r="H3458" s="160" t="str">
        <f>RIGHT(Journal!$J3458,9)</f>
        <v>MBN-02251</v>
      </c>
      <c r="I3458" s="127" t="str">
        <f t="shared" si="275"/>
        <v>Mild By Nature</v>
      </c>
      <c r="J3458" s="97" t="s">
        <v>1904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4"/>
        <v/>
      </c>
      <c r="U3458" s="32">
        <f t="shared" si="277"/>
        <v>-1464.3296657085725</v>
      </c>
      <c r="V3458" s="22" t="str">
        <f t="shared" si="278"/>
        <v/>
      </c>
      <c r="X3458" s="33"/>
      <c r="Y3458" s="33"/>
    </row>
    <row r="3459" spans="1:25" x14ac:dyDescent="0.2">
      <c r="A3459" s="93" t="s">
        <v>1905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6"/>
        <v>6 2024</v>
      </c>
      <c r="G3459" s="96" t="s">
        <v>7</v>
      </c>
      <c r="H3459" s="160" t="str">
        <f>RIGHT(Journal!$J3459,9)</f>
        <v>LBP-00003</v>
      </c>
      <c r="I3459" s="127" t="str">
        <f t="shared" si="275"/>
        <v>Love Beauty and Planet</v>
      </c>
      <c r="J3459" s="97" t="s">
        <v>1907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3331</v>
      </c>
      <c r="T3459" s="95" t="str">
        <f t="shared" si="274"/>
        <v>6 2025</v>
      </c>
      <c r="U3459" s="32">
        <f t="shared" si="277"/>
        <v>450.16483847788049</v>
      </c>
      <c r="V3459" s="22">
        <f t="shared" si="278"/>
        <v>0.42879573382282427</v>
      </c>
      <c r="X3459" s="33"/>
      <c r="Y3459" s="33"/>
    </row>
    <row r="3460" spans="1:25" x14ac:dyDescent="0.2">
      <c r="A3460" s="93" t="s">
        <v>1905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si="276"/>
        <v>6 2024</v>
      </c>
      <c r="G3460" s="96" t="s">
        <v>5</v>
      </c>
      <c r="H3460" s="161" t="s">
        <v>2260</v>
      </c>
      <c r="I3460" s="97" t="s">
        <v>2068</v>
      </c>
      <c r="J3460" s="97" t="s">
        <v>2261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3221</v>
      </c>
      <c r="T3460" s="95" t="str">
        <f t="shared" si="274"/>
        <v>8 2024</v>
      </c>
      <c r="U3460" s="32">
        <f t="shared" si="277"/>
        <v>1001.9450596725817</v>
      </c>
      <c r="V3460" s="22">
        <f t="shared" si="278"/>
        <v>0.66883065013195997</v>
      </c>
      <c r="X3460" s="33"/>
      <c r="Y3460" s="33"/>
    </row>
    <row r="3461" spans="1:25" x14ac:dyDescent="0.2">
      <c r="A3461" s="93" t="s">
        <v>1905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6"/>
        <v>6 2024</v>
      </c>
      <c r="G3461" s="96" t="s">
        <v>5</v>
      </c>
      <c r="H3461" s="161" t="s">
        <v>2260</v>
      </c>
      <c r="I3461" s="97" t="s">
        <v>2068</v>
      </c>
      <c r="J3461" s="97" t="s">
        <v>2261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3221</v>
      </c>
      <c r="T3461" s="95" t="str">
        <f t="shared" si="274"/>
        <v>10 2024</v>
      </c>
      <c r="U3461" s="32">
        <f t="shared" si="277"/>
        <v>1001.9450596725817</v>
      </c>
      <c r="V3461" s="22">
        <f t="shared" si="278"/>
        <v>0.66883065013195997</v>
      </c>
      <c r="X3461" s="33"/>
      <c r="Y3461" s="33"/>
    </row>
    <row r="3462" spans="1:25" x14ac:dyDescent="0.2">
      <c r="A3462" s="93" t="s">
        <v>1905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6"/>
        <v>6 2024</v>
      </c>
      <c r="G3462" s="96" t="s">
        <v>5</v>
      </c>
      <c r="H3462" s="160" t="str">
        <f>RIGHT(Journal!$J3462,9)</f>
        <v>NOW-01294</v>
      </c>
      <c r="I3462" s="127" t="str">
        <f t="shared" si="275"/>
        <v>NOW Foods</v>
      </c>
      <c r="J3462" s="97" t="s">
        <v>78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3221</v>
      </c>
      <c r="T3462" s="95" t="str">
        <f t="shared" si="274"/>
        <v>8 2024</v>
      </c>
      <c r="U3462" s="32">
        <f t="shared" si="277"/>
        <v>745.54945482379389</v>
      </c>
      <c r="V3462" s="22">
        <f t="shared" si="278"/>
        <v>0.55044420593946619</v>
      </c>
      <c r="X3462" s="33"/>
      <c r="Y3462" s="33"/>
    </row>
    <row r="3463" spans="1:25" x14ac:dyDescent="0.2">
      <c r="A3463" s="93" t="s">
        <v>1905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6"/>
        <v>6 2024</v>
      </c>
      <c r="G3463" s="96" t="s">
        <v>5</v>
      </c>
      <c r="H3463" s="160" t="str">
        <f>RIGHT(Journal!$J3463,9)</f>
        <v>NOW-01294</v>
      </c>
      <c r="I3463" s="127" t="str">
        <f t="shared" si="275"/>
        <v>NOW Foods</v>
      </c>
      <c r="J3463" s="97" t="s">
        <v>78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3221</v>
      </c>
      <c r="T3463" s="95" t="str">
        <f t="shared" si="274"/>
        <v>11 2024</v>
      </c>
      <c r="U3463" s="32">
        <f t="shared" si="277"/>
        <v>645.54945482379389</v>
      </c>
      <c r="V3463" s="22">
        <f t="shared" si="278"/>
        <v>0.47661352946615831</v>
      </c>
      <c r="X3463" s="33"/>
      <c r="Y3463" s="33"/>
    </row>
    <row r="3464" spans="1:25" x14ac:dyDescent="0.2">
      <c r="A3464" s="93" t="s">
        <v>1905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6"/>
        <v>6 2024</v>
      </c>
      <c r="G3464" s="96" t="s">
        <v>5</v>
      </c>
      <c r="H3464" s="161" t="s">
        <v>2282</v>
      </c>
      <c r="I3464" s="97" t="s">
        <v>2283</v>
      </c>
      <c r="J3464" s="97" t="s">
        <v>2284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3221</v>
      </c>
      <c r="T3464" s="95" t="str">
        <f t="shared" si="274"/>
        <v>8 2024</v>
      </c>
      <c r="U3464" s="32">
        <f t="shared" si="277"/>
        <v>933.70330448637833</v>
      </c>
      <c r="V3464" s="22">
        <f t="shared" si="278"/>
        <v>0.37858515002872711</v>
      </c>
      <c r="X3464" s="33"/>
      <c r="Y3464" s="33"/>
    </row>
    <row r="3465" spans="1:25" x14ac:dyDescent="0.2">
      <c r="A3465" s="93" t="s">
        <v>1905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6"/>
        <v>6 2024</v>
      </c>
      <c r="G3465" s="96" t="s">
        <v>5</v>
      </c>
      <c r="H3465" s="160" t="str">
        <f>RIGHT(Journal!$J3465,9)</f>
        <v>NOW-00426</v>
      </c>
      <c r="I3465" s="127" t="str">
        <f t="shared" si="275"/>
        <v>NOW Foods</v>
      </c>
      <c r="J3465" s="97" t="s">
        <v>1744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3221</v>
      </c>
      <c r="T3465" s="95" t="str">
        <f t="shared" si="274"/>
        <v>8 2024</v>
      </c>
      <c r="U3465" s="32">
        <f t="shared" si="277"/>
        <v>636.93406992001997</v>
      </c>
      <c r="V3465" s="22">
        <f t="shared" si="278"/>
        <v>0.50427618602592494</v>
      </c>
      <c r="X3465" s="33"/>
      <c r="Y3465" s="33"/>
    </row>
    <row r="3466" spans="1:25" x14ac:dyDescent="0.2">
      <c r="A3466" s="93" t="s">
        <v>1905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6"/>
        <v>6 2024</v>
      </c>
      <c r="G3466" s="96" t="s">
        <v>5</v>
      </c>
      <c r="H3466" s="160" t="str">
        <f>RIGHT(Journal!$J3466,9)</f>
        <v>NOW-00426</v>
      </c>
      <c r="I3466" s="127" t="str">
        <f t="shared" si="275"/>
        <v>NOW Foods</v>
      </c>
      <c r="J3466" s="97" t="s">
        <v>1744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3221</v>
      </c>
      <c r="T3466" s="95" t="str">
        <f t="shared" si="274"/>
        <v>10 2024</v>
      </c>
      <c r="U3466" s="32">
        <f t="shared" si="277"/>
        <v>736.93406992001997</v>
      </c>
      <c r="V3466" s="22">
        <f t="shared" si="278"/>
        <v>0.58344861686939475</v>
      </c>
      <c r="X3466" s="33"/>
      <c r="Y3466" s="33"/>
    </row>
    <row r="3467" spans="1:25" x14ac:dyDescent="0.2">
      <c r="A3467" s="93" t="s">
        <v>1908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6"/>
        <v>6 2024</v>
      </c>
      <c r="G3467" s="96" t="s">
        <v>5</v>
      </c>
      <c r="H3467" s="160" t="str">
        <f>RIGHT(Journal!$J3467,9)</f>
        <v>FOA-66052</v>
      </c>
      <c r="I3467" s="127" t="str">
        <f t="shared" si="275"/>
        <v>Force Factor</v>
      </c>
      <c r="J3467" s="97" t="s">
        <v>1797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3221</v>
      </c>
      <c r="T3467" s="95" t="str">
        <f t="shared" si="274"/>
        <v>5 2025</v>
      </c>
      <c r="U3467" s="32">
        <f t="shared" si="277"/>
        <v>602.5761974744762</v>
      </c>
      <c r="V3467" s="22">
        <f t="shared" si="278"/>
        <v>1.211393975147695</v>
      </c>
      <c r="X3467" s="33"/>
      <c r="Y3467" s="33"/>
    </row>
    <row r="3468" spans="1:25" x14ac:dyDescent="0.2">
      <c r="A3468" s="93" t="s">
        <v>1908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6"/>
        <v>6 2024</v>
      </c>
      <c r="G3468" s="96" t="s">
        <v>5</v>
      </c>
      <c r="H3468" s="160" t="str">
        <f>RIGHT(Journal!$J3468,9)</f>
        <v>RHS-20001</v>
      </c>
      <c r="I3468" s="127" t="str">
        <f t="shared" si="275"/>
        <v>Real Health</v>
      </c>
      <c r="J3468" s="97" t="s">
        <v>707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3221</v>
      </c>
      <c r="T3468" s="95" t="str">
        <f t="shared" si="274"/>
        <v>8 2024</v>
      </c>
      <c r="U3468" s="32">
        <f t="shared" si="277"/>
        <v>846.75279070392298</v>
      </c>
      <c r="V3468" s="22">
        <f t="shared" si="278"/>
        <v>0.48296257721915409</v>
      </c>
      <c r="X3468" s="33"/>
      <c r="Y3468" s="33"/>
    </row>
    <row r="3469" spans="1:25" x14ac:dyDescent="0.2">
      <c r="A3469" s="93" t="s">
        <v>1908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6"/>
        <v>6 2024</v>
      </c>
      <c r="G3469" s="96" t="s">
        <v>5</v>
      </c>
      <c r="H3469" s="160" t="str">
        <f>RIGHT(Journal!$J3469,9)</f>
        <v>CVR-03504</v>
      </c>
      <c r="I3469" s="127" t="str">
        <f t="shared" si="275"/>
        <v>Cardiovascular Research</v>
      </c>
      <c r="J3469" s="97" t="s">
        <v>1734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3221</v>
      </c>
      <c r="T3469" s="95" t="str">
        <f t="shared" ref="T3469:T3532" si="279">IF(R3469="","",MONTH(R3469)&amp;" "&amp;YEAR(R3469))</f>
        <v>7 2024</v>
      </c>
      <c r="U3469" s="32">
        <f t="shared" si="277"/>
        <v>899.95312385814123</v>
      </c>
      <c r="V3469" s="22">
        <f t="shared" si="278"/>
        <v>0.64280213698141497</v>
      </c>
      <c r="X3469" s="33"/>
      <c r="Y3469" s="33"/>
    </row>
    <row r="3470" spans="1:25" x14ac:dyDescent="0.2">
      <c r="A3470" s="93" t="s">
        <v>1908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6"/>
        <v>6 2024</v>
      </c>
      <c r="G3470" s="96" t="s">
        <v>5</v>
      </c>
      <c r="H3470" s="161" t="s">
        <v>2152</v>
      </c>
      <c r="I3470" s="97" t="s">
        <v>2067</v>
      </c>
      <c r="J3470" s="97" t="s">
        <v>3886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3221</v>
      </c>
      <c r="T3470" s="95" t="str">
        <f t="shared" si="279"/>
        <v>2 2025</v>
      </c>
      <c r="U3470" s="32">
        <f t="shared" si="277"/>
        <v>1092.301072675981</v>
      </c>
      <c r="V3470" s="22">
        <f t="shared" si="278"/>
        <v>0.60424944450951301</v>
      </c>
      <c r="X3470" s="33"/>
      <c r="Y3470" s="33"/>
    </row>
    <row r="3471" spans="1:25" x14ac:dyDescent="0.2">
      <c r="A3471" s="93" t="s">
        <v>1908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6"/>
        <v>6 2024</v>
      </c>
      <c r="G3471" s="96" t="s">
        <v>5</v>
      </c>
      <c r="H3471" s="161" t="s">
        <v>2152</v>
      </c>
      <c r="I3471" s="97" t="s">
        <v>2067</v>
      </c>
      <c r="J3471" s="97" t="s">
        <v>3886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3221</v>
      </c>
      <c r="T3471" s="95" t="str">
        <f t="shared" si="279"/>
        <v>2 2025</v>
      </c>
      <c r="U3471" s="32">
        <f t="shared" si="277"/>
        <v>1192.301072675981</v>
      </c>
      <c r="V3471" s="22">
        <f t="shared" si="278"/>
        <v>0.65956839087190999</v>
      </c>
      <c r="X3471" s="33"/>
      <c r="Y3471" s="33"/>
    </row>
    <row r="3472" spans="1:25" x14ac:dyDescent="0.2">
      <c r="A3472" s="93" t="s">
        <v>1908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6"/>
        <v>6 2024</v>
      </c>
      <c r="G3472" s="96" t="s">
        <v>5</v>
      </c>
      <c r="H3472" s="160" t="str">
        <f>RIGHT(Journal!$J3472,9)</f>
        <v>NOW-01294</v>
      </c>
      <c r="I3472" s="127" t="str">
        <f t="shared" si="275"/>
        <v>NOW Foods</v>
      </c>
      <c r="J3472" s="97" t="s">
        <v>78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3221</v>
      </c>
      <c r="T3472" s="95" t="str">
        <f t="shared" si="279"/>
        <v>4 2025</v>
      </c>
      <c r="U3472" s="32">
        <f t="shared" si="277"/>
        <v>678.51551450832903</v>
      </c>
      <c r="V3472" s="22">
        <f t="shared" si="278"/>
        <v>0.55548434922217904</v>
      </c>
      <c r="X3472" s="33"/>
      <c r="Y3472" s="33"/>
    </row>
    <row r="3473" spans="1:25" x14ac:dyDescent="0.2">
      <c r="A3473" s="93" t="s">
        <v>1908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6"/>
        <v>6 2024</v>
      </c>
      <c r="G3473" s="96" t="s">
        <v>5</v>
      </c>
      <c r="H3473" s="160" t="str">
        <f>RIGHT(Journal!$J3473,9)</f>
        <v>NOW-01294</v>
      </c>
      <c r="I3473" s="127" t="str">
        <f t="shared" si="275"/>
        <v>NOW Foods</v>
      </c>
      <c r="J3473" s="97" t="s">
        <v>78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9"/>
        <v>8 2025</v>
      </c>
      <c r="U3473" s="32">
        <f t="shared" si="277"/>
        <v>778.51551450832903</v>
      </c>
      <c r="V3473" s="22">
        <f t="shared" si="278"/>
        <v>0.6373519465496621</v>
      </c>
      <c r="X3473" s="33"/>
      <c r="Y3473" s="33"/>
    </row>
    <row r="3474" spans="1:25" x14ac:dyDescent="0.2">
      <c r="A3474" s="93" t="s">
        <v>1908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6"/>
        <v>6 2024</v>
      </c>
      <c r="G3474" s="96" t="s">
        <v>5</v>
      </c>
      <c r="H3474" s="160" t="str">
        <f>RIGHT(Journal!$J3474,9)</f>
        <v>CGN-02188</v>
      </c>
      <c r="I3474" s="127" t="str">
        <f t="shared" si="275"/>
        <v>California Gold Nutrition</v>
      </c>
      <c r="J3474" s="97" t="s">
        <v>1626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3221</v>
      </c>
      <c r="T3474" s="95" t="str">
        <f t="shared" si="279"/>
        <v>6 2024</v>
      </c>
      <c r="U3474" s="32">
        <f t="shared" si="277"/>
        <v>-1.2036539494744147E-3</v>
      </c>
      <c r="V3474" s="22">
        <f t="shared" si="278"/>
        <v>-1.2268261978722158E-5</v>
      </c>
      <c r="X3474" s="33"/>
      <c r="Y3474" s="33"/>
    </row>
    <row r="3475" spans="1:25" x14ac:dyDescent="0.2">
      <c r="A3475" s="93" t="s">
        <v>1908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6"/>
        <v>6 2024</v>
      </c>
      <c r="G3475" s="96" t="s">
        <v>7</v>
      </c>
      <c r="H3475" s="161" t="s">
        <v>2800</v>
      </c>
      <c r="I3475" s="97" t="s">
        <v>2801</v>
      </c>
      <c r="J3475" s="97" t="s">
        <v>2802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3221</v>
      </c>
      <c r="T3475" s="95" t="str">
        <f t="shared" si="279"/>
        <v>7 2024</v>
      </c>
      <c r="U3475" s="32">
        <f t="shared" si="277"/>
        <v>982.83365287479933</v>
      </c>
      <c r="V3475" s="22">
        <f t="shared" si="278"/>
        <v>0.48723480553574655</v>
      </c>
      <c r="X3475" s="33"/>
      <c r="Y3475" s="33"/>
    </row>
    <row r="3476" spans="1:25" x14ac:dyDescent="0.2">
      <c r="A3476" s="93" t="s">
        <v>1908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6"/>
        <v>6 2024</v>
      </c>
      <c r="G3476" s="96" t="s">
        <v>7</v>
      </c>
      <c r="H3476" s="161" t="s">
        <v>2800</v>
      </c>
      <c r="I3476" s="97" t="s">
        <v>2801</v>
      </c>
      <c r="J3476" s="97" t="s">
        <v>2802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3221</v>
      </c>
      <c r="T3476" s="95" t="str">
        <f t="shared" si="279"/>
        <v>7 2024</v>
      </c>
      <c r="U3476" s="32">
        <f t="shared" si="277"/>
        <v>982.83365287479933</v>
      </c>
      <c r="V3476" s="22">
        <f t="shared" si="278"/>
        <v>0.48723480553574655</v>
      </c>
      <c r="X3476" s="33"/>
      <c r="Y3476" s="33"/>
    </row>
    <row r="3477" spans="1:25" x14ac:dyDescent="0.2">
      <c r="A3477" s="93" t="s">
        <v>1908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6"/>
        <v>6 2024</v>
      </c>
      <c r="G3477" s="96" t="s">
        <v>5</v>
      </c>
      <c r="H3477" s="161" t="s">
        <v>2726</v>
      </c>
      <c r="I3477" s="97" t="s">
        <v>2067</v>
      </c>
      <c r="J3477" s="97" t="s">
        <v>2727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3221</v>
      </c>
      <c r="T3477" s="95" t="str">
        <f t="shared" si="279"/>
        <v>10 2024</v>
      </c>
      <c r="U3477" s="32">
        <f t="shared" si="277"/>
        <v>802.20905883933369</v>
      </c>
      <c r="V3477" s="22">
        <f t="shared" si="278"/>
        <v>0.8039851092516187</v>
      </c>
      <c r="X3477" s="33"/>
      <c r="Y3477" s="33"/>
    </row>
    <row r="3478" spans="1:25" x14ac:dyDescent="0.2">
      <c r="A3478" s="93" t="s">
        <v>1908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6"/>
        <v>6 2024</v>
      </c>
      <c r="G3478" s="96" t="s">
        <v>5</v>
      </c>
      <c r="H3478" s="161" t="s">
        <v>2726</v>
      </c>
      <c r="I3478" s="97" t="s">
        <v>2067</v>
      </c>
      <c r="J3478" s="97" t="s">
        <v>2727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3221</v>
      </c>
      <c r="T3478" s="95" t="str">
        <f t="shared" si="279"/>
        <v>1 2025</v>
      </c>
      <c r="U3478" s="32">
        <f t="shared" si="277"/>
        <v>702.20905883933369</v>
      </c>
      <c r="V3478" s="22">
        <f t="shared" si="278"/>
        <v>0.7037637142931954</v>
      </c>
      <c r="X3478" s="33"/>
      <c r="Y3478" s="33"/>
    </row>
    <row r="3479" spans="1:25" x14ac:dyDescent="0.2">
      <c r="A3479" s="93" t="s">
        <v>1908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6"/>
        <v>6 2024</v>
      </c>
      <c r="G3479" s="96" t="s">
        <v>5</v>
      </c>
      <c r="H3479" s="161" t="s">
        <v>2548</v>
      </c>
      <c r="I3479" s="97" t="s">
        <v>2067</v>
      </c>
      <c r="J3479" s="97" t="s">
        <v>2549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3221</v>
      </c>
      <c r="T3479" s="95" t="str">
        <f t="shared" si="279"/>
        <v>8 2024</v>
      </c>
      <c r="U3479" s="32">
        <f t="shared" si="277"/>
        <v>830.73473562600782</v>
      </c>
      <c r="V3479" s="22">
        <f t="shared" si="278"/>
        <v>0.95567460207243826</v>
      </c>
      <c r="X3479" s="33"/>
      <c r="Y3479" s="33"/>
    </row>
    <row r="3480" spans="1:25" x14ac:dyDescent="0.2">
      <c r="A3480" s="93" t="s">
        <v>1908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6"/>
        <v>6 2024</v>
      </c>
      <c r="G3480" s="96" t="s">
        <v>5</v>
      </c>
      <c r="H3480" s="161" t="s">
        <v>2136</v>
      </c>
      <c r="I3480" s="97" t="s">
        <v>2067</v>
      </c>
      <c r="J3480" s="97" t="s">
        <v>2137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3221</v>
      </c>
      <c r="T3480" s="95" t="str">
        <f t="shared" si="279"/>
        <v>8 2024</v>
      </c>
      <c r="U3480" s="32">
        <f t="shared" si="277"/>
        <v>847.88075819451956</v>
      </c>
      <c r="V3480" s="22">
        <f t="shared" si="278"/>
        <v>0.54627295078710214</v>
      </c>
      <c r="X3480" s="33"/>
      <c r="Y3480" s="33"/>
    </row>
    <row r="3481" spans="1:25" x14ac:dyDescent="0.2">
      <c r="A3481" s="93" t="s">
        <v>1910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6"/>
        <v>6 2024</v>
      </c>
      <c r="G3481" s="96" t="s">
        <v>5</v>
      </c>
      <c r="H3481" s="160" t="str">
        <f>RIGHT(Journal!$J3481,9)</f>
        <v>CGN-02435</v>
      </c>
      <c r="I3481" s="127" t="str">
        <f t="shared" si="275"/>
        <v>California Gold Nutrition</v>
      </c>
      <c r="J3481" s="97" t="s">
        <v>1912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3221</v>
      </c>
      <c r="T3481" s="95" t="str">
        <f t="shared" si="279"/>
        <v>6 2024</v>
      </c>
      <c r="U3481" s="32">
        <f t="shared" si="277"/>
        <v>-8.3196046170996851E-4</v>
      </c>
      <c r="V3481" s="22">
        <f t="shared" si="278"/>
        <v>-3.9504092243224878E-7</v>
      </c>
      <c r="X3481" s="33"/>
      <c r="Y3481" s="33"/>
    </row>
    <row r="3482" spans="1:25" x14ac:dyDescent="0.2">
      <c r="A3482" s="93" t="s">
        <v>1910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6"/>
        <v>6 2024</v>
      </c>
      <c r="G3482" s="96" t="s">
        <v>5</v>
      </c>
      <c r="H3482" s="161" t="s">
        <v>2121</v>
      </c>
      <c r="I3482" s="97" t="s">
        <v>2069</v>
      </c>
      <c r="J3482" s="97" t="s">
        <v>2122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3221</v>
      </c>
      <c r="T3482" s="95" t="str">
        <f t="shared" si="279"/>
        <v>9 2024</v>
      </c>
      <c r="U3482" s="32">
        <f t="shared" si="277"/>
        <v>1852.7712520593079</v>
      </c>
      <c r="V3482" s="22">
        <f t="shared" si="278"/>
        <v>1.4855103806085541</v>
      </c>
      <c r="X3482" s="33"/>
      <c r="Y3482" s="33"/>
    </row>
    <row r="3483" spans="1:25" x14ac:dyDescent="0.2">
      <c r="A3483" s="93" t="s">
        <v>1910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6"/>
        <v>6 2024</v>
      </c>
      <c r="G3483" s="96" t="s">
        <v>5</v>
      </c>
      <c r="H3483" s="161" t="s">
        <v>2121</v>
      </c>
      <c r="I3483" s="97" t="s">
        <v>2069</v>
      </c>
      <c r="J3483" s="97" t="s">
        <v>2122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3221</v>
      </c>
      <c r="T3483" s="95" t="str">
        <f t="shared" si="279"/>
        <v>9 2024</v>
      </c>
      <c r="U3483" s="32">
        <f t="shared" si="277"/>
        <v>1852.7712520593079</v>
      </c>
      <c r="V3483" s="22">
        <f t="shared" si="278"/>
        <v>1.4855103806085541</v>
      </c>
      <c r="X3483" s="33"/>
      <c r="Y3483" s="33"/>
    </row>
    <row r="3484" spans="1:25" x14ac:dyDescent="0.2">
      <c r="A3484" s="93" t="s">
        <v>1910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6"/>
        <v>6 2024</v>
      </c>
      <c r="G3484" s="96" t="s">
        <v>5</v>
      </c>
      <c r="H3484" s="160" t="str">
        <f>RIGHT(Journal!$J3484,9)</f>
        <v>SPN-02337</v>
      </c>
      <c r="I3484" s="127" t="str">
        <f t="shared" si="275"/>
        <v>Super Nutrition</v>
      </c>
      <c r="J3484" s="97" t="s">
        <v>1913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9"/>
        <v/>
      </c>
      <c r="U3484" s="32">
        <f t="shared" si="277"/>
        <v>-1206.2843698517304</v>
      </c>
      <c r="V3484" s="22" t="str">
        <f t="shared" si="278"/>
        <v/>
      </c>
      <c r="X3484" s="33"/>
      <c r="Y3484" s="33"/>
    </row>
    <row r="3485" spans="1:25" x14ac:dyDescent="0.2">
      <c r="A3485" s="93" t="s">
        <v>1910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6"/>
        <v>6 2024</v>
      </c>
      <c r="G3485" s="96" t="s">
        <v>5</v>
      </c>
      <c r="H3485" s="161" t="s">
        <v>2975</v>
      </c>
      <c r="I3485" s="97" t="s">
        <v>2115</v>
      </c>
      <c r="J3485" s="97" t="s">
        <v>2976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3221</v>
      </c>
      <c r="T3485" s="95" t="str">
        <f t="shared" si="279"/>
        <v>10 2024</v>
      </c>
      <c r="U3485" s="32">
        <f t="shared" si="277"/>
        <v>1899.4873764415152</v>
      </c>
      <c r="V3485" s="22">
        <f t="shared" si="278"/>
        <v>1.898514153360386</v>
      </c>
      <c r="X3485" s="33"/>
      <c r="Y3485" s="33"/>
    </row>
    <row r="3486" spans="1:25" x14ac:dyDescent="0.2">
      <c r="A3486" s="93" t="s">
        <v>1910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6"/>
        <v>6 2024</v>
      </c>
      <c r="G3486" s="96" t="s">
        <v>5</v>
      </c>
      <c r="H3486" s="161" t="s">
        <v>2975</v>
      </c>
      <c r="I3486" s="97" t="s">
        <v>2115</v>
      </c>
      <c r="J3486" s="97" t="s">
        <v>2976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3221</v>
      </c>
      <c r="T3486" s="95" t="str">
        <f t="shared" si="279"/>
        <v>11 2024</v>
      </c>
      <c r="U3486" s="32">
        <f t="shared" si="277"/>
        <v>1899.4873764415152</v>
      </c>
      <c r="V3486" s="22">
        <f t="shared" si="278"/>
        <v>1.898514153360386</v>
      </c>
      <c r="X3486" s="33"/>
      <c r="Y3486" s="33"/>
    </row>
    <row r="3487" spans="1:25" x14ac:dyDescent="0.2">
      <c r="A3487" s="93" t="s">
        <v>1910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6"/>
        <v>6 2024</v>
      </c>
      <c r="G3487" s="96" t="s">
        <v>5</v>
      </c>
      <c r="H3487" s="160" t="str">
        <f>RIGHT(Journal!$J3487,9)</f>
        <v>CGN-01883</v>
      </c>
      <c r="I3487" s="127" t="str">
        <f t="shared" si="275"/>
        <v>California Gold Nutrition</v>
      </c>
      <c r="J3487" s="97" t="s">
        <v>1914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3221</v>
      </c>
      <c r="T3487" s="95" t="str">
        <f t="shared" si="279"/>
        <v>6 2024</v>
      </c>
      <c r="U3487" s="32">
        <f t="shared" si="277"/>
        <v>3.9662273475187249E-3</v>
      </c>
      <c r="V3487" s="22">
        <f t="shared" si="278"/>
        <v>1.2386485353785562E-5</v>
      </c>
      <c r="X3487" s="33"/>
      <c r="Y3487" s="33"/>
    </row>
    <row r="3488" spans="1:25" x14ac:dyDescent="0.2">
      <c r="A3488" s="93" t="s">
        <v>1910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6"/>
        <v>6 2024</v>
      </c>
      <c r="G3488" s="96" t="s">
        <v>5</v>
      </c>
      <c r="H3488" s="160" t="str">
        <f>RIGHT(Journal!$J3488,9)</f>
        <v>CGN-01883</v>
      </c>
      <c r="I3488" s="127" t="str">
        <f t="shared" si="275"/>
        <v>California Gold Nutrition</v>
      </c>
      <c r="J3488" s="97" t="s">
        <v>1914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3221</v>
      </c>
      <c r="T3488" s="95" t="str">
        <f t="shared" si="279"/>
        <v>2 2025</v>
      </c>
      <c r="U3488" s="32">
        <f t="shared" si="277"/>
        <v>779.79396622734748</v>
      </c>
      <c r="V3488" s="22">
        <f t="shared" si="278"/>
        <v>2.4352881706813938</v>
      </c>
      <c r="X3488" s="33"/>
      <c r="Y3488" s="33"/>
    </row>
    <row r="3489" spans="1:25" x14ac:dyDescent="0.2">
      <c r="A3489" s="93" t="s">
        <v>1910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6"/>
        <v>6 2024</v>
      </c>
      <c r="G3489" s="96" t="s">
        <v>7</v>
      </c>
      <c r="H3489" s="160" t="str">
        <f>RIGHT(Journal!$J3489,9)</f>
        <v>IDE-01992</v>
      </c>
      <c r="I3489" s="127" t="str">
        <f t="shared" si="275"/>
        <v>Idealove</v>
      </c>
      <c r="J3489" s="97" t="s">
        <v>1915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9"/>
        <v/>
      </c>
      <c r="U3489" s="32">
        <f t="shared" si="277"/>
        <v>-783.19246293245476</v>
      </c>
      <c r="V3489" s="22" t="str">
        <f t="shared" si="278"/>
        <v/>
      </c>
      <c r="X3489" s="33"/>
      <c r="Y3489" s="33"/>
    </row>
    <row r="3490" spans="1:25" x14ac:dyDescent="0.2">
      <c r="A3490" s="93" t="s">
        <v>1910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6"/>
        <v>6 2024</v>
      </c>
      <c r="G3490" s="96" t="s">
        <v>5</v>
      </c>
      <c r="H3490" s="161" t="s">
        <v>2123</v>
      </c>
      <c r="I3490" s="97" t="s">
        <v>2069</v>
      </c>
      <c r="J3490" s="97" t="s">
        <v>2124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3221</v>
      </c>
      <c r="T3490" s="95" t="str">
        <f t="shared" si="279"/>
        <v>7 2024</v>
      </c>
      <c r="U3490" s="32">
        <f t="shared" si="277"/>
        <v>2059.859009472817</v>
      </c>
      <c r="V3490" s="22">
        <f t="shared" si="278"/>
        <v>1.5370464928936409</v>
      </c>
      <c r="X3490" s="33"/>
      <c r="Y3490" s="33"/>
    </row>
    <row r="3491" spans="1:25" x14ac:dyDescent="0.2">
      <c r="A3491" s="93" t="s">
        <v>1910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6"/>
        <v>6 2024</v>
      </c>
      <c r="G3491" s="96" t="s">
        <v>5</v>
      </c>
      <c r="H3491" s="161" t="s">
        <v>2123</v>
      </c>
      <c r="I3491" s="97" t="s">
        <v>2069</v>
      </c>
      <c r="J3491" s="97" t="s">
        <v>2124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3221</v>
      </c>
      <c r="T3491" s="95" t="str">
        <f t="shared" si="279"/>
        <v>7 2024</v>
      </c>
      <c r="U3491" s="32">
        <f t="shared" si="277"/>
        <v>2059.859009472817</v>
      </c>
      <c r="V3491" s="22">
        <f t="shared" si="278"/>
        <v>1.5370464928936409</v>
      </c>
      <c r="X3491" s="33"/>
      <c r="Y3491" s="33"/>
    </row>
    <row r="3492" spans="1:25" x14ac:dyDescent="0.2">
      <c r="A3492" s="93" t="s">
        <v>1910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6"/>
        <v>6 2024</v>
      </c>
      <c r="G3492" s="96" t="s">
        <v>5</v>
      </c>
      <c r="H3492" s="160" t="str">
        <f>RIGHT(Journal!$J3492,9)</f>
        <v>CGN-02190</v>
      </c>
      <c r="I3492" s="127" t="str">
        <f t="shared" si="275"/>
        <v>California Gold Nutrition</v>
      </c>
      <c r="J3492" s="97" t="s">
        <v>1893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3221</v>
      </c>
      <c r="T3492" s="95" t="str">
        <f t="shared" si="279"/>
        <v>9 2024</v>
      </c>
      <c r="U3492" s="32">
        <f t="shared" si="277"/>
        <v>895.01441515650743</v>
      </c>
      <c r="V3492" s="22">
        <f t="shared" si="278"/>
        <v>8.525117200525683</v>
      </c>
      <c r="X3492" s="33"/>
      <c r="Y3492" s="33"/>
    </row>
    <row r="3493" spans="1:25" x14ac:dyDescent="0.2">
      <c r="A3493" s="93" t="s">
        <v>1910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6"/>
        <v>6 2024</v>
      </c>
      <c r="G3493" s="96" t="s">
        <v>5</v>
      </c>
      <c r="H3493" s="161" t="s">
        <v>4035</v>
      </c>
      <c r="I3493" s="97" t="s">
        <v>2826</v>
      </c>
      <c r="J3493" s="97" t="s">
        <v>4036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3221</v>
      </c>
      <c r="T3493" s="95" t="str">
        <f t="shared" si="279"/>
        <v>3 2025</v>
      </c>
      <c r="U3493" s="32">
        <f t="shared" si="277"/>
        <v>965.11074958813788</v>
      </c>
      <c r="V3493" s="22">
        <f t="shared" si="278"/>
        <v>0.62878201103380349</v>
      </c>
      <c r="X3493" s="33"/>
      <c r="Y3493" s="33"/>
    </row>
    <row r="3494" spans="1:25" x14ac:dyDescent="0.2">
      <c r="A3494" s="93" t="s">
        <v>1910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6"/>
        <v>6 2024</v>
      </c>
      <c r="G3494" s="96" t="s">
        <v>5</v>
      </c>
      <c r="H3494" s="160" t="str">
        <f>RIGHT(Journal!$J3494,9)</f>
        <v>ZAH-00038</v>
      </c>
      <c r="I3494" s="127" t="str">
        <f t="shared" si="275"/>
        <v>Zahler</v>
      </c>
      <c r="J3494" s="97" t="s">
        <v>1916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3221</v>
      </c>
      <c r="T3494" s="95" t="str">
        <f t="shared" si="279"/>
        <v>12 2024</v>
      </c>
      <c r="U3494" s="32">
        <f t="shared" si="277"/>
        <v>588.46635090609539</v>
      </c>
      <c r="V3494" s="22">
        <f t="shared" si="278"/>
        <v>0.48572018725703919</v>
      </c>
      <c r="X3494" s="33"/>
      <c r="Y3494" s="33"/>
    </row>
    <row r="3495" spans="1:25" x14ac:dyDescent="0.2">
      <c r="A3495" s="93" t="s">
        <v>1910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6"/>
        <v>6 2024</v>
      </c>
      <c r="G3495" s="96" t="s">
        <v>5</v>
      </c>
      <c r="H3495" s="160" t="str">
        <f>RIGHT(Journal!$J3495,9)</f>
        <v>SOR-04710</v>
      </c>
      <c r="I3495" s="127" t="str">
        <f t="shared" si="275"/>
        <v>Solaray</v>
      </c>
      <c r="J3495" s="97" t="s">
        <v>909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3221</v>
      </c>
      <c r="T3495" s="95" t="str">
        <f t="shared" si="279"/>
        <v>1 2025</v>
      </c>
      <c r="U3495" s="32">
        <f t="shared" si="277"/>
        <v>296.59412067545281</v>
      </c>
      <c r="V3495" s="22">
        <f t="shared" si="278"/>
        <v>0.58917492396674565</v>
      </c>
      <c r="X3495" s="33"/>
      <c r="Y3495" s="33"/>
    </row>
    <row r="3496" spans="1:25" x14ac:dyDescent="0.2">
      <c r="A3496" s="93" t="s">
        <v>1910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6"/>
        <v>6 2024</v>
      </c>
      <c r="G3496" s="96" t="s">
        <v>5</v>
      </c>
      <c r="H3496" s="160" t="str">
        <f>RIGHT(Journal!$J3496,9)</f>
        <v>SOR-04710</v>
      </c>
      <c r="I3496" s="127" t="str">
        <f t="shared" si="275"/>
        <v>Solaray</v>
      </c>
      <c r="J3496" s="97" t="s">
        <v>909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3221</v>
      </c>
      <c r="T3496" s="95" t="str">
        <f t="shared" si="279"/>
        <v>1 2025</v>
      </c>
      <c r="U3496" s="32">
        <f t="shared" si="277"/>
        <v>296.59412067545281</v>
      </c>
      <c r="V3496" s="22">
        <f t="shared" si="278"/>
        <v>0.58917492396674565</v>
      </c>
      <c r="X3496" s="33"/>
      <c r="Y3496" s="33"/>
    </row>
    <row r="3497" spans="1:25" x14ac:dyDescent="0.2">
      <c r="A3497" s="93" t="s">
        <v>1910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6"/>
        <v>6 2024</v>
      </c>
      <c r="G3497" s="96" t="s">
        <v>7</v>
      </c>
      <c r="H3497" s="160" t="str">
        <f>RIGHT(Journal!$J3497,9)</f>
        <v>MLI-01688</v>
      </c>
      <c r="I3497" s="127" t="str">
        <f t="shared" si="275"/>
        <v>Madre Labs</v>
      </c>
      <c r="J3497" s="97" t="s">
        <v>1895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9"/>
        <v/>
      </c>
      <c r="U3497" s="32">
        <f t="shared" si="277"/>
        <v>-262.46396210873155</v>
      </c>
      <c r="V3497" s="22" t="str">
        <f t="shared" si="278"/>
        <v/>
      </c>
      <c r="X3497" s="33"/>
      <c r="Y3497" s="33"/>
    </row>
    <row r="3498" spans="1:25" x14ac:dyDescent="0.2">
      <c r="A3498" s="93" t="s">
        <v>1910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6"/>
        <v>6 2024</v>
      </c>
      <c r="G3498" s="96" t="s">
        <v>7</v>
      </c>
      <c r="H3498" s="160" t="str">
        <f>RIGHT(Journal!$J3498,9)</f>
        <v>ALB-00394</v>
      </c>
      <c r="I3498" s="127" t="str">
        <f t="shared" si="275"/>
        <v>Alba Botanica</v>
      </c>
      <c r="J3498" s="97" t="s">
        <v>1917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9"/>
        <v/>
      </c>
      <c r="U3498" s="32">
        <f t="shared" si="277"/>
        <v>-253.01525947281723</v>
      </c>
      <c r="V3498" s="22" t="str">
        <f t="shared" si="278"/>
        <v/>
      </c>
      <c r="X3498" s="33"/>
      <c r="Y3498" s="33"/>
    </row>
    <row r="3499" spans="1:25" x14ac:dyDescent="0.2">
      <c r="A3499" s="93" t="s">
        <v>1910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6"/>
        <v>6 2024</v>
      </c>
      <c r="G3499" s="96" t="s">
        <v>5</v>
      </c>
      <c r="H3499" s="160" t="str">
        <f>RIGHT(Journal!$J3499,9)</f>
        <v>MAV-18361</v>
      </c>
      <c r="I3499" s="127" t="str">
        <f t="shared" si="275"/>
        <v>Mason Natural</v>
      </c>
      <c r="J3499" s="97" t="s">
        <v>1918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9"/>
        <v/>
      </c>
      <c r="U3499" s="32">
        <f t="shared" si="277"/>
        <v>-997.36305601317997</v>
      </c>
      <c r="V3499" s="22" t="str">
        <f t="shared" si="278"/>
        <v/>
      </c>
      <c r="X3499" s="33"/>
      <c r="Y3499" s="33"/>
    </row>
    <row r="3500" spans="1:25" x14ac:dyDescent="0.2">
      <c r="A3500" s="93" t="s">
        <v>1910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6"/>
        <v>6 2024</v>
      </c>
      <c r="G3500" s="96" t="s">
        <v>5</v>
      </c>
      <c r="H3500" s="160" t="str">
        <f>RIGHT(Journal!$J3500,9)</f>
        <v>NCS-67068</v>
      </c>
      <c r="I3500" s="127" t="str">
        <f t="shared" si="275"/>
        <v>Nutricost</v>
      </c>
      <c r="J3500" s="97" t="s">
        <v>1694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3221</v>
      </c>
      <c r="T3500" s="95" t="str">
        <f t="shared" si="279"/>
        <v>9 2024</v>
      </c>
      <c r="U3500" s="32">
        <f t="shared" si="277"/>
        <v>837.28710873146588</v>
      </c>
      <c r="V3500" s="22">
        <f t="shared" si="278"/>
        <v>0.61442664415689552</v>
      </c>
      <c r="X3500" s="33"/>
      <c r="Y3500" s="33"/>
    </row>
    <row r="3501" spans="1:25" x14ac:dyDescent="0.2">
      <c r="A3501" s="93" t="s">
        <v>1910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6"/>
        <v>6 2024</v>
      </c>
      <c r="G3501" s="96" t="s">
        <v>7</v>
      </c>
      <c r="H3501" s="161" t="s">
        <v>2871</v>
      </c>
      <c r="I3501" s="97" t="s">
        <v>2872</v>
      </c>
      <c r="J3501" s="97" t="s">
        <v>2873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9"/>
        <v/>
      </c>
      <c r="U3501" s="32">
        <f t="shared" si="277"/>
        <v>-209.97116968698523</v>
      </c>
      <c r="V3501" s="22" t="str">
        <f t="shared" si="278"/>
        <v/>
      </c>
      <c r="X3501" s="33"/>
      <c r="Y3501" s="33"/>
    </row>
    <row r="3502" spans="1:25" x14ac:dyDescent="0.2">
      <c r="A3502" s="93" t="s">
        <v>1910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6"/>
        <v>6 2024</v>
      </c>
      <c r="G3502" s="96" t="s">
        <v>7</v>
      </c>
      <c r="H3502" s="160" t="str">
        <f>RIGHT(Journal!$J3502,9)</f>
        <v>MLI-01686</v>
      </c>
      <c r="I3502" s="127" t="str">
        <f t="shared" si="275"/>
        <v>Madre Labs</v>
      </c>
      <c r="J3502" s="97" t="s">
        <v>1894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9"/>
        <v/>
      </c>
      <c r="U3502" s="32">
        <f t="shared" si="277"/>
        <v>-262.46396210873155</v>
      </c>
      <c r="V3502" s="22" t="str">
        <f t="shared" si="278"/>
        <v/>
      </c>
      <c r="X3502" s="33"/>
      <c r="Y3502" s="33"/>
    </row>
    <row r="3503" spans="1:25" x14ac:dyDescent="0.2">
      <c r="A3503" s="93" t="s">
        <v>1919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6"/>
        <v>6 2024</v>
      </c>
      <c r="G3503" s="96" t="s">
        <v>5</v>
      </c>
      <c r="H3503" s="160" t="str">
        <f>RIGHT(Journal!$J3503,9)</f>
        <v>NOW-00892</v>
      </c>
      <c r="I3503" s="127" t="str">
        <f t="shared" si="275"/>
        <v>NOW Foods</v>
      </c>
      <c r="J3503" s="97" t="s">
        <v>1921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3221</v>
      </c>
      <c r="T3503" s="95" t="str">
        <f t="shared" si="279"/>
        <v>7 2024</v>
      </c>
      <c r="U3503" s="32">
        <f t="shared" si="277"/>
        <v>673.76608191906007</v>
      </c>
      <c r="V3503" s="22">
        <f t="shared" si="278"/>
        <v>0.54945966832617565</v>
      </c>
      <c r="X3503" s="33"/>
      <c r="Y3503" s="33"/>
    </row>
    <row r="3504" spans="1:25" x14ac:dyDescent="0.2">
      <c r="A3504" s="93" t="s">
        <v>1919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6"/>
        <v>6 2024</v>
      </c>
      <c r="G3504" s="96" t="s">
        <v>5</v>
      </c>
      <c r="H3504" s="160" t="str">
        <f>RIGHT(Journal!$J3504,9)</f>
        <v>NOW-00892</v>
      </c>
      <c r="I3504" s="127" t="str">
        <f t="shared" si="275"/>
        <v>NOW Foods</v>
      </c>
      <c r="J3504" s="97" t="s">
        <v>1921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3221</v>
      </c>
      <c r="T3504" s="95" t="str">
        <f t="shared" si="279"/>
        <v>7 2024</v>
      </c>
      <c r="U3504" s="32">
        <f t="shared" si="277"/>
        <v>673.76608191906007</v>
      </c>
      <c r="V3504" s="22">
        <f t="shared" si="278"/>
        <v>0.54945966832617565</v>
      </c>
      <c r="X3504" s="33"/>
      <c r="Y3504" s="33"/>
    </row>
    <row r="3505" spans="1:25" x14ac:dyDescent="0.2">
      <c r="A3505" s="93" t="s">
        <v>1919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6"/>
        <v>6 2024</v>
      </c>
      <c r="G3505" s="96" t="s">
        <v>5</v>
      </c>
      <c r="H3505" s="161" t="s">
        <v>2548</v>
      </c>
      <c r="I3505" s="97" t="s">
        <v>2067</v>
      </c>
      <c r="J3505" s="97" t="s">
        <v>2549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3221</v>
      </c>
      <c r="T3505" s="95" t="str">
        <f t="shared" si="279"/>
        <v>10 2024</v>
      </c>
      <c r="U3505" s="32">
        <f t="shared" si="277"/>
        <v>796.51288863225534</v>
      </c>
      <c r="V3505" s="22">
        <f t="shared" si="278"/>
        <v>0.88159850717344901</v>
      </c>
      <c r="X3505" s="33"/>
      <c r="Y3505" s="33"/>
    </row>
    <row r="3506" spans="1:25" x14ac:dyDescent="0.2">
      <c r="A3506" s="93" t="s">
        <v>1919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6"/>
        <v>6 2024</v>
      </c>
      <c r="G3506" s="96" t="s">
        <v>5</v>
      </c>
      <c r="H3506" s="161" t="s">
        <v>2078</v>
      </c>
      <c r="I3506" s="97" t="s">
        <v>2067</v>
      </c>
      <c r="J3506" s="97" t="s">
        <v>2079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3221</v>
      </c>
      <c r="T3506" s="95" t="str">
        <f t="shared" si="279"/>
        <v>12 2024</v>
      </c>
      <c r="U3506" s="32">
        <f t="shared" si="277"/>
        <v>1297.8938421369753</v>
      </c>
      <c r="V3506" s="22">
        <f t="shared" si="278"/>
        <v>0.43232776387256372</v>
      </c>
      <c r="X3506" s="33"/>
      <c r="Y3506" s="33"/>
    </row>
    <row r="3507" spans="1:25" x14ac:dyDescent="0.2">
      <c r="A3507" s="93" t="s">
        <v>1919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6"/>
        <v>6 2024</v>
      </c>
      <c r="G3507" s="96" t="s">
        <v>5</v>
      </c>
      <c r="H3507" s="161" t="s">
        <v>2078</v>
      </c>
      <c r="I3507" s="97" t="s">
        <v>2067</v>
      </c>
      <c r="J3507" s="97" t="s">
        <v>2079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3221</v>
      </c>
      <c r="T3507" s="95" t="str">
        <f t="shared" si="279"/>
        <v>12 2024</v>
      </c>
      <c r="U3507" s="32">
        <f t="shared" si="277"/>
        <v>1597.8938421369753</v>
      </c>
      <c r="V3507" s="22">
        <f t="shared" si="278"/>
        <v>0.53225760786367282</v>
      </c>
      <c r="X3507" s="33"/>
      <c r="Y3507" s="33"/>
    </row>
    <row r="3508" spans="1:25" x14ac:dyDescent="0.2">
      <c r="A3508" s="93" t="s">
        <v>1919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6"/>
        <v>6 2024</v>
      </c>
      <c r="G3508" s="96" t="s">
        <v>5</v>
      </c>
      <c r="H3508" s="161" t="s">
        <v>2078</v>
      </c>
      <c r="I3508" s="97" t="s">
        <v>2067</v>
      </c>
      <c r="J3508" s="97" t="s">
        <v>2079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3221</v>
      </c>
      <c r="T3508" s="95" t="str">
        <f t="shared" si="279"/>
        <v>1 2025</v>
      </c>
      <c r="U3508" s="32">
        <f t="shared" si="277"/>
        <v>1797.8938421369753</v>
      </c>
      <c r="V3508" s="22">
        <f t="shared" si="278"/>
        <v>0.59887750385774552</v>
      </c>
      <c r="X3508" s="33"/>
      <c r="Y3508" s="33"/>
    </row>
    <row r="3509" spans="1:25" x14ac:dyDescent="0.2">
      <c r="A3509" s="93" t="s">
        <v>1919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6"/>
        <v>6 2024</v>
      </c>
      <c r="G3509" s="96" t="s">
        <v>5</v>
      </c>
      <c r="H3509" s="160" t="str">
        <f>RIGHT(Journal!$J3509,9)</f>
        <v>NOW-03092</v>
      </c>
      <c r="I3509" s="127" t="str">
        <f t="shared" si="275"/>
        <v>NOW Foods</v>
      </c>
      <c r="J3509" s="97" t="s">
        <v>1922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3221</v>
      </c>
      <c r="T3509" s="95" t="str">
        <f t="shared" si="279"/>
        <v>4 2025</v>
      </c>
      <c r="U3509" s="32">
        <f t="shared" si="277"/>
        <v>774.27595049206661</v>
      </c>
      <c r="V3509" s="22">
        <f t="shared" si="278"/>
        <v>0.63168863399792108</v>
      </c>
      <c r="X3509" s="33"/>
      <c r="Y3509" s="33"/>
    </row>
    <row r="3510" spans="1:25" x14ac:dyDescent="0.2">
      <c r="A3510" s="93" t="s">
        <v>1919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6"/>
        <v>6 2024</v>
      </c>
      <c r="G3510" s="96" t="s">
        <v>5</v>
      </c>
      <c r="H3510" s="160" t="str">
        <f>RIGHT(Journal!$J3510,9)</f>
        <v>NOW-00106</v>
      </c>
      <c r="I3510" s="127" t="str">
        <f t="shared" si="275"/>
        <v>NOW Foods</v>
      </c>
      <c r="J3510" s="97" t="s">
        <v>798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3221</v>
      </c>
      <c r="T3510" s="95" t="str">
        <f t="shared" si="279"/>
        <v>7 2024</v>
      </c>
      <c r="U3510" s="32">
        <f t="shared" si="277"/>
        <v>824.57186910022074</v>
      </c>
      <c r="V3510" s="22">
        <f t="shared" si="278"/>
        <v>0.49215591757874394</v>
      </c>
      <c r="X3510" s="33"/>
      <c r="Y3510" s="33"/>
    </row>
    <row r="3511" spans="1:25" x14ac:dyDescent="0.2">
      <c r="A3511" s="93" t="s">
        <v>1919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6"/>
        <v>6 2024</v>
      </c>
      <c r="G3511" s="96" t="s">
        <v>5</v>
      </c>
      <c r="H3511" s="160" t="str">
        <f>RIGHT(Journal!$J3511,9)</f>
        <v>NOW-00106</v>
      </c>
      <c r="I3511" s="127" t="str">
        <f t="shared" ref="I3511:I3574" si="280">IFERROR(LEFT(J3511,FIND(",",J3511)-1),"")</f>
        <v>NOW Foods</v>
      </c>
      <c r="J3511" s="97" t="s">
        <v>798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3221</v>
      </c>
      <c r="T3511" s="95" t="str">
        <f t="shared" si="279"/>
        <v>7 2024</v>
      </c>
      <c r="U3511" s="32">
        <f t="shared" si="277"/>
        <v>824.57186910022074</v>
      </c>
      <c r="V3511" s="22">
        <f t="shared" si="278"/>
        <v>0.49215591757874394</v>
      </c>
      <c r="X3511" s="33"/>
      <c r="Y3511" s="33"/>
    </row>
    <row r="3512" spans="1:25" x14ac:dyDescent="0.2">
      <c r="A3512" s="93" t="s">
        <v>1919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6"/>
        <v>6 2024</v>
      </c>
      <c r="G3512" s="96" t="s">
        <v>5</v>
      </c>
      <c r="H3512" s="161" t="s">
        <v>2715</v>
      </c>
      <c r="I3512" s="97" t="s">
        <v>2067</v>
      </c>
      <c r="J3512" s="97" t="s">
        <v>2716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3221</v>
      </c>
      <c r="T3512" s="95" t="str">
        <f t="shared" si="279"/>
        <v>7 2024</v>
      </c>
      <c r="U3512" s="32">
        <f t="shared" si="277"/>
        <v>865.87122351375751</v>
      </c>
      <c r="V3512" s="22">
        <f t="shared" si="278"/>
        <v>0.52986719037870589</v>
      </c>
      <c r="X3512" s="33"/>
      <c r="Y3512" s="33"/>
    </row>
    <row r="3513" spans="1:25" x14ac:dyDescent="0.2">
      <c r="A3513" s="93" t="s">
        <v>1919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6"/>
        <v>6 2024</v>
      </c>
      <c r="G3513" s="96" t="s">
        <v>5</v>
      </c>
      <c r="H3513" s="161" t="s">
        <v>2715</v>
      </c>
      <c r="I3513" s="97" t="s">
        <v>2067</v>
      </c>
      <c r="J3513" s="97" t="s">
        <v>2716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3221</v>
      </c>
      <c r="T3513" s="95" t="str">
        <f t="shared" si="279"/>
        <v>7 2024</v>
      </c>
      <c r="U3513" s="32">
        <f t="shared" si="277"/>
        <v>865.87122351375751</v>
      </c>
      <c r="V3513" s="22">
        <f t="shared" si="278"/>
        <v>0.52986719037870589</v>
      </c>
      <c r="X3513" s="33"/>
      <c r="Y3513" s="33"/>
    </row>
    <row r="3514" spans="1:25" x14ac:dyDescent="0.2">
      <c r="A3514" s="93" t="s">
        <v>1919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6"/>
        <v>6 2024</v>
      </c>
      <c r="G3514" s="96" t="s">
        <v>5</v>
      </c>
      <c r="H3514" s="160" t="str">
        <f>RIGHT(Journal!$J3514,9)</f>
        <v>CGN-02188</v>
      </c>
      <c r="I3514" s="127" t="str">
        <f t="shared" si="280"/>
        <v>California Gold Nutrition</v>
      </c>
      <c r="J3514" s="97" t="s">
        <v>1626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9"/>
        <v/>
      </c>
      <c r="U3514" s="32">
        <f t="shared" si="277"/>
        <v>-101.97371460132558</v>
      </c>
      <c r="V3514" s="22" t="str">
        <f t="shared" si="278"/>
        <v/>
      </c>
      <c r="X3514" s="33"/>
      <c r="Y3514" s="33"/>
    </row>
    <row r="3515" spans="1:25" x14ac:dyDescent="0.2">
      <c r="A3515" s="93" t="s">
        <v>1924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6"/>
        <v>6 2024</v>
      </c>
      <c r="G3515" s="96" t="s">
        <v>6</v>
      </c>
      <c r="H3515" s="160" t="str">
        <f>RIGHT(Journal!$J3515,9)</f>
        <v>222137992</v>
      </c>
      <c r="I3515" s="96" t="str">
        <f t="shared" si="280"/>
        <v>Scitec Nutrition</v>
      </c>
      <c r="J3515" s="97" t="s">
        <v>1925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3221</v>
      </c>
      <c r="T3515" s="95" t="str">
        <f t="shared" si="279"/>
        <v>6 2024</v>
      </c>
      <c r="U3515" s="32">
        <f t="shared" si="277"/>
        <v>988</v>
      </c>
      <c r="V3515" s="22">
        <f t="shared" si="278"/>
        <v>0.44665461121157324</v>
      </c>
      <c r="X3515" s="33"/>
      <c r="Y3515" s="33"/>
    </row>
    <row r="3516" spans="1:25" x14ac:dyDescent="0.2">
      <c r="A3516" s="93" t="s">
        <v>1924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6"/>
        <v>6 2024</v>
      </c>
      <c r="G3516" s="96" t="s">
        <v>6</v>
      </c>
      <c r="H3516" s="160" t="str">
        <f>RIGHT(Journal!$J3516,9)</f>
        <v>222313138</v>
      </c>
      <c r="I3516" s="96" t="str">
        <f t="shared" si="280"/>
        <v>Scitec Nutrition</v>
      </c>
      <c r="J3516" s="97" t="s">
        <v>1926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3221</v>
      </c>
      <c r="T3516" s="95" t="str">
        <f t="shared" si="279"/>
        <v>6 2024</v>
      </c>
      <c r="U3516" s="32">
        <f t="shared" si="277"/>
        <v>988</v>
      </c>
      <c r="V3516" s="22">
        <f t="shared" si="278"/>
        <v>0.44665461121157324</v>
      </c>
      <c r="X3516" s="33"/>
      <c r="Y3516" s="33"/>
    </row>
    <row r="3517" spans="1:25" x14ac:dyDescent="0.2">
      <c r="A3517" s="93" t="s">
        <v>1924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6"/>
        <v>6 2024</v>
      </c>
      <c r="G3517" s="96" t="s">
        <v>6</v>
      </c>
      <c r="H3517" s="160" t="str">
        <f>RIGHT(Journal!$J3517,9)</f>
        <v>334134910</v>
      </c>
      <c r="I3517" s="96" t="str">
        <f t="shared" si="280"/>
        <v>Scitec Nutrition</v>
      </c>
      <c r="J3517" s="97" t="s">
        <v>1927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3221</v>
      </c>
      <c r="T3517" s="95" t="str">
        <f t="shared" si="279"/>
        <v>8 2024</v>
      </c>
      <c r="U3517" s="32">
        <f t="shared" si="277"/>
        <v>988</v>
      </c>
      <c r="V3517" s="22">
        <f t="shared" si="278"/>
        <v>0.44665461121157324</v>
      </c>
      <c r="X3517" s="33"/>
      <c r="Y3517" s="33"/>
    </row>
    <row r="3518" spans="1:25" x14ac:dyDescent="0.2">
      <c r="A3518" s="93" t="s">
        <v>1928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6"/>
        <v>6 2024</v>
      </c>
      <c r="G3518" s="96" t="s">
        <v>6</v>
      </c>
      <c r="H3518" s="160" t="str">
        <f>RIGHT(Journal!$J3518,9)</f>
        <v>222313138</v>
      </c>
      <c r="I3518" s="96" t="str">
        <f t="shared" si="280"/>
        <v>Scitec Nutrition</v>
      </c>
      <c r="J3518" s="97" t="s">
        <v>1926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3221</v>
      </c>
      <c r="T3518" s="95" t="str">
        <f t="shared" si="279"/>
        <v>6 2024</v>
      </c>
      <c r="U3518" s="32">
        <f t="shared" si="277"/>
        <v>1000</v>
      </c>
      <c r="V3518" s="22">
        <f t="shared" si="278"/>
        <v>0.45454545454545453</v>
      </c>
      <c r="X3518" s="33"/>
      <c r="Y3518" s="33"/>
    </row>
    <row r="3519" spans="1:25" x14ac:dyDescent="0.2">
      <c r="A3519" s="93" t="s">
        <v>1929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6"/>
        <v>6 2024</v>
      </c>
      <c r="G3519" s="96" t="s">
        <v>6</v>
      </c>
      <c r="H3519" s="160" t="s">
        <v>3719</v>
      </c>
      <c r="I3519" s="96" t="str">
        <f t="shared" si="280"/>
        <v>Kulak</v>
      </c>
      <c r="J3519" s="97" t="s">
        <v>1930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3221</v>
      </c>
      <c r="T3519" s="95" t="str">
        <f t="shared" si="279"/>
        <v>6 2024</v>
      </c>
      <c r="U3519" s="32">
        <f t="shared" si="277"/>
        <v>3556</v>
      </c>
      <c r="V3519" s="22">
        <f t="shared" si="278"/>
        <v>0.28924678705059381</v>
      </c>
      <c r="X3519" s="33"/>
      <c r="Y3519" s="33"/>
    </row>
    <row r="3520" spans="1:25" x14ac:dyDescent="0.2">
      <c r="A3520" s="93" t="s">
        <v>1931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6"/>
        <v>6 2024</v>
      </c>
      <c r="G3520" s="96" t="s">
        <v>5</v>
      </c>
      <c r="H3520" s="161" t="s">
        <v>2883</v>
      </c>
      <c r="I3520" s="97" t="s">
        <v>2742</v>
      </c>
      <c r="J3520" s="97" t="s">
        <v>4427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3221</v>
      </c>
      <c r="T3520" s="95" t="str">
        <f t="shared" si="279"/>
        <v>8 2024</v>
      </c>
      <c r="U3520" s="32">
        <f t="shared" si="277"/>
        <v>656</v>
      </c>
      <c r="V3520" s="22">
        <f t="shared" si="278"/>
        <v>0.69491525423728817</v>
      </c>
      <c r="X3520" s="33"/>
      <c r="Y3520" s="33"/>
    </row>
    <row r="3521" spans="1:25" x14ac:dyDescent="0.2">
      <c r="A3521" s="93" t="s">
        <v>1932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ref="F3521:F3584" si="281">IFERROR(MONTH(E3521)&amp;" "&amp;YEAR(E3521),"")</f>
        <v>6 2024</v>
      </c>
      <c r="G3521" s="96" t="s">
        <v>6</v>
      </c>
      <c r="H3521" s="160" t="str">
        <f>RIGHT(Journal!$J3521,9)</f>
        <v>670139565</v>
      </c>
      <c r="I3521" s="96" t="str">
        <f t="shared" si="280"/>
        <v>Tree of Life</v>
      </c>
      <c r="J3521" s="97" t="s">
        <v>1933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3221</v>
      </c>
      <c r="T3521" s="95" t="str">
        <f t="shared" si="279"/>
        <v>7 2024</v>
      </c>
      <c r="U3521" s="32">
        <f t="shared" ref="U3521:U3584" si="282">Q3521-P3521</f>
        <v>562</v>
      </c>
      <c r="V3521" s="22">
        <f t="shared" ref="V3521:V3584" si="283">IF(Q3521&lt;&gt;0,IFERROR(U3521/P3521,""),"")</f>
        <v>0.28998968008255932</v>
      </c>
      <c r="X3521" s="33"/>
      <c r="Y3521" s="33"/>
    </row>
    <row r="3522" spans="1:25" x14ac:dyDescent="0.2">
      <c r="A3522" s="93" t="s">
        <v>1932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81"/>
        <v>6 2024</v>
      </c>
      <c r="G3522" s="96" t="s">
        <v>6</v>
      </c>
      <c r="H3522" s="160" t="str">
        <f>RIGHT(Journal!$J3522,9)</f>
        <v>672307287</v>
      </c>
      <c r="I3522" s="96" t="str">
        <f t="shared" si="280"/>
        <v>Tree of Life</v>
      </c>
      <c r="J3522" s="97" t="s">
        <v>1934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3221</v>
      </c>
      <c r="T3522" s="95" t="str">
        <f t="shared" si="279"/>
        <v>7 2024</v>
      </c>
      <c r="U3522" s="32">
        <f t="shared" si="282"/>
        <v>515</v>
      </c>
      <c r="V3522" s="22">
        <f t="shared" si="283"/>
        <v>0.25944584382871538</v>
      </c>
      <c r="X3522" s="33"/>
      <c r="Y3522" s="33"/>
    </row>
    <row r="3523" spans="1:25" x14ac:dyDescent="0.2">
      <c r="A3523" s="93" t="s">
        <v>1935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81"/>
        <v>6 2024</v>
      </c>
      <c r="G3523" s="96" t="s">
        <v>6</v>
      </c>
      <c r="H3523" s="160" t="str">
        <f>RIGHT(Journal!$J3523,9)</f>
        <v>334134910</v>
      </c>
      <c r="I3523" s="96" t="str">
        <f t="shared" si="280"/>
        <v>Scitec Nutrition</v>
      </c>
      <c r="J3523" s="97" t="s">
        <v>1927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3221</v>
      </c>
      <c r="T3523" s="95" t="str">
        <f t="shared" si="279"/>
        <v>8 2024</v>
      </c>
      <c r="U3523" s="32">
        <f t="shared" si="282"/>
        <v>768</v>
      </c>
      <c r="V3523" s="22">
        <f t="shared" si="283"/>
        <v>0.31578947368421051</v>
      </c>
      <c r="X3523" s="33"/>
      <c r="Y3523" s="33"/>
    </row>
    <row r="3524" spans="1:25" x14ac:dyDescent="0.2">
      <c r="A3524" s="93" t="s">
        <v>1935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si="281"/>
        <v>6 2024</v>
      </c>
      <c r="G3524" s="96" t="s">
        <v>6</v>
      </c>
      <c r="H3524" s="160" t="str">
        <f>RIGHT(Journal!$J3524,9)</f>
        <v>708751425</v>
      </c>
      <c r="I3524" s="96" t="str">
        <f t="shared" si="280"/>
        <v>Scitec Nutrition</v>
      </c>
      <c r="J3524" s="97" t="s">
        <v>1936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3221</v>
      </c>
      <c r="T3524" s="95" t="str">
        <f t="shared" si="279"/>
        <v>6 2024</v>
      </c>
      <c r="U3524" s="32">
        <f t="shared" si="282"/>
        <v>768</v>
      </c>
      <c r="V3524" s="22">
        <f t="shared" si="283"/>
        <v>0.31578947368421051</v>
      </c>
      <c r="X3524" s="33"/>
      <c r="Y3524" s="33"/>
    </row>
    <row r="3525" spans="1:25" x14ac:dyDescent="0.2">
      <c r="A3525" s="93" t="s">
        <v>1937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1"/>
        <v>6 2024</v>
      </c>
      <c r="G3525" s="96" t="s">
        <v>5</v>
      </c>
      <c r="H3525" s="160" t="str">
        <f>RIGHT(Journal!$J3525,9)</f>
        <v>573681702</v>
      </c>
      <c r="I3525" s="96" t="str">
        <f t="shared" si="280"/>
        <v>Huatuo Zaizao Wan</v>
      </c>
      <c r="J3525" s="97" t="s">
        <v>1938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3221</v>
      </c>
      <c r="T3525" s="95" t="str">
        <f t="shared" si="279"/>
        <v>7 2024</v>
      </c>
      <c r="U3525" s="32">
        <f t="shared" si="282"/>
        <v>271</v>
      </c>
      <c r="V3525" s="22">
        <f t="shared" si="283"/>
        <v>0.43084260731319557</v>
      </c>
      <c r="X3525" s="33"/>
      <c r="Y3525" s="33"/>
    </row>
    <row r="3526" spans="1:25" x14ac:dyDescent="0.2">
      <c r="A3526" s="93" t="s">
        <v>1937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1"/>
        <v>6 2024</v>
      </c>
      <c r="G3526" s="96" t="s">
        <v>5</v>
      </c>
      <c r="H3526" s="161" t="s">
        <v>2136</v>
      </c>
      <c r="I3526" s="97" t="s">
        <v>2067</v>
      </c>
      <c r="J3526" s="97" t="s">
        <v>2137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3221</v>
      </c>
      <c r="T3526" s="95" t="str">
        <f t="shared" si="279"/>
        <v>8 2024</v>
      </c>
      <c r="U3526" s="32">
        <f t="shared" si="282"/>
        <v>1115</v>
      </c>
      <c r="V3526" s="22">
        <f t="shared" si="283"/>
        <v>0.86770428015564205</v>
      </c>
      <c r="X3526" s="33"/>
      <c r="Y3526" s="33"/>
    </row>
    <row r="3527" spans="1:25" x14ac:dyDescent="0.2">
      <c r="A3527" s="93" t="s">
        <v>1939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1"/>
        <v>6 2024</v>
      </c>
      <c r="G3527" s="96" t="s">
        <v>7</v>
      </c>
      <c r="H3527" s="160" t="str">
        <f>RIGHT(Journal!$J3527,9)</f>
        <v>000000040</v>
      </c>
      <c r="I3527" s="96" t="str">
        <f t="shared" si="280"/>
        <v>Forever</v>
      </c>
      <c r="J3527" s="97" t="s">
        <v>319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3221</v>
      </c>
      <c r="T3527" s="95" t="str">
        <f t="shared" si="279"/>
        <v>6 2024</v>
      </c>
      <c r="U3527" s="32">
        <f t="shared" si="282"/>
        <v>839</v>
      </c>
      <c r="V3527" s="22">
        <f t="shared" si="283"/>
        <v>0.66534496431403645</v>
      </c>
      <c r="X3527" s="33"/>
      <c r="Y3527" s="33"/>
    </row>
    <row r="3528" spans="1:25" x14ac:dyDescent="0.2">
      <c r="A3528" s="93" t="s">
        <v>1939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1"/>
        <v>6 2024</v>
      </c>
      <c r="G3528" s="96" t="s">
        <v>7</v>
      </c>
      <c r="H3528" s="160" t="str">
        <f>RIGHT(Journal!$J3528,9)</f>
        <v>000000040</v>
      </c>
      <c r="I3528" s="96" t="str">
        <f t="shared" si="280"/>
        <v>Forever</v>
      </c>
      <c r="J3528" s="97" t="s">
        <v>319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3221</v>
      </c>
      <c r="T3528" s="95" t="str">
        <f t="shared" si="279"/>
        <v>6 2024</v>
      </c>
      <c r="U3528" s="32">
        <f t="shared" si="282"/>
        <v>839</v>
      </c>
      <c r="V3528" s="22">
        <f t="shared" si="283"/>
        <v>0.66534496431403645</v>
      </c>
      <c r="X3528" s="33"/>
      <c r="Y3528" s="33"/>
    </row>
    <row r="3529" spans="1:25" x14ac:dyDescent="0.2">
      <c r="A3529" s="93" t="s">
        <v>1940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1"/>
        <v>6 2024</v>
      </c>
      <c r="G3529" s="96" t="s">
        <v>5</v>
      </c>
      <c r="H3529" s="160" t="str">
        <f>RIGHT(Journal!$J3529,9)</f>
        <v>553821063</v>
      </c>
      <c r="I3529" s="96" t="str">
        <f t="shared" si="280"/>
        <v>Dabur</v>
      </c>
      <c r="J3529" s="97" t="s">
        <v>1941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3221</v>
      </c>
      <c r="T3529" s="95" t="str">
        <f t="shared" si="279"/>
        <v>6 2024</v>
      </c>
      <c r="U3529" s="32">
        <f t="shared" si="282"/>
        <v>421</v>
      </c>
      <c r="V3529" s="22">
        <f t="shared" si="283"/>
        <v>0.30529369108049309</v>
      </c>
      <c r="X3529" s="33"/>
      <c r="Y3529" s="33"/>
    </row>
    <row r="3530" spans="1:25" x14ac:dyDescent="0.2">
      <c r="A3530" s="93" t="s">
        <v>1935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1"/>
        <v>6 2024</v>
      </c>
      <c r="G3530" s="96" t="s">
        <v>6</v>
      </c>
      <c r="H3530" s="160" t="str">
        <f>RIGHT(Journal!$J3530,9)</f>
        <v>425941426</v>
      </c>
      <c r="I3530" s="96" t="str">
        <f t="shared" si="280"/>
        <v>VitaMeal</v>
      </c>
      <c r="J3530" s="97" t="s">
        <v>948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3221</v>
      </c>
      <c r="T3530" s="95" t="str">
        <f t="shared" si="279"/>
        <v>6 2024</v>
      </c>
      <c r="U3530" s="32">
        <f t="shared" si="282"/>
        <v>659</v>
      </c>
      <c r="V3530" s="22">
        <f t="shared" si="283"/>
        <v>1.2181146025878005</v>
      </c>
      <c r="X3530" s="33"/>
      <c r="Y3530" s="33"/>
    </row>
    <row r="3531" spans="1:25" x14ac:dyDescent="0.2">
      <c r="A3531" s="93" t="s">
        <v>1942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1"/>
        <v>6 2024</v>
      </c>
      <c r="G3531" s="96" t="s">
        <v>6</v>
      </c>
      <c r="H3531" s="160" t="str">
        <f>RIGHT(Journal!$J3531,9)</f>
        <v>999025023</v>
      </c>
      <c r="I3531" s="96" t="str">
        <f t="shared" si="280"/>
        <v>Maxler</v>
      </c>
      <c r="J3531" s="97" t="s">
        <v>1063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3221</v>
      </c>
      <c r="T3531" s="95" t="str">
        <f t="shared" si="279"/>
        <v>6 2024</v>
      </c>
      <c r="U3531" s="32">
        <f t="shared" si="282"/>
        <v>460</v>
      </c>
      <c r="V3531" s="22">
        <f t="shared" si="283"/>
        <v>0.40350877192982454</v>
      </c>
      <c r="X3531" s="33"/>
      <c r="Y3531" s="33"/>
    </row>
    <row r="3532" spans="1:25" x14ac:dyDescent="0.2">
      <c r="A3532" s="93" t="s">
        <v>1943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1"/>
        <v>6 2024</v>
      </c>
      <c r="G3532" s="96" t="s">
        <v>6</v>
      </c>
      <c r="H3532" s="160" t="str">
        <f>RIGHT(Journal!$J3532,9)</f>
        <v>108438397</v>
      </c>
      <c r="I3532" s="96" t="str">
        <f t="shared" si="280"/>
        <v>Red ginseng</v>
      </c>
      <c r="J3532" s="97" t="s">
        <v>885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3221</v>
      </c>
      <c r="T3532" s="95" t="str">
        <f t="shared" si="279"/>
        <v>6 2024</v>
      </c>
      <c r="U3532" s="32">
        <f t="shared" si="282"/>
        <v>422</v>
      </c>
      <c r="V3532" s="22">
        <f t="shared" si="283"/>
        <v>0.35823429541595925</v>
      </c>
      <c r="X3532" s="33"/>
      <c r="Y3532" s="33"/>
    </row>
    <row r="3533" spans="1:25" x14ac:dyDescent="0.2">
      <c r="A3533" s="93" t="s">
        <v>1946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737</v>
      </c>
      <c r="E3533" s="95">
        <f>IFERROR(VLOOKUP($A3533,HeadJournal!$A$1:$NTR$890,COLUMN(HeadJournal!G$1),0),"")</f>
        <v>45469</v>
      </c>
      <c r="F3533" s="95" t="str">
        <f t="shared" si="281"/>
        <v>6 2024</v>
      </c>
      <c r="G3533" s="96" t="s">
        <v>5</v>
      </c>
      <c r="H3533" s="161" t="s">
        <v>3084</v>
      </c>
      <c r="I3533" s="97" t="s">
        <v>2826</v>
      </c>
      <c r="J3533" s="97" t="s">
        <v>3085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3221</v>
      </c>
      <c r="T3533" s="95" t="str">
        <f t="shared" ref="T3533:T3596" si="284">IF(R3533="","",MONTH(R3533)&amp;" "&amp;YEAR(R3533))</f>
        <v>12 2024</v>
      </c>
      <c r="U3533" s="32">
        <f t="shared" si="282"/>
        <v>1309.5920320741657</v>
      </c>
      <c r="V3533" s="22">
        <f t="shared" si="283"/>
        <v>0.73144895215770955</v>
      </c>
      <c r="X3533" s="33"/>
      <c r="Y3533" s="33"/>
    </row>
    <row r="3534" spans="1:25" x14ac:dyDescent="0.2">
      <c r="A3534" s="93" t="s">
        <v>1946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737</v>
      </c>
      <c r="E3534" s="95">
        <f>IFERROR(VLOOKUP($A3534,HeadJournal!$A$1:$NTR$890,COLUMN(HeadJournal!G$1),0),"")</f>
        <v>45469</v>
      </c>
      <c r="F3534" s="95" t="str">
        <f t="shared" si="281"/>
        <v>6 2024</v>
      </c>
      <c r="G3534" s="96" t="s">
        <v>5</v>
      </c>
      <c r="H3534" s="161" t="s">
        <v>3763</v>
      </c>
      <c r="I3534" s="97" t="s">
        <v>2071</v>
      </c>
      <c r="J3534" s="97" t="s">
        <v>3879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3221</v>
      </c>
      <c r="T3534" s="95" t="str">
        <f t="shared" si="284"/>
        <v>9 2024</v>
      </c>
      <c r="U3534" s="32">
        <f t="shared" si="282"/>
        <v>1153.2486986520339</v>
      </c>
      <c r="V3534" s="22">
        <f t="shared" si="283"/>
        <v>0.53720647469872163</v>
      </c>
      <c r="X3534" s="33"/>
      <c r="Y3534" s="33"/>
    </row>
    <row r="3535" spans="1:25" x14ac:dyDescent="0.2">
      <c r="A3535" s="93" t="s">
        <v>1946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737</v>
      </c>
      <c r="E3535" s="95">
        <f>IFERROR(VLOOKUP($A3535,HeadJournal!$A$1:$NTR$890,COLUMN(HeadJournal!G$1),0),"")</f>
        <v>45469</v>
      </c>
      <c r="F3535" s="95" t="str">
        <f t="shared" si="281"/>
        <v>6 2024</v>
      </c>
      <c r="G3535" s="96" t="s">
        <v>5</v>
      </c>
      <c r="H3535" s="160" t="str">
        <f>RIGHT(Journal!$J3535,9)</f>
        <v>LEX-16611</v>
      </c>
      <c r="I3535" s="127" t="str">
        <f t="shared" si="280"/>
        <v>Life Extension</v>
      </c>
      <c r="J3535" s="97" t="s">
        <v>1948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3221</v>
      </c>
      <c r="T3535" s="95" t="str">
        <f t="shared" si="284"/>
        <v>8 2024</v>
      </c>
      <c r="U3535" s="32">
        <f t="shared" si="282"/>
        <v>644.72244791944195</v>
      </c>
      <c r="V3535" s="22">
        <f t="shared" si="283"/>
        <v>1.1610814186594518</v>
      </c>
      <c r="X3535" s="33"/>
      <c r="Y3535" s="33"/>
    </row>
    <row r="3536" spans="1:25" x14ac:dyDescent="0.2">
      <c r="A3536" s="93" t="s">
        <v>1946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737</v>
      </c>
      <c r="E3536" s="95">
        <f>IFERROR(VLOOKUP($A3536,HeadJournal!$A$1:$NTR$890,COLUMN(HeadJournal!G$1),0),"")</f>
        <v>45469</v>
      </c>
      <c r="F3536" s="95" t="str">
        <f t="shared" si="281"/>
        <v>6 2024</v>
      </c>
      <c r="G3536" s="96" t="s">
        <v>5</v>
      </c>
      <c r="H3536" s="161" t="s">
        <v>4149</v>
      </c>
      <c r="I3536" s="97" t="s">
        <v>2305</v>
      </c>
      <c r="J3536" s="97" t="s">
        <v>4150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3221</v>
      </c>
      <c r="T3536" s="95" t="str">
        <f t="shared" si="284"/>
        <v>5 2025</v>
      </c>
      <c r="U3536" s="32">
        <f t="shared" si="282"/>
        <v>694.04074937396899</v>
      </c>
      <c r="V3536" s="22">
        <f t="shared" si="283"/>
        <v>0.43216585296508597</v>
      </c>
      <c r="X3536" s="33"/>
      <c r="Y3536" s="33"/>
    </row>
    <row r="3537" spans="1:25" x14ac:dyDescent="0.2">
      <c r="A3537" s="93" t="s">
        <v>1946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737</v>
      </c>
      <c r="E3537" s="95">
        <f>IFERROR(VLOOKUP($A3537,HeadJournal!$A$1:$NTR$890,COLUMN(HeadJournal!G$1),0),"")</f>
        <v>45469</v>
      </c>
      <c r="F3537" s="95" t="str">
        <f t="shared" si="281"/>
        <v>6 2024</v>
      </c>
      <c r="G3537" s="96" t="s">
        <v>5</v>
      </c>
      <c r="H3537" s="161" t="s">
        <v>2898</v>
      </c>
      <c r="I3537" s="97" t="s">
        <v>2067</v>
      </c>
      <c r="J3537" s="97" t="s">
        <v>2899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3221</v>
      </c>
      <c r="T3537" s="95" t="str">
        <f t="shared" si="284"/>
        <v>12 2024</v>
      </c>
      <c r="U3537" s="32">
        <f t="shared" si="282"/>
        <v>959.84092119985144</v>
      </c>
      <c r="V3537" s="22">
        <f t="shared" si="283"/>
        <v>1.1424514064296292</v>
      </c>
      <c r="X3537" s="33"/>
      <c r="Y3537" s="33"/>
    </row>
    <row r="3538" spans="1:25" x14ac:dyDescent="0.2">
      <c r="A3538" s="93" t="s">
        <v>1946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737</v>
      </c>
      <c r="E3538" s="95">
        <f>IFERROR(VLOOKUP($A3538,HeadJournal!$A$1:$NTR$890,COLUMN(HeadJournal!G$1),0),"")</f>
        <v>45469</v>
      </c>
      <c r="F3538" s="95" t="str">
        <f t="shared" si="281"/>
        <v>6 2024</v>
      </c>
      <c r="G3538" s="96" t="s">
        <v>5</v>
      </c>
      <c r="H3538" s="161" t="s">
        <v>2157</v>
      </c>
      <c r="I3538" s="97" t="s">
        <v>2105</v>
      </c>
      <c r="J3538" s="97" t="s">
        <v>2158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3221</v>
      </c>
      <c r="T3538" s="95" t="str">
        <f t="shared" si="284"/>
        <v>9 2024</v>
      </c>
      <c r="U3538" s="32">
        <f t="shared" si="282"/>
        <v>837.39717219883914</v>
      </c>
      <c r="V3538" s="22">
        <f t="shared" si="283"/>
        <v>0.6145570485496139</v>
      </c>
      <c r="X3538" s="33"/>
      <c r="Y3538" s="33"/>
    </row>
    <row r="3539" spans="1:25" x14ac:dyDescent="0.2">
      <c r="A3539" s="93" t="s">
        <v>1946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737</v>
      </c>
      <c r="E3539" s="95">
        <f>IFERROR(VLOOKUP($A3539,HeadJournal!$A$1:$NTR$890,COLUMN(HeadJournal!G$1),0),"")</f>
        <v>45469</v>
      </c>
      <c r="F3539" s="95" t="str">
        <f t="shared" si="281"/>
        <v>6 2024</v>
      </c>
      <c r="G3539" s="96" t="s">
        <v>5</v>
      </c>
      <c r="H3539" s="175" t="s">
        <v>3751</v>
      </c>
      <c r="I3539" s="176" t="s">
        <v>2105</v>
      </c>
      <c r="J3539" s="97" t="s">
        <v>3802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4"/>
        <v/>
      </c>
      <c r="U3539" s="32">
        <f t="shared" si="282"/>
        <v>-905.82668495924065</v>
      </c>
      <c r="V3539" s="22" t="str">
        <f t="shared" si="283"/>
        <v/>
      </c>
      <c r="X3539" s="33"/>
      <c r="Y3539" s="33"/>
    </row>
    <row r="3540" spans="1:25" x14ac:dyDescent="0.2">
      <c r="A3540" s="93" t="s">
        <v>1946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737</v>
      </c>
      <c r="E3540" s="95">
        <f>IFERROR(VLOOKUP($A3540,HeadJournal!$A$1:$NTR$890,COLUMN(HeadJournal!G$1),0),"")</f>
        <v>45469</v>
      </c>
      <c r="F3540" s="95" t="str">
        <f t="shared" si="281"/>
        <v>6 2024</v>
      </c>
      <c r="G3540" s="96" t="s">
        <v>5</v>
      </c>
      <c r="H3540" s="161" t="s">
        <v>2542</v>
      </c>
      <c r="I3540" s="97" t="s">
        <v>2067</v>
      </c>
      <c r="J3540" s="97" t="s">
        <v>3859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3221</v>
      </c>
      <c r="T3540" s="95" t="str">
        <f t="shared" si="284"/>
        <v>10 2024</v>
      </c>
      <c r="U3540" s="32">
        <f t="shared" si="282"/>
        <v>776.35790399062353</v>
      </c>
      <c r="V3540" s="22">
        <f t="shared" si="283"/>
        <v>0.75842709772997863</v>
      </c>
      <c r="X3540" s="33"/>
      <c r="Y3540" s="33"/>
    </row>
    <row r="3541" spans="1:25" x14ac:dyDescent="0.2">
      <c r="A3541" s="93" t="s">
        <v>1946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737</v>
      </c>
      <c r="E3541" s="95">
        <f>IFERROR(VLOOKUP($A3541,HeadJournal!$A$1:$NTR$890,COLUMN(HeadJournal!G$1),0),"")</f>
        <v>45469</v>
      </c>
      <c r="F3541" s="95" t="str">
        <f t="shared" si="281"/>
        <v>6 2024</v>
      </c>
      <c r="G3541" s="96" t="s">
        <v>5</v>
      </c>
      <c r="H3541" s="161" t="s">
        <v>2542</v>
      </c>
      <c r="I3541" s="97" t="s">
        <v>2067</v>
      </c>
      <c r="J3541" s="97" t="s">
        <v>3859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3221</v>
      </c>
      <c r="T3541" s="95" t="str">
        <f t="shared" si="284"/>
        <v>12 2024</v>
      </c>
      <c r="U3541" s="32">
        <f t="shared" si="282"/>
        <v>871.42932228674999</v>
      </c>
      <c r="V3541" s="22">
        <f t="shared" si="283"/>
        <v>1.0517259972218476</v>
      </c>
      <c r="X3541" s="33"/>
      <c r="Y3541" s="33"/>
    </row>
    <row r="3542" spans="1:25" x14ac:dyDescent="0.2">
      <c r="A3542" s="93" t="s">
        <v>1946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737</v>
      </c>
      <c r="E3542" s="95">
        <f>IFERROR(VLOOKUP($A3542,HeadJournal!$A$1:$NTR$890,COLUMN(HeadJournal!G$1),0),"")</f>
        <v>45469</v>
      </c>
      <c r="F3542" s="95" t="str">
        <f t="shared" si="281"/>
        <v>6 2024</v>
      </c>
      <c r="G3542" s="96" t="s">
        <v>7</v>
      </c>
      <c r="H3542" s="160" t="str">
        <f>RIGHT(Journal!$J3542,9)</f>
        <v>KLM-99980</v>
      </c>
      <c r="I3542" s="127" t="str">
        <f t="shared" si="280"/>
        <v>Kleem Organics</v>
      </c>
      <c r="J3542" s="97" t="s">
        <v>1944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4"/>
        <v/>
      </c>
      <c r="U3542" s="32">
        <f t="shared" si="282"/>
        <v>-869.13008151739507</v>
      </c>
      <c r="V3542" s="22" t="str">
        <f t="shared" si="283"/>
        <v/>
      </c>
      <c r="X3542" s="33"/>
      <c r="Y3542" s="33"/>
    </row>
    <row r="3543" spans="1:25" x14ac:dyDescent="0.2">
      <c r="A3543" s="93" t="s">
        <v>1946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737</v>
      </c>
      <c r="E3543" s="95">
        <f>IFERROR(VLOOKUP($A3543,HeadJournal!$A$1:$NTR$890,COLUMN(HeadJournal!G$1),0),"")</f>
        <v>45469</v>
      </c>
      <c r="F3543" s="95" t="str">
        <f t="shared" si="281"/>
        <v>6 2024</v>
      </c>
      <c r="G3543" s="96" t="s">
        <v>5</v>
      </c>
      <c r="H3543" s="161" t="s">
        <v>2699</v>
      </c>
      <c r="I3543" s="97" t="s">
        <v>2115</v>
      </c>
      <c r="J3543" s="97" t="s">
        <v>4023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3221</v>
      </c>
      <c r="T3543" s="95" t="str">
        <f t="shared" si="284"/>
        <v>11 2024</v>
      </c>
      <c r="U3543" s="32">
        <f t="shared" si="282"/>
        <v>698.70157174063638</v>
      </c>
      <c r="V3543" s="22">
        <f t="shared" si="283"/>
        <v>2.318968524917695</v>
      </c>
      <c r="X3543" s="33"/>
      <c r="Y3543" s="33"/>
    </row>
    <row r="3544" spans="1:25" x14ac:dyDescent="0.2">
      <c r="A3544" s="93" t="s">
        <v>1946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737</v>
      </c>
      <c r="E3544" s="95">
        <f>IFERROR(VLOOKUP($A3544,HeadJournal!$A$1:$NTR$890,COLUMN(HeadJournal!G$1),0),"")</f>
        <v>45469</v>
      </c>
      <c r="F3544" s="95" t="str">
        <f t="shared" si="281"/>
        <v>6 2024</v>
      </c>
      <c r="G3544" s="96" t="s">
        <v>5</v>
      </c>
      <c r="H3544" s="160" t="str">
        <f>RIGHT(Journal!$J3544,9)</f>
        <v>KLM-99983</v>
      </c>
      <c r="I3544" s="127" t="str">
        <f t="shared" si="280"/>
        <v>Kleem Organics</v>
      </c>
      <c r="J3544" s="97" t="s">
        <v>1945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3331</v>
      </c>
      <c r="T3544" s="95" t="str">
        <f t="shared" si="284"/>
        <v>9 2025</v>
      </c>
      <c r="U3544" s="32">
        <f t="shared" si="282"/>
        <v>700.26775933720614</v>
      </c>
      <c r="V3544" s="22">
        <f t="shared" si="283"/>
        <v>0.46692852253928263</v>
      </c>
      <c r="X3544" s="33"/>
      <c r="Y3544" s="33"/>
    </row>
    <row r="3545" spans="1:25" x14ac:dyDescent="0.2">
      <c r="A3545" s="93" t="s">
        <v>1946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737</v>
      </c>
      <c r="E3545" s="95">
        <f>IFERROR(VLOOKUP($A3545,HeadJournal!$A$1:$NTR$890,COLUMN(HeadJournal!G$1),0),"")</f>
        <v>45469</v>
      </c>
      <c r="F3545" s="95" t="str">
        <f t="shared" si="281"/>
        <v>6 2024</v>
      </c>
      <c r="G3545" s="96" t="s">
        <v>5</v>
      </c>
      <c r="H3545" s="161" t="s">
        <v>2181</v>
      </c>
      <c r="I3545" s="97" t="s">
        <v>2067</v>
      </c>
      <c r="J3545" s="97" t="s">
        <v>2182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3221</v>
      </c>
      <c r="T3545" s="95" t="str">
        <f t="shared" si="284"/>
        <v>9 2024</v>
      </c>
      <c r="U3545" s="32">
        <f t="shared" si="282"/>
        <v>888.96204579359642</v>
      </c>
      <c r="V3545" s="22">
        <f t="shared" si="283"/>
        <v>0.80011852198925792</v>
      </c>
      <c r="X3545" s="33"/>
      <c r="Y3545" s="33"/>
    </row>
    <row r="3546" spans="1:25" x14ac:dyDescent="0.2">
      <c r="A3546" s="93" t="s">
        <v>1946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737</v>
      </c>
      <c r="E3546" s="95">
        <f>IFERROR(VLOOKUP($A3546,HeadJournal!$A$1:$NTR$890,COLUMN(HeadJournal!G$1),0),"")</f>
        <v>45469</v>
      </c>
      <c r="F3546" s="95" t="str">
        <f t="shared" si="281"/>
        <v>6 2024</v>
      </c>
      <c r="G3546" s="96" t="s">
        <v>5</v>
      </c>
      <c r="H3546" s="161" t="s">
        <v>2181</v>
      </c>
      <c r="I3546" s="97" t="s">
        <v>2067</v>
      </c>
      <c r="J3546" s="97" t="s">
        <v>2182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3221</v>
      </c>
      <c r="T3546" s="95" t="str">
        <f t="shared" si="284"/>
        <v>10 2024</v>
      </c>
      <c r="U3546" s="32">
        <f t="shared" si="282"/>
        <v>988.96204579359642</v>
      </c>
      <c r="V3546" s="22">
        <f t="shared" si="283"/>
        <v>0.89012444808872082</v>
      </c>
      <c r="X3546" s="33"/>
      <c r="Y3546" s="33"/>
    </row>
    <row r="3547" spans="1:25" x14ac:dyDescent="0.2">
      <c r="A3547" s="93" t="s">
        <v>1946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737</v>
      </c>
      <c r="E3547" s="95">
        <f>IFERROR(VLOOKUP($A3547,HeadJournal!$A$1:$NTR$890,COLUMN(HeadJournal!G$1),0),"")</f>
        <v>45469</v>
      </c>
      <c r="F3547" s="95" t="str">
        <f t="shared" si="281"/>
        <v>6 2024</v>
      </c>
      <c r="G3547" s="96" t="s">
        <v>5</v>
      </c>
      <c r="H3547" s="161" t="s">
        <v>2166</v>
      </c>
      <c r="I3547" s="97" t="s">
        <v>2102</v>
      </c>
      <c r="J3547" s="97" t="s">
        <v>2167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3221</v>
      </c>
      <c r="T3547" s="95" t="str">
        <f t="shared" si="284"/>
        <v>8 2024</v>
      </c>
      <c r="U3547" s="32">
        <f t="shared" si="282"/>
        <v>979.88797618413423</v>
      </c>
      <c r="V3547" s="22">
        <f t="shared" si="283"/>
        <v>0.74227638147837427</v>
      </c>
      <c r="X3547" s="33"/>
      <c r="Y3547" s="33"/>
    </row>
    <row r="3548" spans="1:25" x14ac:dyDescent="0.2">
      <c r="A3548" s="93" t="s">
        <v>1946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737</v>
      </c>
      <c r="E3548" s="95">
        <f>IFERROR(VLOOKUP($A3548,HeadJournal!$A$1:$NTR$890,COLUMN(HeadJournal!G$1),0),"")</f>
        <v>45469</v>
      </c>
      <c r="F3548" s="95" t="str">
        <f t="shared" si="281"/>
        <v>6 2024</v>
      </c>
      <c r="G3548" s="96" t="s">
        <v>5</v>
      </c>
      <c r="H3548" s="161" t="s">
        <v>2168</v>
      </c>
      <c r="I3548" s="97" t="s">
        <v>2102</v>
      </c>
      <c r="J3548" s="97" t="s">
        <v>2169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3221</v>
      </c>
      <c r="T3548" s="95" t="str">
        <f t="shared" si="284"/>
        <v>8 2024</v>
      </c>
      <c r="U3548" s="32">
        <f t="shared" si="282"/>
        <v>746.32111993180308</v>
      </c>
      <c r="V3548" s="22">
        <f t="shared" si="283"/>
        <v>0.87424104936528657</v>
      </c>
      <c r="X3548" s="33"/>
      <c r="Y3548" s="33"/>
    </row>
    <row r="3549" spans="1:25" x14ac:dyDescent="0.2">
      <c r="A3549" s="93" t="s">
        <v>1949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1"/>
        <v>7 2024</v>
      </c>
      <c r="G3549" s="96" t="s">
        <v>5</v>
      </c>
      <c r="H3549" s="161" t="s">
        <v>2225</v>
      </c>
      <c r="I3549" s="97" t="s">
        <v>2226</v>
      </c>
      <c r="J3549" s="97" t="s">
        <v>2227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3221</v>
      </c>
      <c r="T3549" s="95" t="str">
        <f t="shared" si="284"/>
        <v>8 2024</v>
      </c>
      <c r="U3549" s="32">
        <f t="shared" si="282"/>
        <v>777.96737914452092</v>
      </c>
      <c r="V3549" s="22">
        <f t="shared" si="283"/>
        <v>0.47962498974540463</v>
      </c>
      <c r="X3549" s="33"/>
      <c r="Y3549" s="33"/>
    </row>
    <row r="3550" spans="1:25" x14ac:dyDescent="0.2">
      <c r="A3550" s="93" t="s">
        <v>1949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1"/>
        <v>7 2024</v>
      </c>
      <c r="G3550" s="96" t="s">
        <v>5</v>
      </c>
      <c r="H3550" s="161" t="s">
        <v>2225</v>
      </c>
      <c r="I3550" s="97" t="s">
        <v>2226</v>
      </c>
      <c r="J3550" s="97" t="s">
        <v>2227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3221</v>
      </c>
      <c r="T3550" s="95" t="str">
        <f t="shared" si="284"/>
        <v>8 2024</v>
      </c>
      <c r="U3550" s="32">
        <f t="shared" si="282"/>
        <v>777.96737914452092</v>
      </c>
      <c r="V3550" s="22">
        <f t="shared" si="283"/>
        <v>0.47962498974540463</v>
      </c>
      <c r="X3550" s="33"/>
      <c r="Y3550" s="33"/>
    </row>
    <row r="3551" spans="1:25" x14ac:dyDescent="0.2">
      <c r="A3551" s="93" t="s">
        <v>1949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737</v>
      </c>
      <c r="E3551" s="95">
        <f>IFERROR(VLOOKUP($A3551,HeadJournal!$A$1:$NTR$890,COLUMN(HeadJournal!G$1),0),"")</f>
        <v>45475</v>
      </c>
      <c r="F3551" s="95" t="str">
        <f t="shared" si="281"/>
        <v>7 2024</v>
      </c>
      <c r="G3551" s="96" t="s">
        <v>5</v>
      </c>
      <c r="H3551" s="161" t="s">
        <v>2264</v>
      </c>
      <c r="I3551" s="97" t="s">
        <v>2067</v>
      </c>
      <c r="J3551" s="97" t="s">
        <v>2265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3221</v>
      </c>
      <c r="T3551" s="95" t="str">
        <f t="shared" si="284"/>
        <v>8 2024</v>
      </c>
      <c r="U3551" s="32">
        <f t="shared" si="282"/>
        <v>665.61914958238447</v>
      </c>
      <c r="V3551" s="22">
        <f t="shared" si="283"/>
        <v>0.71236386028768706</v>
      </c>
      <c r="X3551" s="33"/>
      <c r="Y3551" s="33"/>
    </row>
    <row r="3552" spans="1:25" x14ac:dyDescent="0.2">
      <c r="A3552" s="93" t="s">
        <v>1949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737</v>
      </c>
      <c r="E3552" s="95">
        <f>IFERROR(VLOOKUP($A3552,HeadJournal!$A$1:$NTR$890,COLUMN(HeadJournal!G$1),0),"")</f>
        <v>45475</v>
      </c>
      <c r="F3552" s="95" t="str">
        <f t="shared" si="281"/>
        <v>7 2024</v>
      </c>
      <c r="G3552" s="96" t="s">
        <v>5</v>
      </c>
      <c r="H3552" s="161" t="s">
        <v>2930</v>
      </c>
      <c r="I3552" s="97" t="s">
        <v>2067</v>
      </c>
      <c r="J3552" s="97" t="s">
        <v>2931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3221</v>
      </c>
      <c r="T3552" s="95" t="str">
        <f t="shared" si="284"/>
        <v>8 2024</v>
      </c>
      <c r="U3552" s="32">
        <f t="shared" si="282"/>
        <v>601.26821817261475</v>
      </c>
      <c r="V3552" s="22">
        <f t="shared" si="283"/>
        <v>0.66901853292654245</v>
      </c>
      <c r="X3552" s="33"/>
      <c r="Y3552" s="33"/>
    </row>
    <row r="3553" spans="1:25" x14ac:dyDescent="0.2">
      <c r="A3553" s="93" t="s">
        <v>1949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737</v>
      </c>
      <c r="E3553" s="95">
        <f>IFERROR(VLOOKUP($A3553,HeadJournal!$A$1:$NTR$890,COLUMN(HeadJournal!G$1),0),"")</f>
        <v>45475</v>
      </c>
      <c r="F3553" s="95" t="str">
        <f t="shared" si="281"/>
        <v>7 2024</v>
      </c>
      <c r="G3553" s="96" t="s">
        <v>5</v>
      </c>
      <c r="H3553" s="161" t="s">
        <v>2114</v>
      </c>
      <c r="I3553" s="97" t="s">
        <v>2115</v>
      </c>
      <c r="J3553" s="97" t="s">
        <v>3197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3221</v>
      </c>
      <c r="T3553" s="95" t="str">
        <f t="shared" si="284"/>
        <v>8 2024</v>
      </c>
      <c r="U3553" s="32">
        <f t="shared" si="282"/>
        <v>1402.586623639585</v>
      </c>
      <c r="V3553" s="22">
        <f t="shared" si="283"/>
        <v>1.7589203607811614</v>
      </c>
      <c r="X3553" s="33"/>
      <c r="Y3553" s="33"/>
    </row>
    <row r="3554" spans="1:25" x14ac:dyDescent="0.2">
      <c r="A3554" s="93" t="s">
        <v>1949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737</v>
      </c>
      <c r="E3554" s="95">
        <f>IFERROR(VLOOKUP($A3554,HeadJournal!$A$1:$NTR$890,COLUMN(HeadJournal!G$1),0),"")</f>
        <v>45475</v>
      </c>
      <c r="F3554" s="95" t="str">
        <f t="shared" si="281"/>
        <v>7 2024</v>
      </c>
      <c r="G3554" s="96" t="s">
        <v>5</v>
      </c>
      <c r="H3554" s="160" t="str">
        <f>RIGHT(Journal!$J3554,9)</f>
        <v>NRT-05315</v>
      </c>
      <c r="I3554" s="127" t="str">
        <f t="shared" si="280"/>
        <v>Nature's Bounty</v>
      </c>
      <c r="J3554" s="97" t="s">
        <v>1951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3221</v>
      </c>
      <c r="T3554" s="95" t="str">
        <f t="shared" si="284"/>
        <v>8 2024</v>
      </c>
      <c r="U3554" s="32">
        <f t="shared" si="282"/>
        <v>832.53161098456167</v>
      </c>
      <c r="V3554" s="22">
        <f t="shared" si="283"/>
        <v>0.36716349167983631</v>
      </c>
      <c r="X3554" s="33"/>
      <c r="Y3554" s="33"/>
    </row>
    <row r="3555" spans="1:25" x14ac:dyDescent="0.2">
      <c r="A3555" s="93" t="s">
        <v>1949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737</v>
      </c>
      <c r="E3555" s="95">
        <f>IFERROR(VLOOKUP($A3555,HeadJournal!$A$1:$NTR$890,COLUMN(HeadJournal!G$1),0),"")</f>
        <v>45475</v>
      </c>
      <c r="F3555" s="95" t="str">
        <f t="shared" si="281"/>
        <v>7 2024</v>
      </c>
      <c r="G3555" s="96" t="s">
        <v>5</v>
      </c>
      <c r="H3555" s="160" t="str">
        <f>RIGHT(Journal!$J3555,9)</f>
        <v>CGN-01864</v>
      </c>
      <c r="I3555" s="127" t="str">
        <f t="shared" si="280"/>
        <v>California Gold Nutrition</v>
      </c>
      <c r="J3555" s="97" t="s">
        <v>1224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3221</v>
      </c>
      <c r="T3555" s="95" t="str">
        <f t="shared" si="284"/>
        <v>9 2024</v>
      </c>
      <c r="U3555" s="32">
        <f t="shared" si="282"/>
        <v>1762.2990091116194</v>
      </c>
      <c r="V3555" s="22">
        <f t="shared" si="283"/>
        <v>0.49814809494939094</v>
      </c>
      <c r="X3555" s="33"/>
      <c r="Y3555" s="33"/>
    </row>
    <row r="3556" spans="1:25" x14ac:dyDescent="0.2">
      <c r="A3556" s="93" t="s">
        <v>1949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737</v>
      </c>
      <c r="E3556" s="95">
        <f>IFERROR(VLOOKUP($A3556,HeadJournal!$A$1:$NTR$890,COLUMN(HeadJournal!G$1),0),"")</f>
        <v>45475</v>
      </c>
      <c r="F3556" s="95" t="str">
        <f t="shared" si="281"/>
        <v>7 2024</v>
      </c>
      <c r="G3556" s="96" t="s">
        <v>5</v>
      </c>
      <c r="H3556" s="161" t="s">
        <v>2614</v>
      </c>
      <c r="I3556" s="97" t="s">
        <v>2102</v>
      </c>
      <c r="J3556" s="97" t="s">
        <v>2615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3221</v>
      </c>
      <c r="T3556" s="95" t="str">
        <f t="shared" si="284"/>
        <v>10 2024</v>
      </c>
      <c r="U3556" s="32">
        <f t="shared" si="282"/>
        <v>892.26715641609735</v>
      </c>
      <c r="V3556" s="22">
        <f t="shared" si="283"/>
        <v>1.1046562777577755</v>
      </c>
      <c r="X3556" s="33"/>
      <c r="Y3556" s="33"/>
    </row>
    <row r="3557" spans="1:25" x14ac:dyDescent="0.2">
      <c r="A3557" s="93" t="s">
        <v>1949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737</v>
      </c>
      <c r="E3557" s="95">
        <f>IFERROR(VLOOKUP($A3557,HeadJournal!$A$1:$NTR$890,COLUMN(HeadJournal!G$1),0),"")</f>
        <v>45475</v>
      </c>
      <c r="F3557" s="95" t="str">
        <f t="shared" si="281"/>
        <v>7 2024</v>
      </c>
      <c r="G3557" s="96" t="s">
        <v>5</v>
      </c>
      <c r="H3557" s="161" t="s">
        <v>2605</v>
      </c>
      <c r="I3557" s="97" t="s">
        <v>2558</v>
      </c>
      <c r="J3557" s="97" t="s">
        <v>2606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4"/>
        <v/>
      </c>
      <c r="U3557" s="32">
        <f t="shared" si="282"/>
        <v>-3185.9009719058458</v>
      </c>
      <c r="V3557" s="22" t="str">
        <f t="shared" si="283"/>
        <v/>
      </c>
      <c r="X3557" s="33"/>
      <c r="Y3557" s="33"/>
    </row>
    <row r="3558" spans="1:25" x14ac:dyDescent="0.2">
      <c r="A3558" s="93" t="s">
        <v>1949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737</v>
      </c>
      <c r="E3558" s="95">
        <f>IFERROR(VLOOKUP($A3558,HeadJournal!$A$1:$NTR$890,COLUMN(HeadJournal!G$1),0),"")</f>
        <v>45475</v>
      </c>
      <c r="F3558" s="95" t="str">
        <f t="shared" si="281"/>
        <v>7 2024</v>
      </c>
      <c r="G3558" s="96" t="s">
        <v>5</v>
      </c>
      <c r="H3558" s="161" t="s">
        <v>2633</v>
      </c>
      <c r="I3558" s="97" t="s">
        <v>2115</v>
      </c>
      <c r="J3558" s="97" t="s">
        <v>3936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3221</v>
      </c>
      <c r="T3558" s="95" t="str">
        <f t="shared" si="284"/>
        <v>8 2024</v>
      </c>
      <c r="U3558" s="32">
        <f t="shared" si="282"/>
        <v>1363.3124234371051</v>
      </c>
      <c r="V3558" s="22">
        <f t="shared" si="283"/>
        <v>0.66937729631455067</v>
      </c>
      <c r="X3558" s="33"/>
      <c r="Y3558" s="33"/>
    </row>
    <row r="3559" spans="1:25" x14ac:dyDescent="0.2">
      <c r="A3559" s="93" t="s">
        <v>1949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737</v>
      </c>
      <c r="E3559" s="95">
        <f>IFERROR(VLOOKUP($A3559,HeadJournal!$A$1:$NTR$890,COLUMN(HeadJournal!G$1),0),"")</f>
        <v>45475</v>
      </c>
      <c r="F3559" s="95" t="str">
        <f t="shared" si="281"/>
        <v>7 2024</v>
      </c>
      <c r="G3559" s="96" t="s">
        <v>5</v>
      </c>
      <c r="H3559" s="160" t="str">
        <f>RIGHT(Journal!$J3559,9)</f>
        <v>LEX-15351</v>
      </c>
      <c r="I3559" s="127" t="str">
        <f t="shared" si="280"/>
        <v>Life Extension</v>
      </c>
      <c r="J3559" s="97" t="s">
        <v>1952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3221</v>
      </c>
      <c r="T3559" s="95" t="str">
        <f t="shared" si="284"/>
        <v>8 2024</v>
      </c>
      <c r="U3559" s="32">
        <f t="shared" si="282"/>
        <v>677.25702227284251</v>
      </c>
      <c r="V3559" s="22">
        <f t="shared" si="283"/>
        <v>0.82316961749558459</v>
      </c>
      <c r="X3559" s="33"/>
      <c r="Y3559" s="33"/>
    </row>
    <row r="3560" spans="1:25" x14ac:dyDescent="0.2">
      <c r="A3560" s="93" t="s">
        <v>1953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1"/>
        <v>7 2024</v>
      </c>
      <c r="G3560" s="96" t="s">
        <v>7</v>
      </c>
      <c r="H3560" s="160" t="str">
        <f>RIGHT(Journal!$J3560,9)</f>
        <v>MSH-53332</v>
      </c>
      <c r="I3560" s="127" t="str">
        <f t="shared" si="280"/>
        <v>Missha</v>
      </c>
      <c r="J3560" s="97" t="s">
        <v>1955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3221</v>
      </c>
      <c r="T3560" s="95" t="str">
        <f t="shared" si="284"/>
        <v>7 2024</v>
      </c>
      <c r="U3560" s="32">
        <f t="shared" si="282"/>
        <v>4.2422985167149818E-3</v>
      </c>
      <c r="V3560" s="22">
        <f t="shared" si="283"/>
        <v>5.8088552410079885E-6</v>
      </c>
      <c r="X3560" s="33"/>
      <c r="Y3560" s="33"/>
    </row>
    <row r="3561" spans="1:25" x14ac:dyDescent="0.2">
      <c r="A3561" s="93" t="s">
        <v>1953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1"/>
        <v>7 2024</v>
      </c>
      <c r="G3561" s="96" t="s">
        <v>5</v>
      </c>
      <c r="H3561" s="161" t="s">
        <v>2693</v>
      </c>
      <c r="I3561" s="97" t="s">
        <v>2694</v>
      </c>
      <c r="J3561" s="97" t="s">
        <v>2695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3221</v>
      </c>
      <c r="T3561" s="95" t="str">
        <f t="shared" si="284"/>
        <v>8 2024</v>
      </c>
      <c r="U3561" s="32">
        <f t="shared" si="282"/>
        <v>1391.2228728866298</v>
      </c>
      <c r="V3561" s="22">
        <f t="shared" si="283"/>
        <v>1.2547362665286836</v>
      </c>
      <c r="X3561" s="33"/>
      <c r="Y3561" s="33"/>
    </row>
    <row r="3562" spans="1:25" x14ac:dyDescent="0.2">
      <c r="A3562" s="93" t="s">
        <v>1953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1"/>
        <v>7 2024</v>
      </c>
      <c r="G3562" s="96" t="s">
        <v>5</v>
      </c>
      <c r="H3562" s="161" t="s">
        <v>2693</v>
      </c>
      <c r="I3562" s="97" t="s">
        <v>2694</v>
      </c>
      <c r="J3562" s="97" t="s">
        <v>2695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3221</v>
      </c>
      <c r="T3562" s="95" t="str">
        <f t="shared" si="284"/>
        <v>8 2024</v>
      </c>
      <c r="U3562" s="32">
        <f t="shared" si="282"/>
        <v>1391.2228728866298</v>
      </c>
      <c r="V3562" s="22">
        <f t="shared" si="283"/>
        <v>1.2547362665286836</v>
      </c>
      <c r="X3562" s="33"/>
      <c r="Y3562" s="33"/>
    </row>
    <row r="3563" spans="1:25" x14ac:dyDescent="0.2">
      <c r="A3563" s="93" t="s">
        <v>1953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1"/>
        <v>7 2024</v>
      </c>
      <c r="G3563" s="96" t="s">
        <v>5</v>
      </c>
      <c r="H3563" s="160" t="str">
        <f>RIGHT(Journal!$J3563,9)</f>
        <v>NOW-01299</v>
      </c>
      <c r="I3563" s="127" t="str">
        <f t="shared" si="280"/>
        <v>NOW Foods</v>
      </c>
      <c r="J3563" s="97" t="s">
        <v>1956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3221</v>
      </c>
      <c r="T3563" s="95" t="str">
        <f t="shared" si="284"/>
        <v>8 2024</v>
      </c>
      <c r="U3563" s="32">
        <f t="shared" si="282"/>
        <v>820.09581060056007</v>
      </c>
      <c r="V3563" s="22">
        <f t="shared" si="283"/>
        <v>0.51907945817416845</v>
      </c>
      <c r="X3563" s="33"/>
      <c r="Y3563" s="33"/>
    </row>
    <row r="3564" spans="1:25" x14ac:dyDescent="0.2">
      <c r="A3564" s="93" t="s">
        <v>1953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1"/>
        <v>7 2024</v>
      </c>
      <c r="G3564" s="96" t="s">
        <v>5</v>
      </c>
      <c r="H3564" s="161" t="s">
        <v>2540</v>
      </c>
      <c r="I3564" s="97" t="s">
        <v>2067</v>
      </c>
      <c r="J3564" s="97" t="s">
        <v>2541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3221</v>
      </c>
      <c r="T3564" s="95" t="str">
        <f t="shared" si="284"/>
        <v>8 2024</v>
      </c>
      <c r="U3564" s="32">
        <f t="shared" si="282"/>
        <v>909.06382636655917</v>
      </c>
      <c r="V3564" s="22">
        <f t="shared" si="283"/>
        <v>0.45660119013635969</v>
      </c>
      <c r="X3564" s="33"/>
      <c r="Y3564" s="33"/>
    </row>
    <row r="3565" spans="1:25" x14ac:dyDescent="0.2">
      <c r="A3565" s="93" t="s">
        <v>1953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1"/>
        <v>7 2024</v>
      </c>
      <c r="G3565" s="96" t="s">
        <v>5</v>
      </c>
      <c r="H3565" s="161" t="s">
        <v>4446</v>
      </c>
      <c r="I3565" s="97" t="s">
        <v>2067</v>
      </c>
      <c r="J3565" s="97" t="s">
        <v>4447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3221</v>
      </c>
      <c r="T3565" s="95" t="str">
        <f t="shared" si="284"/>
        <v>8 2024</v>
      </c>
      <c r="U3565" s="32">
        <f t="shared" si="282"/>
        <v>789.86884866715059</v>
      </c>
      <c r="V3565" s="22">
        <f t="shared" si="283"/>
        <v>1.1122858744960575</v>
      </c>
      <c r="X3565" s="33"/>
      <c r="Y3565" s="33"/>
    </row>
    <row r="3566" spans="1:25" x14ac:dyDescent="0.2">
      <c r="A3566" s="93" t="s">
        <v>1953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1"/>
        <v>7 2024</v>
      </c>
      <c r="G3566" s="96" t="s">
        <v>5</v>
      </c>
      <c r="H3566" s="160" t="str">
        <f>RIGHT(Journal!$J3566,9)</f>
        <v>NOW-01446</v>
      </c>
      <c r="I3566" s="127" t="str">
        <f t="shared" si="280"/>
        <v>NOW Foods</v>
      </c>
      <c r="J3566" s="97" t="s">
        <v>1957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3221</v>
      </c>
      <c r="T3566" s="95" t="str">
        <f t="shared" si="284"/>
        <v>8 2024</v>
      </c>
      <c r="U3566" s="32">
        <f t="shared" si="282"/>
        <v>789.84109998962754</v>
      </c>
      <c r="V3566" s="22">
        <f t="shared" si="283"/>
        <v>0.65267552879448942</v>
      </c>
      <c r="X3566" s="33"/>
      <c r="Y3566" s="33"/>
    </row>
    <row r="3567" spans="1:25" x14ac:dyDescent="0.2">
      <c r="A3567" s="93" t="s">
        <v>1953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1"/>
        <v>7 2024</v>
      </c>
      <c r="G3567" s="96" t="s">
        <v>5</v>
      </c>
      <c r="H3567" s="161" t="s">
        <v>2741</v>
      </c>
      <c r="I3567" s="97" t="s">
        <v>2742</v>
      </c>
      <c r="J3567" s="97" t="s">
        <v>4038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3221</v>
      </c>
      <c r="T3567" s="95" t="str">
        <f t="shared" si="284"/>
        <v>12 2024</v>
      </c>
      <c r="U3567" s="32">
        <f t="shared" si="282"/>
        <v>999.04366974380241</v>
      </c>
      <c r="V3567" s="22">
        <f t="shared" si="283"/>
        <v>1.4252580747486148</v>
      </c>
      <c r="X3567" s="33"/>
      <c r="Y3567" s="33"/>
    </row>
    <row r="3568" spans="1:25" x14ac:dyDescent="0.2">
      <c r="A3568" s="93" t="s">
        <v>1953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1"/>
        <v>7 2024</v>
      </c>
      <c r="G3568" s="96" t="s">
        <v>5</v>
      </c>
      <c r="H3568" s="161" t="s">
        <v>3686</v>
      </c>
      <c r="I3568" s="97" t="s">
        <v>2115</v>
      </c>
      <c r="J3568" s="97" t="s">
        <v>3687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3221</v>
      </c>
      <c r="T3568" s="95" t="str">
        <f t="shared" si="284"/>
        <v>8 2024</v>
      </c>
      <c r="U3568" s="32">
        <f t="shared" si="282"/>
        <v>1346.63064516129</v>
      </c>
      <c r="V3568" s="22">
        <f t="shared" si="283"/>
        <v>0.47194403447197947</v>
      </c>
      <c r="X3568" s="33"/>
      <c r="Y3568" s="33"/>
    </row>
    <row r="3569" spans="1:25" x14ac:dyDescent="0.2">
      <c r="A3569" s="93" t="s">
        <v>1953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1"/>
        <v>7 2024</v>
      </c>
      <c r="G3569" s="96" t="s">
        <v>5</v>
      </c>
      <c r="H3569" s="161" t="s">
        <v>3109</v>
      </c>
      <c r="I3569" s="97" t="s">
        <v>2115</v>
      </c>
      <c r="J3569" s="97" t="s">
        <v>3110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3221</v>
      </c>
      <c r="T3569" s="95" t="str">
        <f t="shared" si="284"/>
        <v>8 2024</v>
      </c>
      <c r="U3569" s="32">
        <f t="shared" si="282"/>
        <v>408.23514002696817</v>
      </c>
      <c r="V3569" s="22">
        <f t="shared" si="283"/>
        <v>1.042041238857079</v>
      </c>
      <c r="X3569" s="33"/>
      <c r="Y3569" s="33"/>
    </row>
    <row r="3570" spans="1:25" x14ac:dyDescent="0.2">
      <c r="A3570" s="93" t="s">
        <v>1953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1"/>
        <v>7 2024</v>
      </c>
      <c r="G3570" s="96" t="s">
        <v>5</v>
      </c>
      <c r="H3570" s="160" t="str">
        <f>RIGHT(Journal!$J3570,9)</f>
        <v>CGN-00963</v>
      </c>
      <c r="I3570" s="127" t="str">
        <f t="shared" si="280"/>
        <v>California Gold Nutrition</v>
      </c>
      <c r="J3570" s="97" t="s">
        <v>1155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4"/>
        <v>11 2025</v>
      </c>
      <c r="U3570" s="32">
        <f t="shared" si="282"/>
        <v>949.49963592988274</v>
      </c>
      <c r="V3570" s="22">
        <f t="shared" si="283"/>
        <v>1.2651554634571416</v>
      </c>
      <c r="X3570" s="33"/>
      <c r="Y3570" s="33"/>
    </row>
    <row r="3571" spans="1:25" x14ac:dyDescent="0.2">
      <c r="A3571" s="93" t="s">
        <v>1953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1"/>
        <v>7 2024</v>
      </c>
      <c r="G3571" s="96" t="s">
        <v>5</v>
      </c>
      <c r="H3571" s="161" t="s">
        <v>2737</v>
      </c>
      <c r="I3571" s="97" t="s">
        <v>2067</v>
      </c>
      <c r="J3571" s="97" t="s">
        <v>2738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3221</v>
      </c>
      <c r="T3571" s="95" t="str">
        <f t="shared" si="284"/>
        <v>8 2024</v>
      </c>
      <c r="U3571" s="32">
        <f t="shared" si="282"/>
        <v>666.92069650451185</v>
      </c>
      <c r="V3571" s="22">
        <f t="shared" si="283"/>
        <v>0.71475242672954298</v>
      </c>
      <c r="X3571" s="33"/>
      <c r="Y3571" s="33"/>
    </row>
    <row r="3572" spans="1:25" x14ac:dyDescent="0.2">
      <c r="A3572" s="93" t="s">
        <v>1953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1"/>
        <v>7 2024</v>
      </c>
      <c r="G3572" s="96" t="s">
        <v>5</v>
      </c>
      <c r="H3572" s="161" t="s">
        <v>2993</v>
      </c>
      <c r="I3572" s="97" t="s">
        <v>2558</v>
      </c>
      <c r="J3572" s="97" t="s">
        <v>3682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3221</v>
      </c>
      <c r="T3572" s="95" t="str">
        <f t="shared" si="284"/>
        <v>5 2025</v>
      </c>
      <c r="U3572" s="32">
        <f t="shared" si="282"/>
        <v>899.0547692148117</v>
      </c>
      <c r="V3572" s="22">
        <f t="shared" si="283"/>
        <v>1.7947166954870917</v>
      </c>
      <c r="X3572" s="33"/>
      <c r="Y3572" s="33"/>
    </row>
    <row r="3573" spans="1:25" x14ac:dyDescent="0.2">
      <c r="A3573" s="93" t="s">
        <v>1953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1"/>
        <v>7 2024</v>
      </c>
      <c r="G3573" s="96" t="s">
        <v>5</v>
      </c>
      <c r="H3573" s="161" t="s">
        <v>2691</v>
      </c>
      <c r="I3573" s="97" t="s">
        <v>2115</v>
      </c>
      <c r="J3573" s="97" t="s">
        <v>2692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3221</v>
      </c>
      <c r="T3573" s="95" t="str">
        <f t="shared" si="284"/>
        <v>7 2024</v>
      </c>
      <c r="U3573" s="32">
        <f t="shared" si="282"/>
        <v>-4.130276942760247E-3</v>
      </c>
      <c r="V3573" s="22">
        <f t="shared" si="283"/>
        <v>-1.323266323420871E-6</v>
      </c>
      <c r="X3573" s="33"/>
      <c r="Y3573" s="33"/>
    </row>
    <row r="3574" spans="1:25" x14ac:dyDescent="0.2">
      <c r="A3574" s="93" t="s">
        <v>1959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1"/>
        <v>7 2024</v>
      </c>
      <c r="G3574" s="96" t="s">
        <v>5</v>
      </c>
      <c r="H3574" s="160" t="str">
        <f>RIGHT(Journal!$J3574,9)</f>
        <v>753291308</v>
      </c>
      <c r="I3574" s="96" t="str">
        <f t="shared" si="280"/>
        <v>VitaLine</v>
      </c>
      <c r="J3574" s="97" t="s">
        <v>1960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3221</v>
      </c>
      <c r="T3574" s="95" t="str">
        <f t="shared" si="284"/>
        <v>7 2024</v>
      </c>
      <c r="U3574" s="32">
        <f t="shared" si="282"/>
        <v>580</v>
      </c>
      <c r="V3574" s="22">
        <f t="shared" si="283"/>
        <v>0.14795918367346939</v>
      </c>
      <c r="X3574" s="33"/>
      <c r="Y3574" s="33"/>
    </row>
    <row r="3575" spans="1:25" x14ac:dyDescent="0.2">
      <c r="A3575" s="93" t="s">
        <v>1959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1"/>
        <v>7 2024</v>
      </c>
      <c r="G3575" s="96" t="s">
        <v>7</v>
      </c>
      <c r="H3575" s="160" t="str">
        <f>RIGHT(Journal!$J3575,9)</f>
        <v>000000040</v>
      </c>
      <c r="I3575" s="96" t="str">
        <f t="shared" ref="I3575:I3636" si="285">IFERROR(LEFT(J3575,FIND(",",J3575)-1),"")</f>
        <v>Forever</v>
      </c>
      <c r="J3575" s="97" t="s">
        <v>319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3221</v>
      </c>
      <c r="T3575" s="95" t="str">
        <f t="shared" si="284"/>
        <v>8 2024</v>
      </c>
      <c r="U3575" s="32">
        <f t="shared" si="282"/>
        <v>724</v>
      </c>
      <c r="V3575" s="22">
        <f t="shared" si="283"/>
        <v>0.49051490514905149</v>
      </c>
      <c r="X3575" s="33"/>
      <c r="Y3575" s="33"/>
    </row>
    <row r="3576" spans="1:25" x14ac:dyDescent="0.2">
      <c r="A3576" s="93" t="s">
        <v>1961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1"/>
        <v>7 2024</v>
      </c>
      <c r="G3576" s="96" t="s">
        <v>5</v>
      </c>
      <c r="H3576" s="160" t="str">
        <f>RIGHT(Journal!$J3576,9)</f>
        <v>753291308</v>
      </c>
      <c r="I3576" s="96" t="str">
        <f t="shared" si="285"/>
        <v>VitaLine</v>
      </c>
      <c r="J3576" s="97" t="s">
        <v>1960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3221</v>
      </c>
      <c r="T3576" s="95" t="str">
        <f t="shared" si="284"/>
        <v>7 2024</v>
      </c>
      <c r="U3576" s="32">
        <f t="shared" si="282"/>
        <v>579.99999999999909</v>
      </c>
      <c r="V3576" s="22">
        <f t="shared" si="283"/>
        <v>0.14795918367346911</v>
      </c>
      <c r="X3576" s="33"/>
      <c r="Y3576" s="33"/>
    </row>
    <row r="3577" spans="1:25" x14ac:dyDescent="0.2">
      <c r="A3577" s="93" t="s">
        <v>1961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1"/>
        <v>7 2024</v>
      </c>
      <c r="G3577" s="96" t="s">
        <v>6</v>
      </c>
      <c r="H3577" s="160" t="str">
        <f>RIGHT(Journal!$J3577,9)</f>
        <v>161791352</v>
      </c>
      <c r="I3577" s="96" t="str">
        <f t="shared" si="285"/>
        <v>Tree of Life</v>
      </c>
      <c r="J3577" s="97" t="s">
        <v>1962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4"/>
        <v>7 2025</v>
      </c>
      <c r="U3577" s="32">
        <f t="shared" si="282"/>
        <v>886.66666666666663</v>
      </c>
      <c r="V3577" s="22">
        <f t="shared" si="283"/>
        <v>2.8297872340425529</v>
      </c>
      <c r="X3577" s="33"/>
      <c r="Y3577" s="33"/>
    </row>
    <row r="3578" spans="1:25" x14ac:dyDescent="0.2">
      <c r="A3578" s="93" t="s">
        <v>1961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1"/>
        <v>7 2024</v>
      </c>
      <c r="G3578" s="96" t="s">
        <v>6</v>
      </c>
      <c r="H3578" s="160" t="str">
        <f>RIGHT(Journal!$J3578,9)</f>
        <v>159214945</v>
      </c>
      <c r="I3578" s="96" t="str">
        <f t="shared" si="285"/>
        <v>Tree of Life</v>
      </c>
      <c r="J3578" s="97" t="s">
        <v>1963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4"/>
        <v>7 2025</v>
      </c>
      <c r="U3578" s="32">
        <f t="shared" si="282"/>
        <v>886.66666666666663</v>
      </c>
      <c r="V3578" s="22">
        <f t="shared" si="283"/>
        <v>2.8297872340425529</v>
      </c>
      <c r="X3578" s="33"/>
      <c r="Y3578" s="33"/>
    </row>
    <row r="3579" spans="1:25" x14ac:dyDescent="0.2">
      <c r="A3579" s="93" t="s">
        <v>1961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1"/>
        <v>7 2024</v>
      </c>
      <c r="G3579" s="96" t="s">
        <v>6</v>
      </c>
      <c r="H3579" s="160" t="str">
        <f>RIGHT(Journal!$J3579,9)</f>
        <v>265181116</v>
      </c>
      <c r="I3579" s="96" t="str">
        <f t="shared" si="285"/>
        <v>Tree of Life</v>
      </c>
      <c r="J3579" s="97" t="s">
        <v>1964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3221</v>
      </c>
      <c r="T3579" s="95" t="str">
        <f t="shared" si="284"/>
        <v>7 2024</v>
      </c>
      <c r="U3579" s="32">
        <f t="shared" si="282"/>
        <v>286.66666666666663</v>
      </c>
      <c r="V3579" s="22">
        <f t="shared" si="283"/>
        <v>0.91489361702127636</v>
      </c>
      <c r="X3579" s="33"/>
      <c r="Y3579" s="33"/>
    </row>
    <row r="3580" spans="1:25" x14ac:dyDescent="0.2">
      <c r="A3580" s="93" t="s">
        <v>1968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1"/>
        <v>7 2024</v>
      </c>
      <c r="G3580" s="96" t="s">
        <v>5</v>
      </c>
      <c r="H3580" s="160" t="str">
        <f>RIGHT(Journal!$J3580,9)</f>
        <v>NOW-04603</v>
      </c>
      <c r="I3580" s="127" t="str">
        <f t="shared" si="285"/>
        <v>NOW Foods</v>
      </c>
      <c r="J3580" s="97" t="s">
        <v>173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3221</v>
      </c>
      <c r="T3580" s="95" t="str">
        <f t="shared" si="284"/>
        <v>8 2024</v>
      </c>
      <c r="U3580" s="32">
        <f t="shared" si="282"/>
        <v>780.96167468719921</v>
      </c>
      <c r="V3580" s="22">
        <f t="shared" si="283"/>
        <v>0.76637124952830171</v>
      </c>
      <c r="X3580" s="33"/>
      <c r="Y3580" s="33"/>
    </row>
    <row r="3581" spans="1:25" x14ac:dyDescent="0.2">
      <c r="A3581" s="93" t="s">
        <v>1968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1"/>
        <v>7 2024</v>
      </c>
      <c r="G3581" s="96" t="s">
        <v>5</v>
      </c>
      <c r="H3581" s="161" t="s">
        <v>3931</v>
      </c>
      <c r="I3581" s="97" t="s">
        <v>3932</v>
      </c>
      <c r="J3581" s="97" t="s">
        <v>3933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3221</v>
      </c>
      <c r="T3581" s="95" t="str">
        <f t="shared" si="284"/>
        <v>9 2024</v>
      </c>
      <c r="U3581" s="32">
        <f t="shared" si="282"/>
        <v>512.58420370265537</v>
      </c>
      <c r="V3581" s="22">
        <f t="shared" si="283"/>
        <v>0.74566835162009415</v>
      </c>
      <c r="X3581" s="33"/>
      <c r="Y3581" s="33"/>
    </row>
    <row r="3582" spans="1:25" x14ac:dyDescent="0.2">
      <c r="A3582" s="93" t="s">
        <v>1968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1"/>
        <v>7 2024</v>
      </c>
      <c r="G3582" s="96" t="s">
        <v>5</v>
      </c>
      <c r="H3582" s="161" t="s">
        <v>3931</v>
      </c>
      <c r="I3582" s="97" t="s">
        <v>3932</v>
      </c>
      <c r="J3582" s="97" t="s">
        <v>3933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3221</v>
      </c>
      <c r="T3582" s="95" t="str">
        <f t="shared" si="284"/>
        <v>9 2024</v>
      </c>
      <c r="U3582" s="32">
        <f t="shared" si="282"/>
        <v>512.58420370265537</v>
      </c>
      <c r="V3582" s="22">
        <f t="shared" si="283"/>
        <v>0.74566835162009415</v>
      </c>
      <c r="X3582" s="33"/>
      <c r="Y3582" s="33"/>
    </row>
    <row r="3583" spans="1:25" x14ac:dyDescent="0.2">
      <c r="A3583" s="93" t="s">
        <v>1968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1"/>
        <v>7 2024</v>
      </c>
      <c r="G3583" s="96" t="s">
        <v>5</v>
      </c>
      <c r="H3583" s="160" t="str">
        <f>RIGHT(Journal!$J3583,9)</f>
        <v>NOW-00892</v>
      </c>
      <c r="I3583" s="127" t="str">
        <f t="shared" si="285"/>
        <v>NOW Foods</v>
      </c>
      <c r="J3583" s="97" t="s">
        <v>1921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3221</v>
      </c>
      <c r="T3583" s="95" t="str">
        <f t="shared" si="284"/>
        <v>8 2024</v>
      </c>
      <c r="U3583" s="32">
        <f t="shared" si="282"/>
        <v>808.38260346487027</v>
      </c>
      <c r="V3583" s="22">
        <f t="shared" si="283"/>
        <v>0.67839107234873153</v>
      </c>
      <c r="X3583" s="33"/>
      <c r="Y3583" s="33"/>
    </row>
    <row r="3584" spans="1:25" x14ac:dyDescent="0.2">
      <c r="A3584" s="93" t="s">
        <v>1968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1"/>
        <v>7 2024</v>
      </c>
      <c r="G3584" s="96" t="s">
        <v>5</v>
      </c>
      <c r="H3584" s="160" t="str">
        <f>RIGHT(Journal!$J3584,9)</f>
        <v>NOW-00892</v>
      </c>
      <c r="I3584" s="127" t="str">
        <f t="shared" si="285"/>
        <v>NOW Foods</v>
      </c>
      <c r="J3584" s="97" t="s">
        <v>1921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3221</v>
      </c>
      <c r="T3584" s="95" t="str">
        <f t="shared" si="284"/>
        <v>8 2024</v>
      </c>
      <c r="U3584" s="32">
        <f t="shared" si="282"/>
        <v>708.38260346487027</v>
      </c>
      <c r="V3584" s="22">
        <f t="shared" si="283"/>
        <v>0.59447151873129489</v>
      </c>
      <c r="X3584" s="33"/>
      <c r="Y3584" s="33"/>
    </row>
    <row r="3585" spans="1:25" x14ac:dyDescent="0.2">
      <c r="A3585" s="93" t="s">
        <v>1968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ref="F3585:F3648" si="286">IFERROR(MONTH(E3585)&amp;" "&amp;YEAR(E3585),"")</f>
        <v>7 2024</v>
      </c>
      <c r="G3585" s="96" t="s">
        <v>5</v>
      </c>
      <c r="H3585" s="161" t="s">
        <v>2237</v>
      </c>
      <c r="I3585" s="97" t="s">
        <v>2067</v>
      </c>
      <c r="J3585" s="97" t="s">
        <v>2238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3221</v>
      </c>
      <c r="T3585" s="95" t="str">
        <f t="shared" si="284"/>
        <v>1 2025</v>
      </c>
      <c r="U3585" s="32">
        <f t="shared" ref="U3585:U3648" si="287">Q3585-P3585</f>
        <v>710.78425748740301</v>
      </c>
      <c r="V3585" s="22">
        <f t="shared" ref="V3585:V3648" si="288">IF(Q3585&lt;&gt;0,IFERROR(U3585/P3585,""),"")</f>
        <v>1.4529055296479976</v>
      </c>
      <c r="X3585" s="33"/>
      <c r="Y3585" s="33"/>
    </row>
    <row r="3586" spans="1:25" x14ac:dyDescent="0.2">
      <c r="A3586" s="93" t="s">
        <v>1968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6"/>
        <v>7 2024</v>
      </c>
      <c r="G3586" s="96" t="s">
        <v>5</v>
      </c>
      <c r="H3586" s="161" t="s">
        <v>2237</v>
      </c>
      <c r="I3586" s="97" t="s">
        <v>2067</v>
      </c>
      <c r="J3586" s="97" t="s">
        <v>2238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3221</v>
      </c>
      <c r="T3586" s="95" t="str">
        <f t="shared" si="284"/>
        <v>3 2025</v>
      </c>
      <c r="U3586" s="32">
        <f t="shared" si="287"/>
        <v>610.78425748740301</v>
      </c>
      <c r="V3586" s="22">
        <f t="shared" si="288"/>
        <v>1.2484967355106644</v>
      </c>
      <c r="X3586" s="33"/>
      <c r="Y3586" s="33"/>
    </row>
    <row r="3587" spans="1:25" x14ac:dyDescent="0.2">
      <c r="A3587" s="93" t="s">
        <v>1968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6"/>
        <v>7 2024</v>
      </c>
      <c r="G3587" s="96" t="s">
        <v>5</v>
      </c>
      <c r="H3587" s="160" t="str">
        <f>RIGHT(Journal!$J3587,9)</f>
        <v>NCS-93770</v>
      </c>
      <c r="I3587" s="127" t="str">
        <f t="shared" si="285"/>
        <v>Nutricost</v>
      </c>
      <c r="J3587" s="97" t="s">
        <v>1971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3221</v>
      </c>
      <c r="T3587" s="95" t="str">
        <f t="shared" si="284"/>
        <v>8 2024</v>
      </c>
      <c r="U3587" s="32">
        <f t="shared" si="287"/>
        <v>1462.7873056672138</v>
      </c>
      <c r="V3587" s="22">
        <f t="shared" si="288"/>
        <v>0.40217260539819732</v>
      </c>
      <c r="X3587" s="33"/>
      <c r="Y3587" s="33"/>
    </row>
    <row r="3588" spans="1:25" x14ac:dyDescent="0.2">
      <c r="A3588" s="93" t="s">
        <v>1968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si="286"/>
        <v>7 2024</v>
      </c>
      <c r="G3588" s="96" t="s">
        <v>5</v>
      </c>
      <c r="H3588" s="161" t="s">
        <v>2935</v>
      </c>
      <c r="I3588" s="97" t="s">
        <v>2933</v>
      </c>
      <c r="J3588" s="97" t="s">
        <v>2936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3221</v>
      </c>
      <c r="T3588" s="95" t="str">
        <f t="shared" si="284"/>
        <v>8 2024</v>
      </c>
      <c r="U3588" s="32">
        <f t="shared" si="287"/>
        <v>706.53122063069691</v>
      </c>
      <c r="V3588" s="22">
        <f t="shared" si="288"/>
        <v>0.39394676325458977</v>
      </c>
      <c r="X3588" s="33"/>
      <c r="Y3588" s="33"/>
    </row>
    <row r="3589" spans="1:25" x14ac:dyDescent="0.2">
      <c r="A3589" s="93" t="s">
        <v>1968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6"/>
        <v>7 2024</v>
      </c>
      <c r="G3589" s="96" t="s">
        <v>5</v>
      </c>
      <c r="H3589" s="161" t="s">
        <v>2935</v>
      </c>
      <c r="I3589" s="97" t="s">
        <v>2933</v>
      </c>
      <c r="J3589" s="97" t="s">
        <v>2936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3221</v>
      </c>
      <c r="T3589" s="95" t="str">
        <f t="shared" si="284"/>
        <v>8 2024</v>
      </c>
      <c r="U3589" s="32">
        <f t="shared" si="287"/>
        <v>706.53122063069691</v>
      </c>
      <c r="V3589" s="22">
        <f t="shared" si="288"/>
        <v>0.39394676325458977</v>
      </c>
      <c r="X3589" s="33"/>
      <c r="Y3589" s="33"/>
    </row>
    <row r="3590" spans="1:25" x14ac:dyDescent="0.2">
      <c r="A3590" s="93" t="s">
        <v>1968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6"/>
        <v>7 2024</v>
      </c>
      <c r="G3590" s="96" t="s">
        <v>5</v>
      </c>
      <c r="H3590" s="161" t="s">
        <v>2267</v>
      </c>
      <c r="I3590" s="97" t="s">
        <v>2229</v>
      </c>
      <c r="J3590" s="97" t="s">
        <v>4387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3221</v>
      </c>
      <c r="T3590" s="95" t="str">
        <f t="shared" si="284"/>
        <v>7 2024</v>
      </c>
      <c r="U3590" s="32">
        <f t="shared" si="287"/>
        <v>3.4546792729770459E-3</v>
      </c>
      <c r="V3590" s="22">
        <f t="shared" si="288"/>
        <v>4.5987183153946091E-6</v>
      </c>
      <c r="X3590" s="33"/>
      <c r="Y3590" s="33"/>
    </row>
    <row r="3591" spans="1:25" x14ac:dyDescent="0.2">
      <c r="A3591" s="93" t="s">
        <v>1968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6"/>
        <v>7 2024</v>
      </c>
      <c r="G3591" s="96" t="s">
        <v>5</v>
      </c>
      <c r="H3591" s="161" t="s">
        <v>2760</v>
      </c>
      <c r="I3591" s="97" t="s">
        <v>2229</v>
      </c>
      <c r="J3591" s="97" t="s">
        <v>2761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3221</v>
      </c>
      <c r="T3591" s="95" t="str">
        <f t="shared" si="284"/>
        <v>7 2024</v>
      </c>
      <c r="U3591" s="32">
        <f t="shared" si="287"/>
        <v>1.0247409841213084E-3</v>
      </c>
      <c r="V3591" s="22">
        <f t="shared" si="288"/>
        <v>6.3391047157221528E-7</v>
      </c>
      <c r="X3591" s="33"/>
      <c r="Y3591" s="33"/>
    </row>
    <row r="3592" spans="1:25" x14ac:dyDescent="0.2">
      <c r="A3592" s="93" t="s">
        <v>1968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6"/>
        <v>7 2024</v>
      </c>
      <c r="G3592" s="96" t="s">
        <v>5</v>
      </c>
      <c r="H3592" s="161" t="s">
        <v>2212</v>
      </c>
      <c r="I3592" s="97" t="s">
        <v>2213</v>
      </c>
      <c r="J3592" s="97" t="s">
        <v>2214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3221</v>
      </c>
      <c r="T3592" s="95" t="str">
        <f t="shared" si="284"/>
        <v>8 2024</v>
      </c>
      <c r="U3592" s="32">
        <f t="shared" si="287"/>
        <v>1729.1694383740023</v>
      </c>
      <c r="V3592" s="22">
        <f t="shared" si="288"/>
        <v>1.476874190892838</v>
      </c>
      <c r="X3592" s="33"/>
      <c r="Y3592" s="33"/>
    </row>
    <row r="3593" spans="1:25" x14ac:dyDescent="0.2">
      <c r="A3593" s="93" t="s">
        <v>1968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6"/>
        <v>7 2024</v>
      </c>
      <c r="G3593" s="96" t="s">
        <v>5</v>
      </c>
      <c r="H3593" s="161" t="s">
        <v>2562</v>
      </c>
      <c r="I3593" s="97" t="s">
        <v>2165</v>
      </c>
      <c r="J3593" s="97" t="s">
        <v>2563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3221</v>
      </c>
      <c r="T3593" s="95" t="str">
        <f t="shared" si="284"/>
        <v>9 2024</v>
      </c>
      <c r="U3593" s="32">
        <f t="shared" si="287"/>
        <v>541.17253128007701</v>
      </c>
      <c r="V3593" s="22">
        <f t="shared" si="288"/>
        <v>0.96840717676193111</v>
      </c>
      <c r="X3593" s="33"/>
      <c r="Y3593" s="33"/>
    </row>
    <row r="3594" spans="1:25" x14ac:dyDescent="0.2">
      <c r="A3594" s="93" t="s">
        <v>1967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6"/>
        <v>7 2024</v>
      </c>
      <c r="G3594" s="96" t="s">
        <v>5</v>
      </c>
      <c r="H3594" s="160" t="str">
        <f>RIGHT(Journal!$J3594,9)</f>
        <v>CEN-27591</v>
      </c>
      <c r="I3594" s="127" t="str">
        <f t="shared" si="285"/>
        <v>petnc NATURAL CARE</v>
      </c>
      <c r="J3594" s="97" t="s">
        <v>1973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3221</v>
      </c>
      <c r="T3594" s="95" t="str">
        <f t="shared" si="284"/>
        <v>8 2024</v>
      </c>
      <c r="U3594" s="32">
        <f t="shared" si="287"/>
        <v>908.30214232843377</v>
      </c>
      <c r="V3594" s="22">
        <f t="shared" si="288"/>
        <v>1.3131486996157737</v>
      </c>
      <c r="X3594" s="33"/>
      <c r="Y3594" s="33"/>
    </row>
    <row r="3595" spans="1:25" x14ac:dyDescent="0.2">
      <c r="A3595" s="93" t="s">
        <v>1967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6"/>
        <v>7 2024</v>
      </c>
      <c r="G3595" s="96" t="s">
        <v>5</v>
      </c>
      <c r="H3595" s="161" t="s">
        <v>3735</v>
      </c>
      <c r="I3595" s="97" t="s">
        <v>2070</v>
      </c>
      <c r="J3595" s="97" t="s">
        <v>3890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3221</v>
      </c>
      <c r="T3595" s="95" t="str">
        <f t="shared" si="284"/>
        <v>8 2024</v>
      </c>
      <c r="U3595" s="32">
        <f t="shared" si="287"/>
        <v>1137.1740015332555</v>
      </c>
      <c r="V3595" s="22">
        <f t="shared" si="288"/>
        <v>1.0699531279567558</v>
      </c>
      <c r="X3595" s="33"/>
      <c r="Y3595" s="33"/>
    </row>
    <row r="3596" spans="1:25" x14ac:dyDescent="0.2">
      <c r="A3596" s="93" t="s">
        <v>1967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6"/>
        <v>7 2024</v>
      </c>
      <c r="G3596" s="96" t="s">
        <v>5</v>
      </c>
      <c r="H3596" s="161" t="s">
        <v>3735</v>
      </c>
      <c r="I3596" s="97" t="s">
        <v>2070</v>
      </c>
      <c r="J3596" s="97" t="s">
        <v>3890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3221</v>
      </c>
      <c r="T3596" s="95" t="str">
        <f t="shared" si="284"/>
        <v>8 2024</v>
      </c>
      <c r="U3596" s="32">
        <f t="shared" si="287"/>
        <v>1137.1740015332555</v>
      </c>
      <c r="V3596" s="22">
        <f t="shared" si="288"/>
        <v>1.0699531279567558</v>
      </c>
      <c r="X3596" s="33"/>
      <c r="Y3596" s="33"/>
    </row>
    <row r="3597" spans="1:25" x14ac:dyDescent="0.2">
      <c r="A3597" s="93" t="s">
        <v>1967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6"/>
        <v>7 2024</v>
      </c>
      <c r="G3597" s="96" t="s">
        <v>5</v>
      </c>
      <c r="H3597" s="161" t="s">
        <v>2288</v>
      </c>
      <c r="I3597" s="97" t="s">
        <v>2070</v>
      </c>
      <c r="J3597" s="97" t="s">
        <v>2289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3221</v>
      </c>
      <c r="T3597" s="95" t="str">
        <f t="shared" ref="T3597:T3660" si="289">IF(R3597="","",MONTH(R3597)&amp;" "&amp;YEAR(R3597))</f>
        <v>11 2024</v>
      </c>
      <c r="U3597" s="32">
        <f t="shared" si="287"/>
        <v>1020.0080831659086</v>
      </c>
      <c r="V3597" s="22">
        <f t="shared" si="288"/>
        <v>1.3077162226321764</v>
      </c>
      <c r="X3597" s="33"/>
      <c r="Y3597" s="33"/>
    </row>
    <row r="3598" spans="1:25" x14ac:dyDescent="0.2">
      <c r="A3598" s="93" t="s">
        <v>1967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6"/>
        <v>7 2024</v>
      </c>
      <c r="G3598" s="96" t="s">
        <v>5</v>
      </c>
      <c r="H3598" s="161" t="s">
        <v>2288</v>
      </c>
      <c r="I3598" s="97" t="s">
        <v>2070</v>
      </c>
      <c r="J3598" s="97" t="s">
        <v>2289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3221</v>
      </c>
      <c r="T3598" s="95" t="str">
        <f t="shared" si="289"/>
        <v>12 2024</v>
      </c>
      <c r="U3598" s="32">
        <f t="shared" si="287"/>
        <v>1020.0080831659086</v>
      </c>
      <c r="V3598" s="22">
        <f t="shared" si="288"/>
        <v>1.3077162226321764</v>
      </c>
      <c r="X3598" s="33"/>
      <c r="Y3598" s="33"/>
    </row>
    <row r="3599" spans="1:25" x14ac:dyDescent="0.2">
      <c r="A3599" s="93" t="s">
        <v>1967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6"/>
        <v>7 2024</v>
      </c>
      <c r="G3599" s="96" t="s">
        <v>5</v>
      </c>
      <c r="H3599" s="161" t="s">
        <v>2152</v>
      </c>
      <c r="I3599" s="97" t="s">
        <v>2067</v>
      </c>
      <c r="J3599" s="97" t="s">
        <v>3886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3221</v>
      </c>
      <c r="T3599" s="95" t="str">
        <f t="shared" si="289"/>
        <v>7 2024</v>
      </c>
      <c r="U3599" s="32">
        <f t="shared" si="287"/>
        <v>4.2846568671848217E-3</v>
      </c>
      <c r="V3599" s="22">
        <f t="shared" si="288"/>
        <v>3.0972026439463634E-6</v>
      </c>
      <c r="X3599" s="33"/>
      <c r="Y3599" s="33"/>
    </row>
    <row r="3600" spans="1:25" x14ac:dyDescent="0.2">
      <c r="A3600" s="93" t="s">
        <v>1967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6"/>
        <v>7 2024</v>
      </c>
      <c r="G3600" s="96" t="s">
        <v>5</v>
      </c>
      <c r="H3600" s="161" t="s">
        <v>2138</v>
      </c>
      <c r="I3600" s="97" t="s">
        <v>2067</v>
      </c>
      <c r="J3600" s="97" t="s">
        <v>3986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3221</v>
      </c>
      <c r="T3600" s="95" t="str">
        <f t="shared" si="289"/>
        <v>8 2024</v>
      </c>
      <c r="U3600" s="32">
        <f t="shared" si="287"/>
        <v>1593.4700100454686</v>
      </c>
      <c r="V3600" s="22">
        <f t="shared" si="288"/>
        <v>0.9337486123451747</v>
      </c>
      <c r="X3600" s="33"/>
      <c r="Y3600" s="33"/>
    </row>
    <row r="3601" spans="1:25" x14ac:dyDescent="0.2">
      <c r="A3601" s="93" t="s">
        <v>1967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6"/>
        <v>7 2024</v>
      </c>
      <c r="G3601" s="96" t="s">
        <v>5</v>
      </c>
      <c r="H3601" s="160" t="str">
        <f>RIGHT(Journal!$J3601,9)</f>
        <v>CAR-01676</v>
      </c>
      <c r="I3601" s="127" t="str">
        <f t="shared" si="285"/>
        <v>Carlson</v>
      </c>
      <c r="J3601" s="97" t="s">
        <v>1974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3221</v>
      </c>
      <c r="T3601" s="95" t="str">
        <f t="shared" si="289"/>
        <v>8 2024</v>
      </c>
      <c r="U3601" s="32">
        <f t="shared" si="287"/>
        <v>2689.4513228296487</v>
      </c>
      <c r="V3601" s="22">
        <f t="shared" si="288"/>
        <v>0.72481230050338885</v>
      </c>
      <c r="X3601" s="33"/>
      <c r="Y3601" s="33"/>
    </row>
    <row r="3602" spans="1:25" x14ac:dyDescent="0.2">
      <c r="A3602" s="93" t="s">
        <v>1967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6"/>
        <v>7 2024</v>
      </c>
      <c r="G3602" s="96" t="s">
        <v>5</v>
      </c>
      <c r="H3602" s="161" t="s">
        <v>2546</v>
      </c>
      <c r="I3602" s="97" t="s">
        <v>2272</v>
      </c>
      <c r="J3602" s="97" t="s">
        <v>2547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3221</v>
      </c>
      <c r="T3602" s="95" t="str">
        <f t="shared" si="289"/>
        <v>8 2024</v>
      </c>
      <c r="U3602" s="32">
        <f t="shared" si="287"/>
        <v>2118.9380707412488</v>
      </c>
      <c r="V3602" s="22">
        <f t="shared" si="288"/>
        <v>0.7903353695850972</v>
      </c>
      <c r="X3602" s="33"/>
      <c r="Y3602" s="33"/>
    </row>
    <row r="3603" spans="1:25" x14ac:dyDescent="0.2">
      <c r="A3603" s="93" t="s">
        <v>1975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6"/>
        <v>7 2024</v>
      </c>
      <c r="G3603" s="96" t="s">
        <v>7</v>
      </c>
      <c r="H3603" s="160" t="str">
        <f>RIGHT(Journal!$J3603,9)</f>
        <v>000000040</v>
      </c>
      <c r="I3603" s="96" t="str">
        <f t="shared" si="285"/>
        <v>Forever</v>
      </c>
      <c r="J3603" s="97" t="s">
        <v>319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3221</v>
      </c>
      <c r="T3603" s="95" t="str">
        <f t="shared" si="289"/>
        <v>7 2024</v>
      </c>
      <c r="U3603" s="32">
        <f t="shared" si="287"/>
        <v>0</v>
      </c>
      <c r="V3603" s="22">
        <f t="shared" si="288"/>
        <v>0</v>
      </c>
      <c r="X3603" s="33"/>
      <c r="Y3603" s="33"/>
    </row>
    <row r="3604" spans="1:25" x14ac:dyDescent="0.2">
      <c r="A3604" s="93" t="s">
        <v>1975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6"/>
        <v>7 2024</v>
      </c>
      <c r="G3604" s="96" t="s">
        <v>7</v>
      </c>
      <c r="H3604" s="160" t="str">
        <f>RIGHT(Journal!$J3604,9)</f>
        <v>000000040</v>
      </c>
      <c r="I3604" s="96" t="str">
        <f t="shared" si="285"/>
        <v>Forever</v>
      </c>
      <c r="J3604" s="97" t="s">
        <v>319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3221</v>
      </c>
      <c r="T3604" s="95" t="str">
        <f t="shared" si="289"/>
        <v>9 2024</v>
      </c>
      <c r="U3604" s="32">
        <f t="shared" si="287"/>
        <v>925</v>
      </c>
      <c r="V3604" s="22">
        <f t="shared" si="288"/>
        <v>0.72549019607843135</v>
      </c>
      <c r="X3604" s="33"/>
      <c r="Y3604" s="33"/>
    </row>
    <row r="3605" spans="1:25" x14ac:dyDescent="0.2">
      <c r="A3605" s="93" t="s">
        <v>1976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6"/>
        <v>6 2024</v>
      </c>
      <c r="G3605" s="96" t="s">
        <v>6</v>
      </c>
      <c r="H3605" s="160" t="str">
        <f>RIGHT(Journal!$J3605,9)</f>
        <v>638236196</v>
      </c>
      <c r="I3605" s="96" t="str">
        <f t="shared" si="285"/>
        <v>Maxler</v>
      </c>
      <c r="J3605" s="97" t="s">
        <v>636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9"/>
        <v/>
      </c>
      <c r="U3605" s="32">
        <f t="shared" si="287"/>
        <v>-1140</v>
      </c>
      <c r="V3605" s="22" t="str">
        <f t="shared" si="288"/>
        <v/>
      </c>
      <c r="X3605" s="33"/>
      <c r="Y3605" s="33"/>
    </row>
    <row r="3606" spans="1:25" x14ac:dyDescent="0.2">
      <c r="A3606" s="93" t="s">
        <v>1977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6"/>
        <v>7 2024</v>
      </c>
      <c r="G3606" s="96" t="s">
        <v>6</v>
      </c>
      <c r="H3606" s="160" t="str">
        <f>RIGHT(Journal!$J3606,9)</f>
        <v>000004736</v>
      </c>
      <c r="I3606" s="96" t="str">
        <f t="shared" si="285"/>
        <v>Universal Nutrition</v>
      </c>
      <c r="J3606" s="97" t="s">
        <v>1638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3221</v>
      </c>
      <c r="T3606" s="95" t="str">
        <f t="shared" si="289"/>
        <v>8 2024</v>
      </c>
      <c r="U3606" s="32">
        <f t="shared" si="287"/>
        <v>1375</v>
      </c>
      <c r="V3606" s="22">
        <f t="shared" si="288"/>
        <v>0.44</v>
      </c>
      <c r="X3606" s="33"/>
      <c r="Y3606" s="33"/>
    </row>
    <row r="3607" spans="1:25" x14ac:dyDescent="0.2">
      <c r="A3607" s="93" t="s">
        <v>1977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6"/>
        <v>7 2024</v>
      </c>
      <c r="G3607" s="96" t="s">
        <v>6</v>
      </c>
      <c r="H3607" s="160" t="str">
        <f>RIGHT(Journal!$J3607,9)</f>
        <v>000004736</v>
      </c>
      <c r="I3607" s="96" t="str">
        <f t="shared" si="285"/>
        <v>Universal Nutrition</v>
      </c>
      <c r="J3607" s="97" t="s">
        <v>1638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3221</v>
      </c>
      <c r="T3607" s="95" t="str">
        <f t="shared" si="289"/>
        <v>9 2024</v>
      </c>
      <c r="U3607" s="32">
        <f t="shared" si="287"/>
        <v>1375</v>
      </c>
      <c r="V3607" s="22">
        <f t="shared" si="288"/>
        <v>0.44</v>
      </c>
      <c r="X3607" s="33"/>
      <c r="Y3607" s="33"/>
    </row>
    <row r="3608" spans="1:25" x14ac:dyDescent="0.2">
      <c r="A3608" s="93" t="s">
        <v>1978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6"/>
        <v>7 2024</v>
      </c>
      <c r="G3608" s="96" t="s">
        <v>6</v>
      </c>
      <c r="H3608" s="160" t="str">
        <f>RIGHT(Journal!$J3608,9)</f>
        <v>176208973</v>
      </c>
      <c r="I3608" s="96" t="str">
        <f t="shared" si="285"/>
        <v>Maxler</v>
      </c>
      <c r="J3608" s="97" t="s">
        <v>502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3221</v>
      </c>
      <c r="T3608" s="95" t="str">
        <f t="shared" si="289"/>
        <v>8 2024</v>
      </c>
      <c r="U3608" s="32">
        <f t="shared" si="287"/>
        <v>660</v>
      </c>
      <c r="V3608" s="22">
        <f t="shared" si="288"/>
        <v>0.34020618556701032</v>
      </c>
      <c r="X3608" s="33"/>
      <c r="Y3608" s="33"/>
    </row>
    <row r="3609" spans="1:25" x14ac:dyDescent="0.2">
      <c r="A3609" s="93" t="s">
        <v>1978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6"/>
        <v>7 2024</v>
      </c>
      <c r="G3609" s="96" t="s">
        <v>6</v>
      </c>
      <c r="H3609" s="160" t="str">
        <f>RIGHT(Journal!$J3609,9)</f>
        <v xml:space="preserve"> 17620897</v>
      </c>
      <c r="I3609" s="96" t="str">
        <f t="shared" si="285"/>
        <v>Maxler</v>
      </c>
      <c r="J3609" s="97" t="s">
        <v>2306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3221</v>
      </c>
      <c r="T3609" s="95" t="str">
        <f t="shared" si="289"/>
        <v>8 2024</v>
      </c>
      <c r="U3609" s="32">
        <f t="shared" si="287"/>
        <v>660</v>
      </c>
      <c r="V3609" s="22">
        <f t="shared" si="288"/>
        <v>0.34020618556701032</v>
      </c>
      <c r="X3609" s="33"/>
      <c r="Y3609" s="33"/>
    </row>
    <row r="3610" spans="1:25" x14ac:dyDescent="0.2">
      <c r="A3610" s="93" t="s">
        <v>1979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6"/>
        <v>8 2024</v>
      </c>
      <c r="G3610" s="96" t="s">
        <v>6</v>
      </c>
      <c r="H3610" s="160" t="str">
        <f>RIGHT(Journal!$J3610,9)</f>
        <v>176044510</v>
      </c>
      <c r="I3610" s="96" t="str">
        <f t="shared" si="285"/>
        <v>Spotlife</v>
      </c>
      <c r="J3610" s="97" t="s">
        <v>1065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3221</v>
      </c>
      <c r="T3610" s="95" t="str">
        <f t="shared" si="289"/>
        <v>8 2024</v>
      </c>
      <c r="U3610" s="32">
        <f t="shared" si="287"/>
        <v>295</v>
      </c>
      <c r="V3610" s="22">
        <f t="shared" si="288"/>
        <v>0.58415841584158412</v>
      </c>
      <c r="X3610" s="33"/>
      <c r="Y3610" s="33"/>
    </row>
    <row r="3611" spans="1:25" x14ac:dyDescent="0.2">
      <c r="A3611" s="93" t="s">
        <v>1979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6"/>
        <v>8 2024</v>
      </c>
      <c r="G3611" s="96" t="s">
        <v>6</v>
      </c>
      <c r="H3611" s="160" t="str">
        <f>RIGHT(Journal!$J3611,9)</f>
        <v>176044510</v>
      </c>
      <c r="I3611" s="96" t="str">
        <f t="shared" si="285"/>
        <v>Spotlife</v>
      </c>
      <c r="J3611" s="97" t="s">
        <v>1065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3221</v>
      </c>
      <c r="T3611" s="95" t="str">
        <f t="shared" si="289"/>
        <v>9 2024</v>
      </c>
      <c r="U3611" s="32">
        <f t="shared" si="287"/>
        <v>295</v>
      </c>
      <c r="V3611" s="22">
        <f t="shared" si="288"/>
        <v>0.58415841584158412</v>
      </c>
      <c r="X3611" s="33"/>
      <c r="Y3611" s="33"/>
    </row>
    <row r="3612" spans="1:25" x14ac:dyDescent="0.2">
      <c r="A3612" s="93" t="s">
        <v>1979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6"/>
        <v>8 2024</v>
      </c>
      <c r="G3612" s="96" t="s">
        <v>6</v>
      </c>
      <c r="H3612" s="160" t="str">
        <f>RIGHT(Journal!$J3612,9)</f>
        <v>176044510</v>
      </c>
      <c r="I3612" s="96" t="str">
        <f t="shared" si="285"/>
        <v>Spotlife</v>
      </c>
      <c r="J3612" s="97" t="s">
        <v>1065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3221</v>
      </c>
      <c r="T3612" s="95" t="str">
        <f t="shared" si="289"/>
        <v>9 2024</v>
      </c>
      <c r="U3612" s="32">
        <f t="shared" si="287"/>
        <v>295</v>
      </c>
      <c r="V3612" s="22">
        <f t="shared" si="288"/>
        <v>0.58415841584158412</v>
      </c>
      <c r="X3612" s="33"/>
      <c r="Y3612" s="33"/>
    </row>
    <row r="3613" spans="1:25" x14ac:dyDescent="0.2">
      <c r="A3613" s="93" t="s">
        <v>1979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6"/>
        <v>8 2024</v>
      </c>
      <c r="G3613" s="96" t="s">
        <v>6</v>
      </c>
      <c r="H3613" s="160" t="str">
        <f>RIGHT(Journal!$J3613,9)</f>
        <v>176044512</v>
      </c>
      <c r="I3613" s="96" t="str">
        <f t="shared" si="285"/>
        <v>Spotlife</v>
      </c>
      <c r="J3613" s="97" t="s">
        <v>1066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3221</v>
      </c>
      <c r="T3613" s="95" t="str">
        <f t="shared" si="289"/>
        <v>8 2024</v>
      </c>
      <c r="U3613" s="32">
        <f t="shared" si="287"/>
        <v>307</v>
      </c>
      <c r="V3613" s="22">
        <f t="shared" si="288"/>
        <v>0.62271805273833669</v>
      </c>
      <c r="X3613" s="33"/>
      <c r="Y3613" s="33"/>
    </row>
    <row r="3614" spans="1:25" x14ac:dyDescent="0.2">
      <c r="A3614" s="93" t="s">
        <v>1979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6"/>
        <v>8 2024</v>
      </c>
      <c r="G3614" s="96" t="s">
        <v>6</v>
      </c>
      <c r="H3614" s="160" t="str">
        <f>RIGHT(Journal!$J3614,9)</f>
        <v>176044512</v>
      </c>
      <c r="I3614" s="96" t="str">
        <f t="shared" si="285"/>
        <v>Spotlife</v>
      </c>
      <c r="J3614" s="97" t="s">
        <v>1066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3221</v>
      </c>
      <c r="T3614" s="95" t="str">
        <f t="shared" si="289"/>
        <v>9 2024</v>
      </c>
      <c r="U3614" s="32">
        <f t="shared" si="287"/>
        <v>307</v>
      </c>
      <c r="V3614" s="22">
        <f t="shared" si="288"/>
        <v>0.62271805273833669</v>
      </c>
      <c r="X3614" s="33"/>
      <c r="Y3614" s="33"/>
    </row>
    <row r="3615" spans="1:25" x14ac:dyDescent="0.2">
      <c r="A3615" s="93" t="s">
        <v>1979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6"/>
        <v>8 2024</v>
      </c>
      <c r="G3615" s="96" t="s">
        <v>6</v>
      </c>
      <c r="H3615" s="160" t="str">
        <f>RIGHT(Journal!$J3615,9)</f>
        <v>176044512</v>
      </c>
      <c r="I3615" s="96" t="str">
        <f t="shared" si="285"/>
        <v>Spotlife</v>
      </c>
      <c r="J3615" s="97" t="s">
        <v>1066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3221</v>
      </c>
      <c r="T3615" s="95" t="str">
        <f t="shared" si="289"/>
        <v>3 2025</v>
      </c>
      <c r="U3615" s="32">
        <f t="shared" si="287"/>
        <v>107</v>
      </c>
      <c r="V3615" s="22">
        <f t="shared" si="288"/>
        <v>0.21703853955375255</v>
      </c>
      <c r="X3615" s="33"/>
      <c r="Y3615" s="33"/>
    </row>
    <row r="3616" spans="1:25" x14ac:dyDescent="0.2">
      <c r="A3616" s="93" t="s">
        <v>1980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6"/>
        <v>7 2024</v>
      </c>
      <c r="G3616" s="96" t="s">
        <v>6</v>
      </c>
      <c r="H3616" s="160" t="str">
        <f>RIGHT(Journal!$J3616,9)</f>
        <v>VPB-54130</v>
      </c>
      <c r="I3616" s="96" t="str">
        <f t="shared" si="285"/>
        <v>Vplab</v>
      </c>
      <c r="J3616" s="97" t="s">
        <v>295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3221</v>
      </c>
      <c r="T3616" s="95" t="str">
        <f t="shared" si="289"/>
        <v>8 2024</v>
      </c>
      <c r="U3616" s="32">
        <f t="shared" si="287"/>
        <v>1139</v>
      </c>
      <c r="V3616" s="22">
        <f t="shared" si="288"/>
        <v>0.98105081826012064</v>
      </c>
      <c r="X3616" s="33"/>
      <c r="Y3616" s="33"/>
    </row>
    <row r="3617" spans="1:25" x14ac:dyDescent="0.2">
      <c r="A3617" s="93" t="s">
        <v>1981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6"/>
        <v>7 2024</v>
      </c>
      <c r="G3617" s="96" t="s">
        <v>6</v>
      </c>
      <c r="H3617" s="160" t="str">
        <f>RIGHT(Journal!$J3617,9)</f>
        <v>185549256</v>
      </c>
      <c r="I3617" s="96" t="str">
        <f t="shared" si="285"/>
        <v>Mutant Mass</v>
      </c>
      <c r="J3617" s="97" t="s">
        <v>1984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3221</v>
      </c>
      <c r="T3617" s="95" t="str">
        <f t="shared" si="289"/>
        <v>12 2024</v>
      </c>
      <c r="U3617" s="32">
        <f t="shared" si="287"/>
        <v>377</v>
      </c>
      <c r="V3617" s="22">
        <f t="shared" si="288"/>
        <v>0.12471055243135958</v>
      </c>
      <c r="X3617" s="33"/>
      <c r="Y3617" s="33"/>
    </row>
    <row r="3618" spans="1:25" x14ac:dyDescent="0.2">
      <c r="A3618" s="93" t="s">
        <v>1985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6"/>
        <v>7 2024</v>
      </c>
      <c r="G3618" s="96" t="s">
        <v>6</v>
      </c>
      <c r="H3618" s="160" t="str">
        <f>RIGHT(Journal!$J3618,9)</f>
        <v>998396245</v>
      </c>
      <c r="I3618" s="96" t="str">
        <f t="shared" si="285"/>
        <v>Maxler</v>
      </c>
      <c r="J3618" s="97" t="s">
        <v>1986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9"/>
        <v/>
      </c>
      <c r="U3618" s="32">
        <f t="shared" si="287"/>
        <v>-2061</v>
      </c>
      <c r="V3618" s="22" t="str">
        <f t="shared" si="288"/>
        <v/>
      </c>
      <c r="X3618" s="33"/>
      <c r="Y3618" s="33"/>
    </row>
    <row r="3619" spans="1:25" x14ac:dyDescent="0.2">
      <c r="A3619" s="93" t="s">
        <v>1969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6"/>
        <v>7 2024</v>
      </c>
      <c r="G3619" s="96" t="s">
        <v>5</v>
      </c>
      <c r="H3619" s="161" t="s">
        <v>4137</v>
      </c>
      <c r="I3619" s="97" t="s">
        <v>2067</v>
      </c>
      <c r="J3619" s="97" t="s">
        <v>4138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3221</v>
      </c>
      <c r="T3619" s="95" t="str">
        <f t="shared" si="289"/>
        <v>8 2024</v>
      </c>
      <c r="U3619" s="32">
        <f t="shared" si="287"/>
        <v>796.1425440172477</v>
      </c>
      <c r="V3619" s="22">
        <f t="shared" si="288"/>
        <v>0.61060550780619938</v>
      </c>
      <c r="X3619" s="33"/>
      <c r="Y3619" s="33"/>
    </row>
    <row r="3620" spans="1:25" x14ac:dyDescent="0.2">
      <c r="A3620" s="93" t="s">
        <v>1969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6"/>
        <v>7 2024</v>
      </c>
      <c r="G3620" s="96" t="s">
        <v>5</v>
      </c>
      <c r="H3620" s="161" t="s">
        <v>2831</v>
      </c>
      <c r="I3620" s="97" t="s">
        <v>2067</v>
      </c>
      <c r="J3620" s="97" t="s">
        <v>2832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3221</v>
      </c>
      <c r="T3620" s="95" t="str">
        <f t="shared" si="289"/>
        <v>8 2024</v>
      </c>
      <c r="U3620" s="32">
        <f t="shared" si="287"/>
        <v>1107.6948964696369</v>
      </c>
      <c r="V3620" s="22">
        <f t="shared" si="288"/>
        <v>0.79558344910245493</v>
      </c>
      <c r="X3620" s="33"/>
      <c r="Y3620" s="33"/>
    </row>
    <row r="3621" spans="1:25" x14ac:dyDescent="0.2">
      <c r="A3621" s="93" t="s">
        <v>1969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6"/>
        <v>7 2024</v>
      </c>
      <c r="G3621" s="96" t="s">
        <v>5</v>
      </c>
      <c r="H3621" s="161" t="s">
        <v>2831</v>
      </c>
      <c r="I3621" s="97" t="s">
        <v>2067</v>
      </c>
      <c r="J3621" s="97" t="s">
        <v>2832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3221</v>
      </c>
      <c r="T3621" s="95" t="str">
        <f t="shared" si="289"/>
        <v>8 2024</v>
      </c>
      <c r="U3621" s="32">
        <f t="shared" si="287"/>
        <v>1107.6948964696369</v>
      </c>
      <c r="V3621" s="22">
        <f t="shared" si="288"/>
        <v>0.79558344910245493</v>
      </c>
      <c r="X3621" s="33"/>
      <c r="Y3621" s="33"/>
    </row>
    <row r="3622" spans="1:25" x14ac:dyDescent="0.2">
      <c r="A3622" s="93" t="s">
        <v>1969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6"/>
        <v>7 2024</v>
      </c>
      <c r="G3622" s="96" t="s">
        <v>5</v>
      </c>
      <c r="H3622" s="161" t="s">
        <v>2735</v>
      </c>
      <c r="I3622" s="97" t="s">
        <v>2283</v>
      </c>
      <c r="J3622" s="97" t="s">
        <v>2736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3221</v>
      </c>
      <c r="T3622" s="95" t="str">
        <f t="shared" si="289"/>
        <v>8 2024</v>
      </c>
      <c r="U3622" s="32">
        <f t="shared" si="287"/>
        <v>825.46146245059276</v>
      </c>
      <c r="V3622" s="22">
        <f t="shared" si="288"/>
        <v>0.94388231851241677</v>
      </c>
      <c r="X3622" s="33"/>
      <c r="Y3622" s="33"/>
    </row>
    <row r="3623" spans="1:25" x14ac:dyDescent="0.2">
      <c r="A3623" s="93" t="s">
        <v>1969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6"/>
        <v>7 2024</v>
      </c>
      <c r="G3623" s="96" t="s">
        <v>5</v>
      </c>
      <c r="H3623" s="161" t="s">
        <v>2881</v>
      </c>
      <c r="I3623" s="97" t="s">
        <v>2283</v>
      </c>
      <c r="J3623" s="97" t="s">
        <v>2882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3221</v>
      </c>
      <c r="T3623" s="95" t="str">
        <f t="shared" si="289"/>
        <v>8 2024</v>
      </c>
      <c r="U3623" s="32">
        <f t="shared" si="287"/>
        <v>822.48008107258386</v>
      </c>
      <c r="V3623" s="22">
        <f t="shared" si="288"/>
        <v>0.93727796182438006</v>
      </c>
      <c r="X3623" s="33"/>
      <c r="Y3623" s="33"/>
    </row>
    <row r="3624" spans="1:25" x14ac:dyDescent="0.2">
      <c r="A3624" s="93" t="s">
        <v>1969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6"/>
        <v>7 2024</v>
      </c>
      <c r="G3624" s="96" t="s">
        <v>7</v>
      </c>
      <c r="H3624" s="160" t="str">
        <f>RIGHT(Journal!$J3624,9)</f>
        <v>IDC-71710</v>
      </c>
      <c r="I3624" s="127" t="str">
        <f t="shared" si="285"/>
        <v>I Dew Care</v>
      </c>
      <c r="J3624" s="97" t="s">
        <v>1988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9"/>
        <v/>
      </c>
      <c r="U3624" s="32">
        <f t="shared" si="287"/>
        <v>-1241.2484470445561</v>
      </c>
      <c r="V3624" s="22" t="str">
        <f t="shared" si="288"/>
        <v/>
      </c>
      <c r="X3624" s="33"/>
      <c r="Y3624" s="33"/>
    </row>
    <row r="3625" spans="1:25" x14ac:dyDescent="0.2">
      <c r="A3625" s="93" t="s">
        <v>1969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6"/>
        <v>7 2024</v>
      </c>
      <c r="G3625" s="96" t="s">
        <v>5</v>
      </c>
      <c r="H3625" s="160" t="str">
        <f>RIGHT(Journal!$J3625,9)</f>
        <v>SNS-00358</v>
      </c>
      <c r="I3625" s="127" t="str">
        <f t="shared" si="285"/>
        <v>Source Naturals</v>
      </c>
      <c r="J3625" s="97" t="s">
        <v>1989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3221</v>
      </c>
      <c r="T3625" s="95" t="str">
        <f t="shared" si="289"/>
        <v>11 2024</v>
      </c>
      <c r="U3625" s="32">
        <f t="shared" si="287"/>
        <v>843.844646065397</v>
      </c>
      <c r="V3625" s="22">
        <f t="shared" si="288"/>
        <v>0.67176774227985225</v>
      </c>
      <c r="X3625" s="33"/>
      <c r="Y3625" s="33"/>
    </row>
    <row r="3626" spans="1:25" x14ac:dyDescent="0.2">
      <c r="A3626" s="93" t="s">
        <v>1969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6"/>
        <v>7 2024</v>
      </c>
      <c r="G3626" s="96" t="s">
        <v>5</v>
      </c>
      <c r="H3626" s="160" t="str">
        <f>RIGHT(Journal!$J3626,9)</f>
        <v>NOW-04603</v>
      </c>
      <c r="I3626" s="127" t="str">
        <f t="shared" si="285"/>
        <v>NOW Foods</v>
      </c>
      <c r="J3626" s="97" t="s">
        <v>173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3221</v>
      </c>
      <c r="T3626" s="95" t="str">
        <f t="shared" si="289"/>
        <v>10 2024</v>
      </c>
      <c r="U3626" s="32">
        <f t="shared" si="287"/>
        <v>778.37998113546541</v>
      </c>
      <c r="V3626" s="22">
        <f t="shared" si="288"/>
        <v>0.76190752604924972</v>
      </c>
      <c r="X3626" s="33"/>
      <c r="Y3626" s="33"/>
    </row>
    <row r="3627" spans="1:25" x14ac:dyDescent="0.2">
      <c r="A3627" s="93" t="s">
        <v>1969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6"/>
        <v>7 2024</v>
      </c>
      <c r="G3627" s="96" t="s">
        <v>5</v>
      </c>
      <c r="H3627" s="161" t="s">
        <v>2496</v>
      </c>
      <c r="I3627" s="97" t="s">
        <v>2286</v>
      </c>
      <c r="J3627" s="97" t="s">
        <v>4485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3221</v>
      </c>
      <c r="T3627" s="95" t="str">
        <f t="shared" si="289"/>
        <v>9 2024</v>
      </c>
      <c r="U3627" s="32">
        <f t="shared" si="287"/>
        <v>979.87267337405683</v>
      </c>
      <c r="V3627" s="22">
        <f t="shared" si="288"/>
        <v>1.5801152945564512</v>
      </c>
      <c r="X3627" s="33"/>
      <c r="Y3627" s="33"/>
    </row>
    <row r="3628" spans="1:25" x14ac:dyDescent="0.2">
      <c r="A3628" s="93" t="s">
        <v>1969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6"/>
        <v>7 2024</v>
      </c>
      <c r="G3628" s="96" t="s">
        <v>5</v>
      </c>
      <c r="H3628" s="161" t="s">
        <v>2498</v>
      </c>
      <c r="I3628" s="97" t="s">
        <v>2286</v>
      </c>
      <c r="J3628" s="97" t="s">
        <v>4484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3221</v>
      </c>
      <c r="T3628" s="95" t="str">
        <f t="shared" si="289"/>
        <v>8 2024</v>
      </c>
      <c r="U3628" s="32">
        <f t="shared" si="287"/>
        <v>1216.7647659899387</v>
      </c>
      <c r="V3628" s="22">
        <f t="shared" si="288"/>
        <v>1.1232691919423268</v>
      </c>
      <c r="X3628" s="33"/>
      <c r="Y3628" s="33"/>
    </row>
    <row r="3629" spans="1:25" x14ac:dyDescent="0.2">
      <c r="A3629" s="93" t="s">
        <v>1990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6"/>
        <v>7 2024</v>
      </c>
      <c r="G3629" s="96" t="s">
        <v>5</v>
      </c>
      <c r="H3629" s="160" t="str">
        <f>RIGHT(Journal!$J3629,9)</f>
        <v>SNS-02622</v>
      </c>
      <c r="I3629" s="127" t="str">
        <f t="shared" si="285"/>
        <v>Source Naturals</v>
      </c>
      <c r="J3629" s="97" t="s">
        <v>1992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3221</v>
      </c>
      <c r="T3629" s="95" t="str">
        <f t="shared" si="289"/>
        <v>9 2024</v>
      </c>
      <c r="U3629" s="32">
        <f t="shared" si="287"/>
        <v>665.59288628715831</v>
      </c>
      <c r="V3629" s="22">
        <f t="shared" si="288"/>
        <v>0.24341396822340797</v>
      </c>
      <c r="X3629" s="33"/>
      <c r="Y3629" s="33"/>
    </row>
    <row r="3630" spans="1:25" x14ac:dyDescent="0.2">
      <c r="A3630" s="93" t="s">
        <v>1990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6"/>
        <v>7 2024</v>
      </c>
      <c r="G3630" s="96" t="s">
        <v>5</v>
      </c>
      <c r="H3630" s="161" t="s">
        <v>3109</v>
      </c>
      <c r="I3630" s="97" t="s">
        <v>2115</v>
      </c>
      <c r="J3630" s="97" t="s">
        <v>3110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3221</v>
      </c>
      <c r="T3630" s="95" t="str">
        <f t="shared" si="289"/>
        <v>12 2024</v>
      </c>
      <c r="U3630" s="32">
        <f t="shared" si="287"/>
        <v>641.42135305664624</v>
      </c>
      <c r="V3630" s="22">
        <f t="shared" si="288"/>
        <v>1.7887884806425032</v>
      </c>
      <c r="X3630" s="33"/>
      <c r="Y3630" s="33"/>
    </row>
    <row r="3631" spans="1:25" x14ac:dyDescent="0.2">
      <c r="A3631" s="93" t="s">
        <v>1990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6"/>
        <v>7 2024</v>
      </c>
      <c r="G3631" s="96" t="s">
        <v>5</v>
      </c>
      <c r="H3631" s="161" t="s">
        <v>3109</v>
      </c>
      <c r="I3631" s="97" t="s">
        <v>2115</v>
      </c>
      <c r="J3631" s="97" t="s">
        <v>3110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3221</v>
      </c>
      <c r="T3631" s="95" t="str">
        <f t="shared" si="289"/>
        <v>1 2025</v>
      </c>
      <c r="U3631" s="32">
        <f t="shared" si="287"/>
        <v>641.42135305664624</v>
      </c>
      <c r="V3631" s="22">
        <f t="shared" si="288"/>
        <v>1.7887884806425032</v>
      </c>
      <c r="X3631" s="33"/>
      <c r="Y3631" s="33"/>
    </row>
    <row r="3632" spans="1:25" x14ac:dyDescent="0.2">
      <c r="A3632" s="93" t="s">
        <v>1990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6"/>
        <v>7 2024</v>
      </c>
      <c r="G3632" s="96" t="s">
        <v>5</v>
      </c>
      <c r="H3632" s="161" t="s">
        <v>3109</v>
      </c>
      <c r="I3632" s="97" t="s">
        <v>2115</v>
      </c>
      <c r="J3632" s="97" t="s">
        <v>3110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3221</v>
      </c>
      <c r="T3632" s="95" t="str">
        <f t="shared" si="289"/>
        <v>3 2025</v>
      </c>
      <c r="U3632" s="32">
        <f t="shared" si="287"/>
        <v>641.42135305664624</v>
      </c>
      <c r="V3632" s="22">
        <f t="shared" si="288"/>
        <v>1.7887884806425032</v>
      </c>
      <c r="X3632" s="33"/>
      <c r="Y3632" s="33"/>
    </row>
    <row r="3633" spans="1:25" x14ac:dyDescent="0.2">
      <c r="A3633" s="93" t="s">
        <v>1990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6"/>
        <v>7 2024</v>
      </c>
      <c r="G3633" s="96" t="s">
        <v>5</v>
      </c>
      <c r="H3633" s="160" t="str">
        <f>RIGHT(Journal!$J3633,9)</f>
        <v>CGN-00963</v>
      </c>
      <c r="I3633" s="127" t="str">
        <f t="shared" si="285"/>
        <v>California Gold Nutrition</v>
      </c>
      <c r="J3633" s="97" t="s">
        <v>1155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/>
      <c r="R3633" s="31"/>
      <c r="S3633" s="31"/>
      <c r="T3633" s="95" t="str">
        <f t="shared" si="289"/>
        <v/>
      </c>
      <c r="U3633" s="32">
        <f t="shared" si="287"/>
        <v>-686.78587843522098</v>
      </c>
      <c r="V3633" s="22" t="str">
        <f t="shared" si="288"/>
        <v/>
      </c>
      <c r="X3633" s="33"/>
      <c r="Y3633" s="33"/>
    </row>
    <row r="3634" spans="1:25" x14ac:dyDescent="0.2">
      <c r="A3634" s="93" t="s">
        <v>1990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6"/>
        <v>7 2024</v>
      </c>
      <c r="G3634" s="96" t="s">
        <v>5</v>
      </c>
      <c r="H3634" s="160" t="str">
        <f>RIGHT(Journal!$J3634,9)</f>
        <v>CGN-00934</v>
      </c>
      <c r="I3634" s="127" t="str">
        <f t="shared" si="285"/>
        <v>California Gold Nutrition</v>
      </c>
      <c r="J3634" s="97" t="s">
        <v>114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3221</v>
      </c>
      <c r="T3634" s="95" t="str">
        <f t="shared" si="289"/>
        <v>12 2024</v>
      </c>
      <c r="U3634" s="32">
        <f t="shared" si="287"/>
        <v>1331.9653519349417</v>
      </c>
      <c r="V3634" s="22">
        <f t="shared" si="288"/>
        <v>1.5344610435816526</v>
      </c>
      <c r="X3634" s="33"/>
      <c r="Y3634" s="33"/>
    </row>
    <row r="3635" spans="1:25" x14ac:dyDescent="0.2">
      <c r="A3635" s="93" t="s">
        <v>1990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6"/>
        <v>7 2024</v>
      </c>
      <c r="G3635" s="96" t="s">
        <v>5</v>
      </c>
      <c r="H3635" s="160" t="str">
        <f>RIGHT(Journal!$J3635,9)</f>
        <v>CGN-01856</v>
      </c>
      <c r="I3635" s="127" t="str">
        <f t="shared" si="285"/>
        <v>California Gold Nutrition</v>
      </c>
      <c r="J3635" s="97" t="s">
        <v>329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3221</v>
      </c>
      <c r="T3635" s="95" t="str">
        <f t="shared" si="289"/>
        <v>8 2024</v>
      </c>
      <c r="U3635" s="32">
        <f t="shared" si="287"/>
        <v>1062.4050133202472</v>
      </c>
      <c r="V3635" s="22">
        <f t="shared" si="288"/>
        <v>1.1331172077641718</v>
      </c>
      <c r="X3635" s="33"/>
      <c r="Y3635" s="33"/>
    </row>
    <row r="3636" spans="1:25" x14ac:dyDescent="0.2">
      <c r="A3636" s="93" t="s">
        <v>1990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6"/>
        <v>7 2024</v>
      </c>
      <c r="G3636" s="96" t="s">
        <v>5</v>
      </c>
      <c r="H3636" s="160" t="str">
        <f>RIGHT(Journal!$J3636,9)</f>
        <v>CGN-01856</v>
      </c>
      <c r="I3636" s="127" t="str">
        <f t="shared" si="285"/>
        <v>California Gold Nutrition</v>
      </c>
      <c r="J3636" s="97" t="s">
        <v>329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3221</v>
      </c>
      <c r="T3636" s="95" t="str">
        <f t="shared" si="289"/>
        <v>12 2024</v>
      </c>
      <c r="U3636" s="32">
        <f t="shared" si="287"/>
        <v>1262.4050133202472</v>
      </c>
      <c r="V3636" s="22">
        <f t="shared" si="288"/>
        <v>1.3464289285405888</v>
      </c>
      <c r="X3636" s="33"/>
      <c r="Y3636" s="33"/>
    </row>
    <row r="3637" spans="1:25" x14ac:dyDescent="0.2">
      <c r="A3637" s="93" t="s">
        <v>1990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6"/>
        <v>7 2024</v>
      </c>
      <c r="G3637" s="96" t="s">
        <v>5</v>
      </c>
      <c r="H3637" s="161" t="s">
        <v>2785</v>
      </c>
      <c r="I3637" s="97" t="s">
        <v>2115</v>
      </c>
      <c r="J3637" s="97" t="s">
        <v>2786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3221</v>
      </c>
      <c r="T3637" s="95" t="str">
        <f t="shared" si="289"/>
        <v>8 2024</v>
      </c>
      <c r="U3637" s="32">
        <f t="shared" si="287"/>
        <v>1094.0144802766877</v>
      </c>
      <c r="V3637" s="22">
        <f t="shared" si="288"/>
        <v>1.3573624506954578</v>
      </c>
      <c r="X3637" s="33"/>
      <c r="Y3637" s="33"/>
    </row>
    <row r="3638" spans="1:25" x14ac:dyDescent="0.2">
      <c r="A3638" s="93" t="s">
        <v>1990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6"/>
        <v>7 2024</v>
      </c>
      <c r="G3638" s="96" t="s">
        <v>5</v>
      </c>
      <c r="H3638" s="161" t="s">
        <v>2785</v>
      </c>
      <c r="I3638" s="97" t="s">
        <v>2115</v>
      </c>
      <c r="J3638" s="97" t="s">
        <v>2786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3221</v>
      </c>
      <c r="T3638" s="95" t="str">
        <f t="shared" si="289"/>
        <v>8 2024</v>
      </c>
      <c r="U3638" s="32">
        <f t="shared" si="287"/>
        <v>994.01448027668755</v>
      </c>
      <c r="V3638" s="22">
        <f t="shared" si="288"/>
        <v>1.2332907427641178</v>
      </c>
      <c r="X3638" s="33"/>
      <c r="Y3638" s="33"/>
    </row>
    <row r="3639" spans="1:25" x14ac:dyDescent="0.2">
      <c r="A3639" s="93" t="s">
        <v>1990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6"/>
        <v>7 2024</v>
      </c>
      <c r="G3639" s="96" t="s">
        <v>5</v>
      </c>
      <c r="H3639" s="161" t="s">
        <v>2785</v>
      </c>
      <c r="I3639" s="97" t="s">
        <v>2115</v>
      </c>
      <c r="J3639" s="97" t="s">
        <v>2786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3221</v>
      </c>
      <c r="T3639" s="95" t="str">
        <f t="shared" si="289"/>
        <v>5 2025</v>
      </c>
      <c r="U3639" s="32">
        <f t="shared" si="287"/>
        <v>1094.0144802766877</v>
      </c>
      <c r="V3639" s="22">
        <f t="shared" si="288"/>
        <v>1.3573624506954578</v>
      </c>
      <c r="X3639" s="33"/>
      <c r="Y3639" s="33"/>
    </row>
    <row r="3640" spans="1:25" x14ac:dyDescent="0.2">
      <c r="A3640" s="93" t="s">
        <v>1990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6"/>
        <v>7 2024</v>
      </c>
      <c r="G3640" s="96" t="s">
        <v>5</v>
      </c>
      <c r="H3640" s="160" t="str">
        <f>RIGHT(Journal!$J3640,9)</f>
        <v>CGN-01796</v>
      </c>
      <c r="I3640" s="127" t="str">
        <f t="shared" ref="I3640:I3693" si="290">IFERROR(LEFT(J3640,FIND(",",J3640)-1),"")</f>
        <v>California Gold Nutrition</v>
      </c>
      <c r="J3640" s="97" t="s">
        <v>1993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9"/>
        <v/>
      </c>
      <c r="U3640" s="32">
        <f t="shared" si="287"/>
        <v>-1388.2676030566452</v>
      </c>
      <c r="V3640" s="22" t="str">
        <f t="shared" si="288"/>
        <v/>
      </c>
      <c r="X3640" s="33"/>
      <c r="Y3640" s="33"/>
    </row>
    <row r="3641" spans="1:25" x14ac:dyDescent="0.2">
      <c r="A3641" s="93" t="s">
        <v>1990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6"/>
        <v>7 2024</v>
      </c>
      <c r="G3641" s="96" t="s">
        <v>5</v>
      </c>
      <c r="H3641" s="160" t="str">
        <f>RIGHT(Journal!$J3641,9)</f>
        <v>CGN-01251</v>
      </c>
      <c r="I3641" s="127" t="str">
        <f t="shared" si="290"/>
        <v>California Gold Nutrition</v>
      </c>
      <c r="J3641" s="97" t="s">
        <v>1994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3425</v>
      </c>
      <c r="T3641" s="95" t="str">
        <f t="shared" si="289"/>
        <v>9 2025</v>
      </c>
      <c r="U3641" s="32">
        <f t="shared" si="287"/>
        <v>813.14587563095938</v>
      </c>
      <c r="V3641" s="22">
        <f t="shared" si="288"/>
        <v>1.3856013647432699</v>
      </c>
      <c r="X3641" s="33"/>
      <c r="Y3641" s="33"/>
    </row>
    <row r="3642" spans="1:25" x14ac:dyDescent="0.2">
      <c r="A3642" s="93" t="s">
        <v>1990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6"/>
        <v>7 2024</v>
      </c>
      <c r="G3642" s="96" t="s">
        <v>5</v>
      </c>
      <c r="H3642" s="161" t="s">
        <v>2633</v>
      </c>
      <c r="I3642" s="97" t="s">
        <v>2115</v>
      </c>
      <c r="J3642" s="97" t="s">
        <v>3936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3221</v>
      </c>
      <c r="T3642" s="95" t="str">
        <f t="shared" si="289"/>
        <v>9 2024</v>
      </c>
      <c r="U3642" s="32">
        <f t="shared" si="287"/>
        <v>1172.5313337773428</v>
      </c>
      <c r="V3642" s="22">
        <f t="shared" si="288"/>
        <v>0.55113917887175479</v>
      </c>
      <c r="X3642" s="33"/>
      <c r="Y3642" s="33"/>
    </row>
    <row r="3643" spans="1:25" x14ac:dyDescent="0.2">
      <c r="A3643" s="93" t="s">
        <v>1990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6"/>
        <v>7 2024</v>
      </c>
      <c r="G3643" s="96" t="s">
        <v>5</v>
      </c>
      <c r="H3643" s="161" t="s">
        <v>2633</v>
      </c>
      <c r="I3643" s="97" t="s">
        <v>2115</v>
      </c>
      <c r="J3643" s="97" t="s">
        <v>3936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3221</v>
      </c>
      <c r="T3643" s="95" t="str">
        <f t="shared" si="289"/>
        <v>10 2024</v>
      </c>
      <c r="U3643" s="32">
        <f t="shared" si="287"/>
        <v>1272.5313337773428</v>
      </c>
      <c r="V3643" s="22">
        <f t="shared" si="288"/>
        <v>0.59814339641332315</v>
      </c>
      <c r="X3643" s="33"/>
      <c r="Y3643" s="33"/>
    </row>
    <row r="3644" spans="1:25" x14ac:dyDescent="0.2">
      <c r="A3644" s="93" t="s">
        <v>1990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6"/>
        <v>7 2024</v>
      </c>
      <c r="G3644" s="96" t="s">
        <v>7</v>
      </c>
      <c r="H3644" s="160" t="str">
        <f>RIGHT(Journal!$J3644,9)</f>
        <v>DAV-00001</v>
      </c>
      <c r="I3644" s="127" t="str">
        <f t="shared" si="290"/>
        <v>Davids Natural Toothpaste</v>
      </c>
      <c r="J3644" s="97" t="s">
        <v>1995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9"/>
        <v/>
      </c>
      <c r="U3644" s="32">
        <f t="shared" si="287"/>
        <v>-463.4090164049353</v>
      </c>
      <c r="V3644" s="22" t="str">
        <f t="shared" si="288"/>
        <v/>
      </c>
      <c r="X3644" s="33"/>
      <c r="Y3644" s="33"/>
    </row>
    <row r="3645" spans="1:25" x14ac:dyDescent="0.2">
      <c r="A3645" s="93" t="s">
        <v>1990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6"/>
        <v>7 2024</v>
      </c>
      <c r="G3645" s="96" t="s">
        <v>5</v>
      </c>
      <c r="H3645" s="175" t="s">
        <v>3739</v>
      </c>
      <c r="I3645" s="176" t="s">
        <v>2111</v>
      </c>
      <c r="J3645" s="97" t="s">
        <v>3786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3221</v>
      </c>
      <c r="T3645" s="95" t="str">
        <f t="shared" si="289"/>
        <v>11 2024</v>
      </c>
      <c r="U3645" s="32">
        <f t="shared" si="287"/>
        <v>1483.1156898485704</v>
      </c>
      <c r="V3645" s="22">
        <f t="shared" si="288"/>
        <v>1.3279044896310579</v>
      </c>
      <c r="X3645" s="33"/>
      <c r="Y3645" s="33"/>
    </row>
    <row r="3646" spans="1:25" x14ac:dyDescent="0.2">
      <c r="A3646" s="93" t="s">
        <v>1996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6"/>
        <v>7 2024</v>
      </c>
      <c r="G3646" s="96" t="s">
        <v>5</v>
      </c>
      <c r="H3646" s="161" t="s">
        <v>2114</v>
      </c>
      <c r="I3646" s="97" t="s">
        <v>2115</v>
      </c>
      <c r="J3646" s="97" t="s">
        <v>3197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3221</v>
      </c>
      <c r="T3646" s="95" t="str">
        <f t="shared" si="289"/>
        <v>8 2024</v>
      </c>
      <c r="U3646" s="32">
        <f t="shared" si="287"/>
        <v>637.14511559359153</v>
      </c>
      <c r="V3646" s="22">
        <f t="shared" si="288"/>
        <v>0.40768027918061445</v>
      </c>
      <c r="X3646" s="33"/>
      <c r="Y3646" s="33"/>
    </row>
    <row r="3647" spans="1:25" x14ac:dyDescent="0.2">
      <c r="A3647" s="93" t="s">
        <v>1996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6"/>
        <v>7 2024</v>
      </c>
      <c r="G3647" s="96" t="s">
        <v>5</v>
      </c>
      <c r="H3647" s="161" t="s">
        <v>2114</v>
      </c>
      <c r="I3647" s="97" t="s">
        <v>2115</v>
      </c>
      <c r="J3647" s="97" t="s">
        <v>3197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3221</v>
      </c>
      <c r="T3647" s="95" t="str">
        <f t="shared" si="289"/>
        <v>9 2024</v>
      </c>
      <c r="U3647" s="32">
        <f t="shared" si="287"/>
        <v>737.14511559359153</v>
      </c>
      <c r="V3647" s="22">
        <f t="shared" si="288"/>
        <v>0.47166574641609693</v>
      </c>
      <c r="X3647" s="33"/>
      <c r="Y3647" s="33"/>
    </row>
    <row r="3648" spans="1:25" x14ac:dyDescent="0.2">
      <c r="A3648" s="93" t="s">
        <v>1996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6"/>
        <v>7 2024</v>
      </c>
      <c r="G3648" s="96" t="s">
        <v>5</v>
      </c>
      <c r="H3648" s="161" t="s">
        <v>2114</v>
      </c>
      <c r="I3648" s="97" t="s">
        <v>2115</v>
      </c>
      <c r="J3648" s="97" t="s">
        <v>3197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3221</v>
      </c>
      <c r="T3648" s="95" t="str">
        <f t="shared" si="289"/>
        <v>9 2024</v>
      </c>
      <c r="U3648" s="32">
        <f t="shared" si="287"/>
        <v>737.14511559359153</v>
      </c>
      <c r="V3648" s="22">
        <f t="shared" si="288"/>
        <v>0.47166574641609693</v>
      </c>
      <c r="X3648" s="33"/>
      <c r="Y3648" s="33"/>
    </row>
    <row r="3649" spans="1:25" x14ac:dyDescent="0.2">
      <c r="A3649" s="93" t="s">
        <v>1996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ref="F3649:F3712" si="291">IFERROR(MONTH(E3649)&amp;" "&amp;YEAR(E3649),"")</f>
        <v>7 2024</v>
      </c>
      <c r="G3649" s="96" t="s">
        <v>5</v>
      </c>
      <c r="H3649" s="161" t="s">
        <v>2114</v>
      </c>
      <c r="I3649" s="97" t="s">
        <v>2115</v>
      </c>
      <c r="J3649" s="97" t="s">
        <v>3197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3221</v>
      </c>
      <c r="T3649" s="95" t="str">
        <f t="shared" si="289"/>
        <v>9 2024</v>
      </c>
      <c r="U3649" s="32">
        <f t="shared" ref="U3649:U3712" si="292">Q3649-P3649</f>
        <v>737.14511559359153</v>
      </c>
      <c r="V3649" s="22">
        <f t="shared" ref="V3649:V3712" si="293">IF(Q3649&lt;&gt;0,IFERROR(U3649/P3649,""),"")</f>
        <v>0.47166574641609693</v>
      </c>
      <c r="X3649" s="33"/>
      <c r="Y3649" s="33"/>
    </row>
    <row r="3650" spans="1:25" x14ac:dyDescent="0.2">
      <c r="A3650" s="93" t="s">
        <v>1996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91"/>
        <v>7 2024</v>
      </c>
      <c r="G3650" s="96" t="s">
        <v>5</v>
      </c>
      <c r="H3650" s="160" t="str">
        <f>RIGHT(Journal!$J3650,9)</f>
        <v>CGN-01842</v>
      </c>
      <c r="I3650" s="127" t="str">
        <f t="shared" si="290"/>
        <v>California Gold Nutrition</v>
      </c>
      <c r="J3650" s="97" t="s">
        <v>163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3425</v>
      </c>
      <c r="T3650" s="95" t="str">
        <f t="shared" si="289"/>
        <v>9 2025</v>
      </c>
      <c r="U3650" s="32">
        <f t="shared" si="292"/>
        <v>365.41353191306587</v>
      </c>
      <c r="V3650" s="22">
        <f t="shared" si="293"/>
        <v>0.57582937911466248</v>
      </c>
      <c r="X3650" s="33"/>
      <c r="Y3650" s="33"/>
    </row>
    <row r="3651" spans="1:25" x14ac:dyDescent="0.2">
      <c r="A3651" s="93" t="s">
        <v>1996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91"/>
        <v>7 2024</v>
      </c>
      <c r="G3651" s="96" t="s">
        <v>5</v>
      </c>
      <c r="H3651" s="160" t="str">
        <f>RIGHT(Journal!$J3651,9)</f>
        <v>CGN-01856</v>
      </c>
      <c r="I3651" s="127" t="str">
        <f t="shared" si="290"/>
        <v>California Gold Nutrition</v>
      </c>
      <c r="J3651" s="97" t="s">
        <v>329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3221</v>
      </c>
      <c r="T3651" s="95" t="str">
        <f t="shared" si="289"/>
        <v>1 2025</v>
      </c>
      <c r="U3651" s="32">
        <f t="shared" si="292"/>
        <v>1015.7215746069924</v>
      </c>
      <c r="V3651" s="22">
        <f t="shared" si="293"/>
        <v>0.85767126448319875</v>
      </c>
      <c r="X3651" s="33"/>
      <c r="Y3651" s="33"/>
    </row>
    <row r="3652" spans="1:25" x14ac:dyDescent="0.2">
      <c r="A3652" s="93" t="s">
        <v>1996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si="291"/>
        <v>7 2024</v>
      </c>
      <c r="G3652" s="96" t="s">
        <v>5</v>
      </c>
      <c r="H3652" s="160" t="str">
        <f>RIGHT(Journal!$J3652,9)</f>
        <v>CGN-01403</v>
      </c>
      <c r="I3652" s="127" t="str">
        <f t="shared" si="290"/>
        <v>California Gold Nutrition</v>
      </c>
      <c r="J3652" s="97" t="s">
        <v>1998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3221</v>
      </c>
      <c r="T3652" s="95" t="str">
        <f t="shared" si="289"/>
        <v>8 2024</v>
      </c>
      <c r="U3652" s="32">
        <f t="shared" si="292"/>
        <v>872.35731036852508</v>
      </c>
      <c r="V3652" s="22">
        <f t="shared" si="293"/>
        <v>0.6110473696984442</v>
      </c>
      <c r="X3652" s="33"/>
      <c r="Y3652" s="33"/>
    </row>
    <row r="3653" spans="1:25" x14ac:dyDescent="0.2">
      <c r="A3653" s="93" t="s">
        <v>1996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1"/>
        <v>7 2024</v>
      </c>
      <c r="G3653" s="96" t="s">
        <v>5</v>
      </c>
      <c r="H3653" s="160" t="str">
        <f>RIGHT(Journal!$J3653,9)</f>
        <v>CGN-01403</v>
      </c>
      <c r="I3653" s="127" t="str">
        <f t="shared" si="290"/>
        <v>California Gold Nutrition</v>
      </c>
      <c r="J3653" s="97" t="s">
        <v>1998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3221</v>
      </c>
      <c r="T3653" s="95" t="str">
        <f t="shared" si="289"/>
        <v>9 2024</v>
      </c>
      <c r="U3653" s="32">
        <f t="shared" si="292"/>
        <v>1072.3573103685251</v>
      </c>
      <c r="V3653" s="22">
        <f t="shared" si="293"/>
        <v>0.75113844532439589</v>
      </c>
      <c r="X3653" s="33"/>
      <c r="Y3653" s="33"/>
    </row>
    <row r="3654" spans="1:25" x14ac:dyDescent="0.2">
      <c r="A3654" s="93" t="s">
        <v>1996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1"/>
        <v>7 2024</v>
      </c>
      <c r="G3654" s="96" t="s">
        <v>5</v>
      </c>
      <c r="H3654" s="160" t="str">
        <f>RIGHT(Journal!$J3654,9)</f>
        <v>CGN-01403</v>
      </c>
      <c r="I3654" s="127" t="str">
        <f t="shared" si="290"/>
        <v>California Gold Nutrition</v>
      </c>
      <c r="J3654" s="97" t="s">
        <v>1998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3250</v>
      </c>
      <c r="T3654" s="95" t="str">
        <f t="shared" si="289"/>
        <v>10 2025</v>
      </c>
      <c r="U3654" s="32">
        <f t="shared" si="292"/>
        <v>572.35731036852508</v>
      </c>
      <c r="V3654" s="22">
        <f t="shared" si="293"/>
        <v>0.40091075625951667</v>
      </c>
      <c r="X3654" s="33"/>
      <c r="Y3654" s="33"/>
    </row>
    <row r="3655" spans="1:25" x14ac:dyDescent="0.2">
      <c r="A3655" s="93" t="s">
        <v>1999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1"/>
        <v>7 2024</v>
      </c>
      <c r="G3655" s="96" t="s">
        <v>5</v>
      </c>
      <c r="H3655" s="160" t="str">
        <f>RIGHT(Journal!$J3655,9)</f>
        <v>NCS-67176</v>
      </c>
      <c r="I3655" s="127" t="str">
        <f t="shared" si="290"/>
        <v>Nutricost</v>
      </c>
      <c r="J3655" s="97" t="s">
        <v>2001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3221</v>
      </c>
      <c r="T3655" s="95" t="str">
        <f t="shared" si="289"/>
        <v>8 2024</v>
      </c>
      <c r="U3655" s="32">
        <f t="shared" si="292"/>
        <v>740.07195410873055</v>
      </c>
      <c r="V3655" s="22">
        <f t="shared" si="293"/>
        <v>0.47442698146111495</v>
      </c>
      <c r="X3655" s="33"/>
      <c r="Y3655" s="33"/>
    </row>
    <row r="3656" spans="1:25" x14ac:dyDescent="0.2">
      <c r="A3656" s="93" t="s">
        <v>1999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1"/>
        <v>7 2024</v>
      </c>
      <c r="G3656" s="96" t="s">
        <v>5</v>
      </c>
      <c r="H3656" s="161" t="s">
        <v>2614</v>
      </c>
      <c r="I3656" s="97" t="s">
        <v>2102</v>
      </c>
      <c r="J3656" s="97" t="s">
        <v>2615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3221</v>
      </c>
      <c r="T3656" s="95" t="str">
        <f t="shared" si="289"/>
        <v>1 2025</v>
      </c>
      <c r="U3656" s="32">
        <f t="shared" si="292"/>
        <v>853.405842782121</v>
      </c>
      <c r="V3656" s="22">
        <f t="shared" si="293"/>
        <v>0.95183069832869438</v>
      </c>
      <c r="X3656" s="33"/>
      <c r="Y3656" s="33"/>
    </row>
    <row r="3657" spans="1:25" x14ac:dyDescent="0.2">
      <c r="A3657" s="93" t="s">
        <v>1999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1"/>
        <v>7 2024</v>
      </c>
      <c r="G3657" s="96" t="s">
        <v>5</v>
      </c>
      <c r="H3657" s="161" t="s">
        <v>2614</v>
      </c>
      <c r="I3657" s="97" t="s">
        <v>2102</v>
      </c>
      <c r="J3657" s="97" t="s">
        <v>2615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3221</v>
      </c>
      <c r="T3657" s="95" t="str">
        <f t="shared" si="289"/>
        <v>1 2025</v>
      </c>
      <c r="U3657" s="32">
        <f t="shared" si="292"/>
        <v>853.405842782121</v>
      </c>
      <c r="V3657" s="22">
        <f t="shared" si="293"/>
        <v>0.95183069832869438</v>
      </c>
      <c r="X3657" s="33"/>
      <c r="Y3657" s="33"/>
    </row>
    <row r="3658" spans="1:25" x14ac:dyDescent="0.2">
      <c r="A3658" s="93" t="s">
        <v>1999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1"/>
        <v>7 2024</v>
      </c>
      <c r="G3658" s="96" t="s">
        <v>5</v>
      </c>
      <c r="H3658" s="160" t="str">
        <f>RIGHT(Journal!$J3658,9)</f>
        <v>HRM-50004</v>
      </c>
      <c r="I3658" s="127" t="str">
        <f t="shared" si="290"/>
        <v>Healths Harmony</v>
      </c>
      <c r="J3658" s="97" t="s">
        <v>1007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3221</v>
      </c>
      <c r="T3658" s="95" t="str">
        <f t="shared" si="289"/>
        <v>8 2024</v>
      </c>
      <c r="U3658" s="32">
        <f t="shared" si="292"/>
        <v>640.00932714686405</v>
      </c>
      <c r="V3658" s="22">
        <f t="shared" si="293"/>
        <v>0.47059832094596876</v>
      </c>
      <c r="X3658" s="33"/>
      <c r="Y3658" s="33"/>
    </row>
    <row r="3659" spans="1:25" x14ac:dyDescent="0.2">
      <c r="A3659" s="93" t="s">
        <v>1999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1"/>
        <v>7 2024</v>
      </c>
      <c r="G3659" s="96" t="s">
        <v>5</v>
      </c>
      <c r="H3659" s="160" t="str">
        <f>RIGHT(Journal!$J3659,9)</f>
        <v>NOW-01792</v>
      </c>
      <c r="I3659" s="127" t="str">
        <f t="shared" si="290"/>
        <v>NOW Foods</v>
      </c>
      <c r="J3659" s="97" t="s">
        <v>1241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3221</v>
      </c>
      <c r="T3659" s="95" t="str">
        <f t="shared" si="289"/>
        <v>9 2024</v>
      </c>
      <c r="U3659" s="32">
        <f t="shared" si="292"/>
        <v>807.63383168228211</v>
      </c>
      <c r="V3659" s="22">
        <f t="shared" si="293"/>
        <v>0.73934350505020352</v>
      </c>
      <c r="X3659" s="33"/>
      <c r="Y3659" s="33"/>
    </row>
    <row r="3660" spans="1:25" x14ac:dyDescent="0.2">
      <c r="A3660" s="93" t="s">
        <v>1999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1"/>
        <v>7 2024</v>
      </c>
      <c r="G3660" s="96" t="s">
        <v>5</v>
      </c>
      <c r="H3660" s="160" t="str">
        <f>RIGHT(Journal!$J3660,9)</f>
        <v>TEO-00757</v>
      </c>
      <c r="I3660" s="127" t="str">
        <f t="shared" si="290"/>
        <v>Terra Origin</v>
      </c>
      <c r="J3660" s="97" t="s">
        <v>900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3221</v>
      </c>
      <c r="T3660" s="95" t="str">
        <f t="shared" si="289"/>
        <v>8 2024</v>
      </c>
      <c r="U3660" s="32">
        <f t="shared" si="292"/>
        <v>1194.4721671540251</v>
      </c>
      <c r="V3660" s="22">
        <f t="shared" si="293"/>
        <v>0.51809054314453984</v>
      </c>
      <c r="X3660" s="33"/>
      <c r="Y3660" s="33"/>
    </row>
    <row r="3661" spans="1:25" x14ac:dyDescent="0.2">
      <c r="A3661" s="93" t="s">
        <v>1999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1"/>
        <v>7 2024</v>
      </c>
      <c r="G3661" s="96" t="s">
        <v>5</v>
      </c>
      <c r="H3661" s="161" t="s">
        <v>2492</v>
      </c>
      <c r="I3661" s="97" t="s">
        <v>2188</v>
      </c>
      <c r="J3661" s="97" t="s">
        <v>2493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3221</v>
      </c>
      <c r="T3661" s="95" t="str">
        <f t="shared" ref="T3661:T3724" si="294">IF(R3661="","",MONTH(R3661)&amp;" "&amp;YEAR(R3661))</f>
        <v>10 2024</v>
      </c>
      <c r="U3661" s="32">
        <f t="shared" si="292"/>
        <v>857.12881818046185</v>
      </c>
      <c r="V3661" s="22">
        <f t="shared" si="293"/>
        <v>0.74997850310290204</v>
      </c>
      <c r="X3661" s="33"/>
      <c r="Y3661" s="33"/>
    </row>
    <row r="3662" spans="1:25" x14ac:dyDescent="0.2">
      <c r="A3662" s="93" t="s">
        <v>1999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1"/>
        <v>7 2024</v>
      </c>
      <c r="G3662" s="96" t="s">
        <v>5</v>
      </c>
      <c r="H3662" s="161" t="s">
        <v>2492</v>
      </c>
      <c r="I3662" s="97" t="s">
        <v>2188</v>
      </c>
      <c r="J3662" s="97" t="s">
        <v>2493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3221</v>
      </c>
      <c r="T3662" s="95" t="str">
        <f t="shared" si="294"/>
        <v>10 2024</v>
      </c>
      <c r="U3662" s="32">
        <f t="shared" si="292"/>
        <v>857.12881818046185</v>
      </c>
      <c r="V3662" s="22">
        <f t="shared" si="293"/>
        <v>0.74997850310290204</v>
      </c>
      <c r="X3662" s="33"/>
      <c r="Y3662" s="33"/>
    </row>
    <row r="3663" spans="1:25" x14ac:dyDescent="0.2">
      <c r="A3663" s="93" t="s">
        <v>1999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1"/>
        <v>7 2024</v>
      </c>
      <c r="G3663" s="96" t="s">
        <v>5</v>
      </c>
      <c r="H3663" s="161" t="s">
        <v>2562</v>
      </c>
      <c r="I3663" s="97" t="s">
        <v>2165</v>
      </c>
      <c r="J3663" s="97" t="s">
        <v>2563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3221</v>
      </c>
      <c r="T3663" s="95" t="str">
        <f t="shared" si="294"/>
        <v>10 2024</v>
      </c>
      <c r="U3663" s="32">
        <f t="shared" si="292"/>
        <v>612.68396670048344</v>
      </c>
      <c r="V3663" s="22">
        <f t="shared" si="293"/>
        <v>1.0431929863355696</v>
      </c>
      <c r="X3663" s="33"/>
      <c r="Y3663" s="33"/>
    </row>
    <row r="3664" spans="1:25" x14ac:dyDescent="0.2">
      <c r="A3664" s="93" t="s">
        <v>1999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1"/>
        <v>7 2024</v>
      </c>
      <c r="G3664" s="96" t="s">
        <v>5</v>
      </c>
      <c r="H3664" s="160" t="str">
        <f>RIGHT(Journal!$J3664,9)</f>
        <v>NOW-00892</v>
      </c>
      <c r="I3664" s="127" t="str">
        <f t="shared" si="290"/>
        <v>NOW Foods</v>
      </c>
      <c r="J3664" s="97" t="s">
        <v>1921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3221</v>
      </c>
      <c r="T3664" s="95" t="str">
        <f t="shared" si="294"/>
        <v>8 2024</v>
      </c>
      <c r="U3664" s="32">
        <f t="shared" si="292"/>
        <v>548.30873754251957</v>
      </c>
      <c r="V3664" s="22">
        <f t="shared" si="293"/>
        <v>0.43805429820290487</v>
      </c>
      <c r="X3664" s="33"/>
      <c r="Y3664" s="33"/>
    </row>
    <row r="3665" spans="1:25" x14ac:dyDescent="0.2">
      <c r="A3665" s="93" t="s">
        <v>1999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1"/>
        <v>7 2024</v>
      </c>
      <c r="G3665" s="96" t="s">
        <v>5</v>
      </c>
      <c r="H3665" s="161" t="s">
        <v>2112</v>
      </c>
      <c r="I3665" s="97" t="s">
        <v>2111</v>
      </c>
      <c r="J3665" s="97" t="s">
        <v>2113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3221</v>
      </c>
      <c r="T3665" s="95" t="str">
        <f t="shared" si="294"/>
        <v>9 2024</v>
      </c>
      <c r="U3665" s="32">
        <f t="shared" si="292"/>
        <v>1047.6314998955661</v>
      </c>
      <c r="V3665" s="22">
        <f t="shared" si="293"/>
        <v>1.3924446594323761</v>
      </c>
      <c r="X3665" s="33"/>
      <c r="Y3665" s="33"/>
    </row>
    <row r="3666" spans="1:25" x14ac:dyDescent="0.2">
      <c r="A3666" s="93" t="s">
        <v>1999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1"/>
        <v>7 2024</v>
      </c>
      <c r="G3666" s="96" t="s">
        <v>5</v>
      </c>
      <c r="H3666" s="161" t="s">
        <v>2112</v>
      </c>
      <c r="I3666" s="97" t="s">
        <v>2111</v>
      </c>
      <c r="J3666" s="97" t="s">
        <v>2113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3221</v>
      </c>
      <c r="T3666" s="95" t="str">
        <f t="shared" si="294"/>
        <v>9 2024</v>
      </c>
      <c r="U3666" s="32">
        <f t="shared" si="292"/>
        <v>947.63149989556609</v>
      </c>
      <c r="V3666" s="22">
        <f t="shared" si="293"/>
        <v>1.2595310672416886</v>
      </c>
      <c r="X3666" s="33"/>
      <c r="Y3666" s="33"/>
    </row>
    <row r="3667" spans="1:25" x14ac:dyDescent="0.2">
      <c r="A3667" s="93" t="s">
        <v>1999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1"/>
        <v>7 2024</v>
      </c>
      <c r="G3667" s="96" t="s">
        <v>5</v>
      </c>
      <c r="H3667" s="161" t="s">
        <v>2152</v>
      </c>
      <c r="I3667" s="97" t="s">
        <v>2067</v>
      </c>
      <c r="J3667" s="97" t="s">
        <v>3886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3221</v>
      </c>
      <c r="T3667" s="95" t="str">
        <f t="shared" si="294"/>
        <v>5 2025</v>
      </c>
      <c r="U3667" s="32">
        <f t="shared" si="292"/>
        <v>981.85082741540828</v>
      </c>
      <c r="V3667" s="22">
        <f t="shared" si="293"/>
        <v>0.51187407186502742</v>
      </c>
      <c r="X3667" s="33"/>
      <c r="Y3667" s="33"/>
    </row>
    <row r="3668" spans="1:25" x14ac:dyDescent="0.2">
      <c r="A3668" s="93" t="s">
        <v>1999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1"/>
        <v>7 2024</v>
      </c>
      <c r="G3668" s="96" t="s">
        <v>5</v>
      </c>
      <c r="H3668" s="161" t="s">
        <v>2700</v>
      </c>
      <c r="I3668" s="97" t="s">
        <v>2067</v>
      </c>
      <c r="J3668" s="97" t="s">
        <v>2701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3221</v>
      </c>
      <c r="T3668" s="95" t="str">
        <f t="shared" si="294"/>
        <v>12 2024</v>
      </c>
      <c r="U3668" s="32">
        <f t="shared" si="292"/>
        <v>1308.8943665333891</v>
      </c>
      <c r="V3668" s="22">
        <f t="shared" si="293"/>
        <v>0.73077452389007236</v>
      </c>
      <c r="X3668" s="33"/>
      <c r="Y3668" s="33"/>
    </row>
    <row r="3669" spans="1:25" x14ac:dyDescent="0.2">
      <c r="A3669" s="93" t="s">
        <v>2003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1"/>
        <v>8 2024</v>
      </c>
      <c r="G3669" s="96" t="s">
        <v>6</v>
      </c>
      <c r="H3669" s="175" t="s">
        <v>2007</v>
      </c>
      <c r="I3669" s="176" t="s">
        <v>581</v>
      </c>
      <c r="J3669" s="97" t="s">
        <v>2006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3221</v>
      </c>
      <c r="T3669" s="95" t="str">
        <f t="shared" si="294"/>
        <v>8 2024</v>
      </c>
      <c r="U3669" s="32">
        <f t="shared" si="292"/>
        <v>705</v>
      </c>
      <c r="V3669" s="22">
        <f t="shared" si="293"/>
        <v>0.70854271356783916</v>
      </c>
      <c r="X3669" s="33"/>
      <c r="Y3669" s="33"/>
    </row>
    <row r="3670" spans="1:25" x14ac:dyDescent="0.2">
      <c r="A3670" s="93" t="s">
        <v>2004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1"/>
        <v>8 2024</v>
      </c>
      <c r="G3670" s="96" t="s">
        <v>6</v>
      </c>
      <c r="H3670" s="175" t="s">
        <v>2008</v>
      </c>
      <c r="I3670" s="176" t="s">
        <v>581</v>
      </c>
      <c r="J3670" s="97" t="s">
        <v>3819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4"/>
        <v/>
      </c>
      <c r="U3670" s="32">
        <f t="shared" si="292"/>
        <v>-859.05999999999983</v>
      </c>
      <c r="V3670" s="22" t="str">
        <f t="shared" si="293"/>
        <v/>
      </c>
      <c r="X3670" s="33"/>
      <c r="Y3670" s="33"/>
    </row>
    <row r="3671" spans="1:25" x14ac:dyDescent="0.2">
      <c r="A3671" s="93" t="s">
        <v>2004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1"/>
        <v>8 2024</v>
      </c>
      <c r="G3671" s="96" t="s">
        <v>6</v>
      </c>
      <c r="H3671" s="160" t="s">
        <v>3950</v>
      </c>
      <c r="I3671" s="96" t="str">
        <f t="shared" si="290"/>
        <v>SOUL WAY</v>
      </c>
      <c r="J3671" s="97" t="s">
        <v>2005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3575</v>
      </c>
      <c r="T3671" s="95" t="str">
        <f t="shared" si="294"/>
        <v>10 2025</v>
      </c>
      <c r="U3671" s="32">
        <f t="shared" si="292"/>
        <v>370.0200000000001</v>
      </c>
      <c r="V3671" s="22">
        <f t="shared" si="293"/>
        <v>0.44581797151738611</v>
      </c>
      <c r="X3671" s="33"/>
      <c r="Y3671" s="33"/>
    </row>
    <row r="3672" spans="1:25" x14ac:dyDescent="0.2">
      <c r="A3672" s="93" t="s">
        <v>2004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1"/>
        <v>8 2024</v>
      </c>
      <c r="G3672" s="96" t="s">
        <v>6</v>
      </c>
      <c r="H3672" s="175" t="s">
        <v>2007</v>
      </c>
      <c r="I3672" s="176" t="s">
        <v>581</v>
      </c>
      <c r="J3672" s="97" t="s">
        <v>2006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4"/>
        <v>7 2025</v>
      </c>
      <c r="U3672" s="32">
        <f t="shared" si="292"/>
        <v>482.68000000000006</v>
      </c>
      <c r="V3672" s="22">
        <f t="shared" si="293"/>
        <v>0.67289354820721592</v>
      </c>
      <c r="X3672" s="33"/>
      <c r="Y3672" s="33"/>
    </row>
    <row r="3673" spans="1:25" x14ac:dyDescent="0.2">
      <c r="A3673" s="93" t="s">
        <v>2004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1"/>
        <v>8 2024</v>
      </c>
      <c r="G3673" s="96" t="s">
        <v>6</v>
      </c>
      <c r="H3673" s="175" t="s">
        <v>2008</v>
      </c>
      <c r="I3673" s="176" t="s">
        <v>581</v>
      </c>
      <c r="J3673" s="97" t="s">
        <v>3819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4"/>
        <v>7 2025</v>
      </c>
      <c r="U3673" s="32">
        <f t="shared" si="292"/>
        <v>482.68000000000006</v>
      </c>
      <c r="V3673" s="22">
        <f t="shared" si="293"/>
        <v>0.67289354820721592</v>
      </c>
      <c r="X3673" s="33"/>
      <c r="Y3673" s="33"/>
    </row>
    <row r="3674" spans="1:25" x14ac:dyDescent="0.2">
      <c r="A3674" s="93" t="s">
        <v>2004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1"/>
        <v>8 2024</v>
      </c>
      <c r="G3674" s="96" t="s">
        <v>6</v>
      </c>
      <c r="H3674" s="175" t="s">
        <v>2009</v>
      </c>
      <c r="I3674" s="176" t="s">
        <v>581</v>
      </c>
      <c r="J3674" s="97" t="s">
        <v>2010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4746</v>
      </c>
      <c r="T3674" s="95" t="str">
        <f t="shared" si="294"/>
        <v>10 2025</v>
      </c>
      <c r="U3674" s="32">
        <f t="shared" si="292"/>
        <v>482.68000000000006</v>
      </c>
      <c r="V3674" s="22">
        <f t="shared" si="293"/>
        <v>0.67289354820721592</v>
      </c>
      <c r="X3674" s="33"/>
      <c r="Y3674" s="33"/>
    </row>
    <row r="3675" spans="1:25" x14ac:dyDescent="0.2">
      <c r="A3675" s="93" t="s">
        <v>2015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1"/>
        <v>7 2024</v>
      </c>
      <c r="G3675" s="96" t="s">
        <v>6</v>
      </c>
      <c r="H3675" s="160" t="s">
        <v>2012</v>
      </c>
      <c r="I3675" s="96" t="str">
        <f t="shared" si="290"/>
        <v>Maxler</v>
      </c>
      <c r="J3675" s="97" t="s">
        <v>2011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3221</v>
      </c>
      <c r="T3675" s="95" t="str">
        <f t="shared" si="294"/>
        <v>8 2024</v>
      </c>
      <c r="U3675" s="32">
        <f t="shared" si="292"/>
        <v>776</v>
      </c>
      <c r="V3675" s="22">
        <f t="shared" si="293"/>
        <v>0.27478753541076489</v>
      </c>
      <c r="X3675" s="33"/>
      <c r="Y3675" s="33"/>
    </row>
    <row r="3676" spans="1:25" x14ac:dyDescent="0.2">
      <c r="A3676" s="93" t="s">
        <v>2015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1"/>
        <v>7 2024</v>
      </c>
      <c r="G3676" s="96" t="s">
        <v>6</v>
      </c>
      <c r="H3676" s="160" t="s">
        <v>2012</v>
      </c>
      <c r="I3676" s="96" t="str">
        <f t="shared" si="290"/>
        <v>Maxler</v>
      </c>
      <c r="J3676" s="97" t="s">
        <v>2011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3221</v>
      </c>
      <c r="T3676" s="95" t="str">
        <f t="shared" si="294"/>
        <v>8 2024</v>
      </c>
      <c r="U3676" s="32">
        <f t="shared" si="292"/>
        <v>776</v>
      </c>
      <c r="V3676" s="22">
        <f t="shared" si="293"/>
        <v>0.27478753541076489</v>
      </c>
      <c r="X3676" s="33"/>
      <c r="Y3676" s="33"/>
    </row>
    <row r="3677" spans="1:25" x14ac:dyDescent="0.2">
      <c r="A3677" s="93" t="s">
        <v>2015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1"/>
        <v>7 2024</v>
      </c>
      <c r="G3677" s="96" t="s">
        <v>6</v>
      </c>
      <c r="H3677" s="160" t="s">
        <v>3717</v>
      </c>
      <c r="I3677" s="96" t="str">
        <f t="shared" si="290"/>
        <v>Maxler</v>
      </c>
      <c r="J3677" s="97" t="s">
        <v>2013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3221</v>
      </c>
      <c r="T3677" s="95" t="str">
        <f t="shared" si="294"/>
        <v>12 2024</v>
      </c>
      <c r="U3677" s="32">
        <f t="shared" si="292"/>
        <v>592</v>
      </c>
      <c r="V3677" s="22">
        <f t="shared" si="293"/>
        <v>0.19680851063829788</v>
      </c>
      <c r="X3677" s="33"/>
      <c r="Y3677" s="33"/>
    </row>
    <row r="3678" spans="1:25" x14ac:dyDescent="0.2">
      <c r="A3678" s="93" t="s">
        <v>2016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1"/>
        <v>7 2024</v>
      </c>
      <c r="G3678" s="96" t="s">
        <v>6</v>
      </c>
      <c r="H3678" s="160" t="s">
        <v>3716</v>
      </c>
      <c r="I3678" s="96" t="str">
        <f t="shared" si="290"/>
        <v>Maxler</v>
      </c>
      <c r="J3678" s="97" t="s">
        <v>2014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3221</v>
      </c>
      <c r="T3678" s="95" t="str">
        <f t="shared" si="294"/>
        <v>8 2024</v>
      </c>
      <c r="U3678" s="32">
        <f t="shared" si="292"/>
        <v>455</v>
      </c>
      <c r="V3678" s="22">
        <f t="shared" si="293"/>
        <v>0.22249388753056235</v>
      </c>
      <c r="X3678" s="33"/>
      <c r="Y3678" s="33"/>
    </row>
    <row r="3679" spans="1:25" x14ac:dyDescent="0.2">
      <c r="A3679" s="93" t="s">
        <v>2017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1"/>
        <v>7 2024</v>
      </c>
      <c r="G3679" s="96" t="s">
        <v>6</v>
      </c>
      <c r="H3679" s="160" t="s">
        <v>2012</v>
      </c>
      <c r="I3679" s="96" t="str">
        <f t="shared" si="290"/>
        <v>Maxler</v>
      </c>
      <c r="J3679" s="97" t="s">
        <v>2011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3221</v>
      </c>
      <c r="T3679" s="95" t="str">
        <f t="shared" si="294"/>
        <v>8 2024</v>
      </c>
      <c r="U3679" s="32">
        <f t="shared" si="292"/>
        <v>776</v>
      </c>
      <c r="V3679" s="22">
        <f t="shared" si="293"/>
        <v>0.27478753541076489</v>
      </c>
      <c r="X3679" s="33"/>
      <c r="Y3679" s="33"/>
    </row>
    <row r="3680" spans="1:25" x14ac:dyDescent="0.2">
      <c r="A3680" s="93" t="s">
        <v>2020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1"/>
        <v>8 2024</v>
      </c>
      <c r="G3680" s="96" t="s">
        <v>5</v>
      </c>
      <c r="H3680" s="161" t="s">
        <v>2831</v>
      </c>
      <c r="I3680" s="97" t="s">
        <v>2067</v>
      </c>
      <c r="J3680" s="97" t="s">
        <v>2832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3221</v>
      </c>
      <c r="T3680" s="95" t="str">
        <f t="shared" si="294"/>
        <v>9 2024</v>
      </c>
      <c r="U3680" s="32">
        <f t="shared" si="292"/>
        <v>922.49314140604088</v>
      </c>
      <c r="V3680" s="22">
        <f t="shared" si="293"/>
        <v>0.62435794192110461</v>
      </c>
      <c r="X3680" s="33"/>
      <c r="Y3680" s="33"/>
    </row>
    <row r="3681" spans="1:25" x14ac:dyDescent="0.2">
      <c r="A3681" s="93" t="s">
        <v>2020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1"/>
        <v>8 2024</v>
      </c>
      <c r="G3681" s="96" t="s">
        <v>5</v>
      </c>
      <c r="H3681" s="161" t="s">
        <v>2252</v>
      </c>
      <c r="I3681" s="97" t="s">
        <v>2067</v>
      </c>
      <c r="J3681" s="97" t="s">
        <v>4442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3221</v>
      </c>
      <c r="T3681" s="95" t="str">
        <f t="shared" si="294"/>
        <v>9 2024</v>
      </c>
      <c r="U3681" s="32">
        <f t="shared" si="292"/>
        <v>878.8638677715403</v>
      </c>
      <c r="V3681" s="22">
        <f t="shared" si="293"/>
        <v>0.34181926688176167</v>
      </c>
      <c r="X3681" s="33"/>
      <c r="Y3681" s="33"/>
    </row>
    <row r="3682" spans="1:25" x14ac:dyDescent="0.2">
      <c r="A3682" s="93" t="s">
        <v>2020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1"/>
        <v>8 2024</v>
      </c>
      <c r="G3682" s="96" t="s">
        <v>5</v>
      </c>
      <c r="H3682" s="160" t="str">
        <f>RIGHT(Journal!$J3682,9)</f>
        <v>NOW-01298</v>
      </c>
      <c r="I3682" s="127" t="str">
        <f t="shared" si="290"/>
        <v>NOW Foods</v>
      </c>
      <c r="J3682" s="97" t="s">
        <v>474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3221</v>
      </c>
      <c r="T3682" s="95" t="str">
        <f t="shared" si="294"/>
        <v>9 2024</v>
      </c>
      <c r="U3682" s="32">
        <f t="shared" si="292"/>
        <v>747.73137271674204</v>
      </c>
      <c r="V3682" s="22">
        <f t="shared" si="293"/>
        <v>0.36434381093013646</v>
      </c>
      <c r="X3682" s="33"/>
      <c r="Y3682" s="33"/>
    </row>
    <row r="3683" spans="1:25" x14ac:dyDescent="0.2">
      <c r="A3683" s="93" t="s">
        <v>2020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1"/>
        <v>8 2024</v>
      </c>
      <c r="G3683" s="96" t="s">
        <v>5</v>
      </c>
      <c r="H3683" s="161" t="s">
        <v>2915</v>
      </c>
      <c r="I3683" s="97" t="s">
        <v>2916</v>
      </c>
      <c r="J3683" s="97" t="s">
        <v>2917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3221</v>
      </c>
      <c r="T3683" s="95" t="str">
        <f t="shared" si="294"/>
        <v>10 2024</v>
      </c>
      <c r="U3683" s="32">
        <f t="shared" si="292"/>
        <v>795.26114514835604</v>
      </c>
      <c r="V3683" s="22">
        <f t="shared" si="293"/>
        <v>0.56612739257671096</v>
      </c>
      <c r="X3683" s="33"/>
      <c r="Y3683" s="33"/>
    </row>
    <row r="3684" spans="1:25" x14ac:dyDescent="0.2">
      <c r="A3684" s="93" t="s">
        <v>2020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1"/>
        <v>8 2024</v>
      </c>
      <c r="G3684" s="96" t="s">
        <v>5</v>
      </c>
      <c r="H3684" s="161" t="s">
        <v>2915</v>
      </c>
      <c r="I3684" s="97" t="s">
        <v>2916</v>
      </c>
      <c r="J3684" s="97" t="s">
        <v>2917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3221</v>
      </c>
      <c r="T3684" s="95" t="str">
        <f t="shared" si="294"/>
        <v>10 2024</v>
      </c>
      <c r="U3684" s="32">
        <f t="shared" si="292"/>
        <v>795.26114514835604</v>
      </c>
      <c r="V3684" s="22">
        <f t="shared" si="293"/>
        <v>0.56612739257671096</v>
      </c>
      <c r="X3684" s="33"/>
      <c r="Y3684" s="33"/>
    </row>
    <row r="3685" spans="1:25" x14ac:dyDescent="0.2">
      <c r="A3685" s="93" t="s">
        <v>2020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1"/>
        <v>8 2024</v>
      </c>
      <c r="G3685" s="96" t="s">
        <v>5</v>
      </c>
      <c r="H3685" s="161" t="s">
        <v>2915</v>
      </c>
      <c r="I3685" s="97" t="s">
        <v>2916</v>
      </c>
      <c r="J3685" s="97" t="s">
        <v>2917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3221</v>
      </c>
      <c r="T3685" s="95" t="str">
        <f t="shared" si="294"/>
        <v>10 2024</v>
      </c>
      <c r="U3685" s="32">
        <f t="shared" si="292"/>
        <v>795.26114514835604</v>
      </c>
      <c r="V3685" s="22">
        <f t="shared" si="293"/>
        <v>0.56612739257671096</v>
      </c>
      <c r="X3685" s="33"/>
      <c r="Y3685" s="33"/>
    </row>
    <row r="3686" spans="1:25" x14ac:dyDescent="0.2">
      <c r="A3686" s="93" t="s">
        <v>2020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1"/>
        <v>8 2024</v>
      </c>
      <c r="G3686" s="96" t="s">
        <v>5</v>
      </c>
      <c r="H3686" s="161" t="s">
        <v>4425</v>
      </c>
      <c r="I3686" s="97" t="s">
        <v>2742</v>
      </c>
      <c r="J3686" s="97" t="s">
        <v>4426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3221</v>
      </c>
      <c r="T3686" s="95" t="str">
        <f t="shared" si="294"/>
        <v>3 2025</v>
      </c>
      <c r="U3686" s="32">
        <f t="shared" si="292"/>
        <v>910.58916136505377</v>
      </c>
      <c r="V3686" s="22">
        <f t="shared" si="293"/>
        <v>0.8358546923454887</v>
      </c>
      <c r="X3686" s="33"/>
      <c r="Y3686" s="33"/>
    </row>
    <row r="3687" spans="1:25" x14ac:dyDescent="0.2">
      <c r="A3687" s="93" t="s">
        <v>2020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1"/>
        <v>8 2024</v>
      </c>
      <c r="G3687" s="96" t="s">
        <v>5</v>
      </c>
      <c r="H3687" s="161" t="s">
        <v>4425</v>
      </c>
      <c r="I3687" s="97" t="s">
        <v>2742</v>
      </c>
      <c r="J3687" s="97" t="s">
        <v>4426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3221</v>
      </c>
      <c r="T3687" s="95" t="str">
        <f t="shared" si="294"/>
        <v>4 2025</v>
      </c>
      <c r="U3687" s="32">
        <f t="shared" si="292"/>
        <v>810.58916136505377</v>
      </c>
      <c r="V3687" s="22">
        <f t="shared" si="293"/>
        <v>0.74406195772821426</v>
      </c>
      <c r="X3687" s="33"/>
      <c r="Y3687" s="33"/>
    </row>
    <row r="3688" spans="1:25" x14ac:dyDescent="0.2">
      <c r="A3688" s="93" t="s">
        <v>2020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1"/>
        <v>8 2024</v>
      </c>
      <c r="G3688" s="96" t="s">
        <v>5</v>
      </c>
      <c r="H3688" s="160" t="str">
        <f>RIGHT(Journal!$J3688,9)</f>
        <v>CGN-02272</v>
      </c>
      <c r="I3688" s="127" t="str">
        <f t="shared" si="290"/>
        <v>California Gold Nutrition</v>
      </c>
      <c r="J3688" s="97" t="s">
        <v>2022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4"/>
        <v>9 2025</v>
      </c>
      <c r="U3688" s="32">
        <f t="shared" si="292"/>
        <v>803.77039383409067</v>
      </c>
      <c r="V3688" s="22">
        <f t="shared" si="293"/>
        <v>1.009470619542135</v>
      </c>
      <c r="X3688" s="33"/>
      <c r="Y3688" s="33"/>
    </row>
    <row r="3689" spans="1:25" x14ac:dyDescent="0.2">
      <c r="A3689" s="93" t="s">
        <v>2020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1"/>
        <v>8 2024</v>
      </c>
      <c r="G3689" s="96" t="s">
        <v>5</v>
      </c>
      <c r="H3689" s="160" t="str">
        <f>RIGHT(Journal!$J3689,9)</f>
        <v>SMS-55697</v>
      </c>
      <c r="I3689" s="127" t="str">
        <f t="shared" si="290"/>
        <v>The Smurfs</v>
      </c>
      <c r="J3689" s="97" t="s">
        <v>624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3221</v>
      </c>
      <c r="T3689" s="95" t="str">
        <f t="shared" si="294"/>
        <v>11 2024</v>
      </c>
      <c r="U3689" s="32">
        <f t="shared" si="292"/>
        <v>736.95438011226952</v>
      </c>
      <c r="V3689" s="22">
        <f t="shared" si="293"/>
        <v>0.69324812249365197</v>
      </c>
      <c r="X3689" s="33"/>
      <c r="Y3689" s="33"/>
    </row>
    <row r="3690" spans="1:25" x14ac:dyDescent="0.2">
      <c r="A3690" s="93" t="s">
        <v>2020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1"/>
        <v>8 2024</v>
      </c>
      <c r="G3690" s="96" t="s">
        <v>5</v>
      </c>
      <c r="H3690" s="161" t="s">
        <v>2645</v>
      </c>
      <c r="I3690" s="97" t="s">
        <v>2646</v>
      </c>
      <c r="J3690" s="97" t="s">
        <v>2647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3221</v>
      </c>
      <c r="T3690" s="95" t="str">
        <f t="shared" si="294"/>
        <v>9 2024</v>
      </c>
      <c r="U3690" s="32">
        <f t="shared" si="292"/>
        <v>931.53657898957454</v>
      </c>
      <c r="V3690" s="22">
        <f t="shared" si="293"/>
        <v>0.4106465065126097</v>
      </c>
      <c r="X3690" s="33"/>
      <c r="Y3690" s="33"/>
    </row>
    <row r="3691" spans="1:25" x14ac:dyDescent="0.2">
      <c r="A3691" s="93" t="s">
        <v>2020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1"/>
        <v>8 2024</v>
      </c>
      <c r="G3691" s="96" t="s">
        <v>5</v>
      </c>
      <c r="H3691" s="161" t="s">
        <v>2078</v>
      </c>
      <c r="I3691" s="97" t="s">
        <v>2067</v>
      </c>
      <c r="J3691" s="97" t="s">
        <v>2079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3221</v>
      </c>
      <c r="T3691" s="95" t="str">
        <f t="shared" si="294"/>
        <v>3 2025</v>
      </c>
      <c r="U3691" s="32">
        <f t="shared" si="292"/>
        <v>1395.2318403278982</v>
      </c>
      <c r="V3691" s="22">
        <f t="shared" si="293"/>
        <v>0.44938358311277266</v>
      </c>
      <c r="X3691" s="33"/>
      <c r="Y3691" s="33"/>
    </row>
    <row r="3692" spans="1:25" x14ac:dyDescent="0.2">
      <c r="A3692" s="93" t="s">
        <v>2023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1"/>
        <v>8 2024</v>
      </c>
      <c r="G3692" s="96" t="s">
        <v>5</v>
      </c>
      <c r="H3692" s="160" t="str">
        <f>RIGHT(Journal!$J3692,9)</f>
        <v>SNS-01781</v>
      </c>
      <c r="I3692" s="127" t="str">
        <f t="shared" si="290"/>
        <v>Source Naturals</v>
      </c>
      <c r="J3692" s="97" t="s">
        <v>2025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3221</v>
      </c>
      <c r="T3692" s="95" t="str">
        <f t="shared" si="294"/>
        <v>9 2024</v>
      </c>
      <c r="U3692" s="32">
        <f t="shared" si="292"/>
        <v>604.14329100282885</v>
      </c>
      <c r="V3692" s="22">
        <f t="shared" si="293"/>
        <v>0.24205848389652629</v>
      </c>
      <c r="X3692" s="33"/>
      <c r="Y3692" s="33"/>
    </row>
    <row r="3693" spans="1:25" x14ac:dyDescent="0.2">
      <c r="A3693" s="93" t="s">
        <v>2023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1"/>
        <v>8 2024</v>
      </c>
      <c r="G3693" s="96" t="s">
        <v>5</v>
      </c>
      <c r="H3693" s="160" t="str">
        <f>RIGHT(Journal!$J3693,9)</f>
        <v>SNS-01781</v>
      </c>
      <c r="I3693" s="127" t="str">
        <f t="shared" si="290"/>
        <v>Source Naturals</v>
      </c>
      <c r="J3693" s="97" t="s">
        <v>2025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3221</v>
      </c>
      <c r="T3693" s="95" t="str">
        <f t="shared" si="294"/>
        <v>9 2024</v>
      </c>
      <c r="U3693" s="32">
        <f t="shared" si="292"/>
        <v>604.14329100282885</v>
      </c>
      <c r="V3693" s="22">
        <f t="shared" si="293"/>
        <v>0.24205848389652629</v>
      </c>
      <c r="X3693" s="33"/>
      <c r="Y3693" s="33"/>
    </row>
    <row r="3694" spans="1:25" x14ac:dyDescent="0.2">
      <c r="A3694" s="93" t="s">
        <v>2023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1"/>
        <v>8 2024</v>
      </c>
      <c r="G3694" s="96" t="s">
        <v>5</v>
      </c>
      <c r="H3694" s="161" t="s">
        <v>3139</v>
      </c>
      <c r="I3694" s="97" t="s">
        <v>2826</v>
      </c>
      <c r="J3694" s="97" t="s">
        <v>3140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3221</v>
      </c>
      <c r="T3694" s="95" t="str">
        <f t="shared" si="294"/>
        <v>9 2024</v>
      </c>
      <c r="U3694" s="32">
        <f t="shared" si="292"/>
        <v>778.69682236706103</v>
      </c>
      <c r="V3694" s="22">
        <f t="shared" si="293"/>
        <v>0.3670841728696092</v>
      </c>
      <c r="X3694" s="33"/>
      <c r="Y3694" s="33"/>
    </row>
    <row r="3695" spans="1:25" x14ac:dyDescent="0.2">
      <c r="A3695" s="93" t="s">
        <v>2023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1"/>
        <v>8 2024</v>
      </c>
      <c r="G3695" s="96" t="s">
        <v>5</v>
      </c>
      <c r="H3695" s="161" t="s">
        <v>2735</v>
      </c>
      <c r="I3695" s="97" t="s">
        <v>2283</v>
      </c>
      <c r="J3695" s="97" t="s">
        <v>2736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3221</v>
      </c>
      <c r="T3695" s="95" t="str">
        <f t="shared" si="294"/>
        <v>9 2024</v>
      </c>
      <c r="U3695" s="32">
        <f t="shared" si="292"/>
        <v>709.85848851644994</v>
      </c>
      <c r="V3695" s="22">
        <f t="shared" si="293"/>
        <v>0.71692629819433984</v>
      </c>
      <c r="X3695" s="33"/>
      <c r="Y3695" s="33"/>
    </row>
    <row r="3696" spans="1:25" x14ac:dyDescent="0.2">
      <c r="A3696" s="93" t="s">
        <v>2023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1"/>
        <v>8 2024</v>
      </c>
      <c r="G3696" s="96" t="s">
        <v>5</v>
      </c>
      <c r="H3696" s="161" t="s">
        <v>2735</v>
      </c>
      <c r="I3696" s="97" t="s">
        <v>2283</v>
      </c>
      <c r="J3696" s="97" t="s">
        <v>2736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3221</v>
      </c>
      <c r="T3696" s="95" t="str">
        <f t="shared" si="294"/>
        <v>9 2024</v>
      </c>
      <c r="U3696" s="32">
        <f t="shared" si="292"/>
        <v>709.85848851644994</v>
      </c>
      <c r="V3696" s="22">
        <f t="shared" si="293"/>
        <v>0.71692629819433984</v>
      </c>
      <c r="X3696" s="33"/>
      <c r="Y3696" s="33"/>
    </row>
    <row r="3697" spans="1:25" x14ac:dyDescent="0.2">
      <c r="A3697" s="93" t="s">
        <v>2023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1"/>
        <v>8 2024</v>
      </c>
      <c r="G3697" s="96" t="s">
        <v>5</v>
      </c>
      <c r="H3697" s="161" t="s">
        <v>2881</v>
      </c>
      <c r="I3697" s="97" t="s">
        <v>2283</v>
      </c>
      <c r="J3697" s="97" t="s">
        <v>2882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3221</v>
      </c>
      <c r="T3697" s="95" t="str">
        <f t="shared" si="294"/>
        <v>9 2024</v>
      </c>
      <c r="U3697" s="32">
        <f t="shared" si="292"/>
        <v>605.8579167528801</v>
      </c>
      <c r="V3697" s="22">
        <f t="shared" si="293"/>
        <v>0.60942789462648506</v>
      </c>
      <c r="X3697" s="33"/>
      <c r="Y3697" s="33"/>
    </row>
    <row r="3698" spans="1:25" x14ac:dyDescent="0.2">
      <c r="A3698" s="93" t="s">
        <v>2023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1"/>
        <v>8 2024</v>
      </c>
      <c r="G3698" s="96" t="s">
        <v>5</v>
      </c>
      <c r="H3698" s="161" t="s">
        <v>2282</v>
      </c>
      <c r="I3698" s="97" t="s">
        <v>2283</v>
      </c>
      <c r="J3698" s="97" t="s">
        <v>2284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3221</v>
      </c>
      <c r="T3698" s="95" t="str">
        <f t="shared" si="294"/>
        <v>9 2024</v>
      </c>
      <c r="U3698" s="32">
        <f t="shared" si="292"/>
        <v>748.63535778329697</v>
      </c>
      <c r="V3698" s="22">
        <f t="shared" si="293"/>
        <v>0.29342546549240406</v>
      </c>
      <c r="X3698" s="33"/>
      <c r="Y3698" s="33"/>
    </row>
    <row r="3699" spans="1:25" x14ac:dyDescent="0.2">
      <c r="A3699" s="93" t="s">
        <v>2023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1"/>
        <v>8 2024</v>
      </c>
      <c r="G3699" s="96" t="s">
        <v>5</v>
      </c>
      <c r="H3699" s="161" t="s">
        <v>2633</v>
      </c>
      <c r="I3699" s="97" t="s">
        <v>2115</v>
      </c>
      <c r="J3699" s="97" t="s">
        <v>3936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3221</v>
      </c>
      <c r="T3699" s="95" t="str">
        <f t="shared" si="294"/>
        <v>11 2024</v>
      </c>
      <c r="U3699" s="32">
        <f t="shared" si="292"/>
        <v>1228.1896038519908</v>
      </c>
      <c r="V3699" s="22">
        <f t="shared" si="293"/>
        <v>0.56551419314980089</v>
      </c>
      <c r="X3699" s="33"/>
      <c r="Y3699" s="33"/>
    </row>
    <row r="3700" spans="1:25" x14ac:dyDescent="0.2">
      <c r="A3700" s="93" t="s">
        <v>2023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1"/>
        <v>8 2024</v>
      </c>
      <c r="G3700" s="96" t="s">
        <v>5</v>
      </c>
      <c r="H3700" s="161" t="s">
        <v>2633</v>
      </c>
      <c r="I3700" s="97" t="s">
        <v>2115</v>
      </c>
      <c r="J3700" s="97" t="s">
        <v>3936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3221</v>
      </c>
      <c r="T3700" s="95" t="str">
        <f t="shared" si="294"/>
        <v>1 2025</v>
      </c>
      <c r="U3700" s="32">
        <f t="shared" si="292"/>
        <v>1828.1896038519908</v>
      </c>
      <c r="V3700" s="22">
        <f t="shared" si="293"/>
        <v>0.84178140370564802</v>
      </c>
      <c r="X3700" s="33"/>
      <c r="Y3700" s="33"/>
    </row>
    <row r="3701" spans="1:25" x14ac:dyDescent="0.2">
      <c r="A3701" s="93" t="s">
        <v>2023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1"/>
        <v>8 2024</v>
      </c>
      <c r="G3701" s="96" t="s">
        <v>5</v>
      </c>
      <c r="H3701" s="161" t="s">
        <v>3674</v>
      </c>
      <c r="I3701" s="97" t="s">
        <v>2115</v>
      </c>
      <c r="J3701" s="97" t="s">
        <v>3675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3221</v>
      </c>
      <c r="T3701" s="95" t="str">
        <f t="shared" si="294"/>
        <v>4 2025</v>
      </c>
      <c r="U3701" s="32">
        <f t="shared" si="292"/>
        <v>1223.8319015104494</v>
      </c>
      <c r="V3701" s="22">
        <f t="shared" si="293"/>
        <v>1.0405246521157214</v>
      </c>
      <c r="X3701" s="33"/>
      <c r="Y3701" s="33"/>
    </row>
    <row r="3702" spans="1:25" x14ac:dyDescent="0.2">
      <c r="A3702" s="93" t="s">
        <v>2023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1"/>
        <v>8 2024</v>
      </c>
      <c r="G3702" s="96" t="s">
        <v>5</v>
      </c>
      <c r="H3702" s="161" t="s">
        <v>3674</v>
      </c>
      <c r="I3702" s="97" t="s">
        <v>2115</v>
      </c>
      <c r="J3702" s="97" t="s">
        <v>3675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3221</v>
      </c>
      <c r="T3702" s="95" t="str">
        <f t="shared" si="294"/>
        <v>4 2025</v>
      </c>
      <c r="U3702" s="32">
        <f t="shared" si="292"/>
        <v>1323.8319015104494</v>
      </c>
      <c r="V3702" s="22">
        <f t="shared" si="293"/>
        <v>1.1255465126205433</v>
      </c>
      <c r="X3702" s="33"/>
      <c r="Y3702" s="33"/>
    </row>
    <row r="3703" spans="1:25" x14ac:dyDescent="0.2">
      <c r="A3703" s="93" t="s">
        <v>2027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1"/>
        <v>8 2024</v>
      </c>
      <c r="G3703" s="96" t="s">
        <v>5</v>
      </c>
      <c r="H3703" s="161" t="s">
        <v>2146</v>
      </c>
      <c r="I3703" s="97" t="s">
        <v>2067</v>
      </c>
      <c r="J3703" s="97" t="s">
        <v>2147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3221</v>
      </c>
      <c r="T3703" s="95" t="str">
        <f t="shared" si="294"/>
        <v>9 2024</v>
      </c>
      <c r="U3703" s="32">
        <f t="shared" si="292"/>
        <v>1141.8386185173267</v>
      </c>
      <c r="V3703" s="22">
        <f t="shared" si="293"/>
        <v>0.22574183233802345</v>
      </c>
      <c r="X3703" s="33"/>
      <c r="Y3703" s="33"/>
    </row>
    <row r="3704" spans="1:25" x14ac:dyDescent="0.2">
      <c r="A3704" s="93" t="s">
        <v>2027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1"/>
        <v>8 2024</v>
      </c>
      <c r="G3704" s="96" t="s">
        <v>5</v>
      </c>
      <c r="H3704" s="161" t="s">
        <v>2114</v>
      </c>
      <c r="I3704" s="97" t="s">
        <v>2115</v>
      </c>
      <c r="J3704" s="97" t="s">
        <v>3197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3221</v>
      </c>
      <c r="T3704" s="95" t="str">
        <f t="shared" si="294"/>
        <v>9 2024</v>
      </c>
      <c r="U3704" s="32">
        <f t="shared" si="292"/>
        <v>795.53784827069171</v>
      </c>
      <c r="V3704" s="22">
        <f t="shared" si="293"/>
        <v>0.56643594652312224</v>
      </c>
      <c r="X3704" s="33"/>
      <c r="Y3704" s="33"/>
    </row>
    <row r="3705" spans="1:25" x14ac:dyDescent="0.2">
      <c r="A3705" s="93" t="s">
        <v>2027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1"/>
        <v>8 2024</v>
      </c>
      <c r="G3705" s="96" t="s">
        <v>5</v>
      </c>
      <c r="H3705" s="161" t="s">
        <v>2114</v>
      </c>
      <c r="I3705" s="97" t="s">
        <v>2115</v>
      </c>
      <c r="J3705" s="97" t="s">
        <v>3197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3221</v>
      </c>
      <c r="T3705" s="95" t="str">
        <f t="shared" si="294"/>
        <v>9 2024</v>
      </c>
      <c r="U3705" s="32">
        <f t="shared" si="292"/>
        <v>895.53784827069171</v>
      </c>
      <c r="V3705" s="22">
        <f t="shared" si="293"/>
        <v>0.6376375804559915</v>
      </c>
      <c r="X3705" s="33"/>
      <c r="Y3705" s="33"/>
    </row>
    <row r="3706" spans="1:25" x14ac:dyDescent="0.2">
      <c r="A3706" s="93" t="s">
        <v>2027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1"/>
        <v>8 2024</v>
      </c>
      <c r="G3706" s="96" t="s">
        <v>5</v>
      </c>
      <c r="H3706" s="160" t="str">
        <f>RIGHT(Journal!$J3706,9)</f>
        <v>SWV-02315</v>
      </c>
      <c r="I3706" s="127" t="str">
        <f t="shared" ref="I3706:I3763" si="295">IFERROR(LEFT(J3706,FIND(",",J3706)-1),"")</f>
        <v>Swanson</v>
      </c>
      <c r="J3706" s="97" t="s">
        <v>2029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3221</v>
      </c>
      <c r="T3706" s="95" t="str">
        <f t="shared" si="294"/>
        <v>9 2024</v>
      </c>
      <c r="U3706" s="32">
        <f t="shared" si="292"/>
        <v>617.81090141699633</v>
      </c>
      <c r="V3706" s="22">
        <f t="shared" si="293"/>
        <v>0.57088996943874715</v>
      </c>
      <c r="X3706" s="33"/>
      <c r="Y3706" s="33"/>
    </row>
    <row r="3707" spans="1:25" x14ac:dyDescent="0.2">
      <c r="A3707" s="93" t="s">
        <v>2027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1"/>
        <v>8 2024</v>
      </c>
      <c r="G3707" s="96" t="s">
        <v>5</v>
      </c>
      <c r="H3707" s="175" t="s">
        <v>3723</v>
      </c>
      <c r="I3707" s="176" t="s">
        <v>2283</v>
      </c>
      <c r="J3707" s="97" t="s">
        <v>3765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3221</v>
      </c>
      <c r="T3707" s="95" t="str">
        <f t="shared" si="294"/>
        <v>9 2024</v>
      </c>
      <c r="U3707" s="32">
        <f t="shared" si="292"/>
        <v>608.41601218307881</v>
      </c>
      <c r="V3707" s="22">
        <f t="shared" si="293"/>
        <v>0.87974276863122092</v>
      </c>
      <c r="X3707" s="33"/>
      <c r="Y3707" s="33"/>
    </row>
    <row r="3708" spans="1:25" x14ac:dyDescent="0.2">
      <c r="A3708" s="93" t="s">
        <v>2027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1"/>
        <v>8 2024</v>
      </c>
      <c r="G3708" s="96" t="s">
        <v>5</v>
      </c>
      <c r="H3708" s="175" t="s">
        <v>3723</v>
      </c>
      <c r="I3708" s="176" t="s">
        <v>2283</v>
      </c>
      <c r="J3708" s="97" t="s">
        <v>3765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3221</v>
      </c>
      <c r="T3708" s="95" t="str">
        <f t="shared" si="294"/>
        <v>9 2024</v>
      </c>
      <c r="U3708" s="32">
        <f t="shared" si="292"/>
        <v>608.41601218307881</v>
      </c>
      <c r="V3708" s="22">
        <f t="shared" si="293"/>
        <v>0.87974276863122092</v>
      </c>
      <c r="X3708" s="33"/>
      <c r="Y3708" s="33"/>
    </row>
    <row r="3709" spans="1:25" x14ac:dyDescent="0.2">
      <c r="A3709" s="93" t="s">
        <v>2027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1"/>
        <v>8 2024</v>
      </c>
      <c r="G3709" s="96" t="s">
        <v>5</v>
      </c>
      <c r="H3709" s="175" t="s">
        <v>3723</v>
      </c>
      <c r="I3709" s="176" t="s">
        <v>2283</v>
      </c>
      <c r="J3709" s="97" t="s">
        <v>3765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3221</v>
      </c>
      <c r="T3709" s="95" t="str">
        <f t="shared" si="294"/>
        <v>9 2024</v>
      </c>
      <c r="U3709" s="32">
        <f t="shared" si="292"/>
        <v>608.41601218307881</v>
      </c>
      <c r="V3709" s="22">
        <f t="shared" si="293"/>
        <v>0.87974276863122092</v>
      </c>
      <c r="X3709" s="33"/>
      <c r="Y3709" s="33"/>
    </row>
    <row r="3710" spans="1:25" x14ac:dyDescent="0.2">
      <c r="A3710" s="93" t="s">
        <v>2027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1"/>
        <v>8 2024</v>
      </c>
      <c r="G3710" s="96" t="s">
        <v>5</v>
      </c>
      <c r="H3710" s="160" t="str">
        <f>RIGHT(Journal!$J3710,9)</f>
        <v>CGN-01170</v>
      </c>
      <c r="I3710" s="127" t="str">
        <f t="shared" si="295"/>
        <v>California Gold Nutrition</v>
      </c>
      <c r="J3710" s="97" t="s">
        <v>2030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3221</v>
      </c>
      <c r="T3710" s="95" t="str">
        <f t="shared" si="294"/>
        <v>9 2024</v>
      </c>
      <c r="U3710" s="32">
        <f t="shared" si="292"/>
        <v>753.54695256451407</v>
      </c>
      <c r="V3710" s="22">
        <f t="shared" si="293"/>
        <v>1.1656638568785087</v>
      </c>
      <c r="X3710" s="33"/>
      <c r="Y3710" s="33"/>
    </row>
    <row r="3711" spans="1:25" x14ac:dyDescent="0.2">
      <c r="A3711" s="93" t="s">
        <v>2027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1"/>
        <v>8 2024</v>
      </c>
      <c r="G3711" s="96" t="s">
        <v>5</v>
      </c>
      <c r="H3711" s="161" t="s">
        <v>2535</v>
      </c>
      <c r="I3711" s="97" t="s">
        <v>2067</v>
      </c>
      <c r="J3711" s="97" t="s">
        <v>4397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3221</v>
      </c>
      <c r="T3711" s="95" t="str">
        <f t="shared" si="294"/>
        <v>10 2024</v>
      </c>
      <c r="U3711" s="32">
        <f t="shared" si="292"/>
        <v>1118.8025625513069</v>
      </c>
      <c r="V3711" s="22">
        <f t="shared" si="293"/>
        <v>0.59472894247009123</v>
      </c>
      <c r="X3711" s="33"/>
      <c r="Y3711" s="33"/>
    </row>
    <row r="3712" spans="1:25" x14ac:dyDescent="0.2">
      <c r="A3712" s="93" t="s">
        <v>2027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1"/>
        <v>8 2024</v>
      </c>
      <c r="G3712" s="96" t="s">
        <v>5</v>
      </c>
      <c r="H3712" s="161" t="s">
        <v>2260</v>
      </c>
      <c r="I3712" s="97" t="s">
        <v>2068</v>
      </c>
      <c r="J3712" s="97" t="s">
        <v>2261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3221</v>
      </c>
      <c r="T3712" s="95" t="str">
        <f t="shared" si="294"/>
        <v>11 2024</v>
      </c>
      <c r="U3712" s="32">
        <f t="shared" si="292"/>
        <v>1187.0710231288137</v>
      </c>
      <c r="V3712" s="22">
        <f t="shared" si="293"/>
        <v>0.90413955670145851</v>
      </c>
      <c r="X3712" s="33"/>
      <c r="Y3712" s="33"/>
    </row>
    <row r="3713" spans="1:25" x14ac:dyDescent="0.2">
      <c r="A3713" s="93" t="s">
        <v>2027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ref="F3713:F3776" si="296">IFERROR(MONTH(E3713)&amp;" "&amp;YEAR(E3713),"")</f>
        <v>8 2024</v>
      </c>
      <c r="G3713" s="96" t="s">
        <v>5</v>
      </c>
      <c r="H3713" s="161" t="s">
        <v>2925</v>
      </c>
      <c r="I3713" s="97" t="s">
        <v>2067</v>
      </c>
      <c r="J3713" s="97" t="s">
        <v>4019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3221</v>
      </c>
      <c r="T3713" s="95" t="str">
        <f t="shared" si="294"/>
        <v>1 2025</v>
      </c>
      <c r="U3713" s="32">
        <f t="shared" ref="U3713:U3776" si="297">Q3713-P3713</f>
        <v>964.53095941749575</v>
      </c>
      <c r="V3713" s="22">
        <f t="shared" ref="V3713:V3776" si="298">IF(Q3713&lt;&gt;0,IFERROR(U3713/P3713,""),"")</f>
        <v>0.93149183762645171</v>
      </c>
      <c r="X3713" s="33"/>
      <c r="Y3713" s="33"/>
    </row>
    <row r="3714" spans="1:25" x14ac:dyDescent="0.2">
      <c r="A3714" s="93" t="s">
        <v>2027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6"/>
        <v>8 2024</v>
      </c>
      <c r="G3714" s="96" t="s">
        <v>5</v>
      </c>
      <c r="H3714" s="161" t="s">
        <v>2756</v>
      </c>
      <c r="I3714" s="97" t="s">
        <v>2757</v>
      </c>
      <c r="J3714" s="97" t="s">
        <v>3961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3221</v>
      </c>
      <c r="T3714" s="95" t="str">
        <f t="shared" si="294"/>
        <v>9 2024</v>
      </c>
      <c r="U3714" s="32">
        <f t="shared" si="297"/>
        <v>606.10224399471713</v>
      </c>
      <c r="V3714" s="22">
        <f t="shared" si="298"/>
        <v>1.2271816112244782</v>
      </c>
      <c r="X3714" s="33"/>
      <c r="Y3714" s="33"/>
    </row>
    <row r="3715" spans="1:25" x14ac:dyDescent="0.2">
      <c r="A3715" s="93" t="s">
        <v>2027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6"/>
        <v>8 2024</v>
      </c>
      <c r="G3715" s="96" t="s">
        <v>5</v>
      </c>
      <c r="H3715" s="160" t="str">
        <f>RIGHT(Journal!$J3715,9)</f>
        <v>IDE-02281</v>
      </c>
      <c r="I3715" s="127" t="str">
        <f t="shared" si="295"/>
        <v>Idealove</v>
      </c>
      <c r="J3715" s="97" t="s">
        <v>2026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4"/>
        <v/>
      </c>
      <c r="U3715" s="32">
        <f t="shared" si="297"/>
        <v>-1414.9503280151346</v>
      </c>
      <c r="V3715" s="22" t="str">
        <f t="shared" si="298"/>
        <v/>
      </c>
      <c r="X3715" s="33"/>
      <c r="Y3715" s="33"/>
    </row>
    <row r="3716" spans="1:25" x14ac:dyDescent="0.2">
      <c r="A3716" s="93" t="s">
        <v>2032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si="296"/>
        <v>8 2024</v>
      </c>
      <c r="G3716" s="96" t="s">
        <v>5</v>
      </c>
      <c r="H3716" s="161" t="s">
        <v>2080</v>
      </c>
      <c r="I3716" s="97" t="s">
        <v>2067</v>
      </c>
      <c r="J3716" s="97" t="s">
        <v>2081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3221</v>
      </c>
      <c r="T3716" s="95" t="str">
        <f t="shared" si="294"/>
        <v>9 2024</v>
      </c>
      <c r="U3716" s="32">
        <f t="shared" si="297"/>
        <v>655.93610964841605</v>
      </c>
      <c r="V3716" s="22">
        <f t="shared" si="298"/>
        <v>0.33740460532384559</v>
      </c>
      <c r="X3716" s="33"/>
      <c r="Y3716" s="33"/>
    </row>
    <row r="3717" spans="1:25" x14ac:dyDescent="0.2">
      <c r="A3717" s="93" t="s">
        <v>2032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6"/>
        <v>8 2024</v>
      </c>
      <c r="G3717" s="96" t="s">
        <v>5</v>
      </c>
      <c r="H3717" s="161" t="s">
        <v>2540</v>
      </c>
      <c r="I3717" s="97" t="s">
        <v>2067</v>
      </c>
      <c r="J3717" s="97" t="s">
        <v>2541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3221</v>
      </c>
      <c r="T3717" s="95" t="str">
        <f t="shared" si="294"/>
        <v>9 2024</v>
      </c>
      <c r="U3717" s="32">
        <f t="shared" si="297"/>
        <v>768.88847276700176</v>
      </c>
      <c r="V3717" s="22">
        <f t="shared" si="298"/>
        <v>0.37855551625688694</v>
      </c>
      <c r="X3717" s="33"/>
      <c r="Y3717" s="33"/>
    </row>
    <row r="3718" spans="1:25" x14ac:dyDescent="0.2">
      <c r="A3718" s="93" t="s">
        <v>2032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6"/>
        <v>8 2024</v>
      </c>
      <c r="G3718" s="96" t="s">
        <v>5</v>
      </c>
      <c r="H3718" s="161" t="s">
        <v>2166</v>
      </c>
      <c r="I3718" s="97" t="s">
        <v>2102</v>
      </c>
      <c r="J3718" s="97" t="s">
        <v>2167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3221</v>
      </c>
      <c r="T3718" s="95" t="str">
        <f t="shared" si="294"/>
        <v>9 2024</v>
      </c>
      <c r="U3718" s="32">
        <f t="shared" si="297"/>
        <v>760.43800512241887</v>
      </c>
      <c r="V3718" s="22">
        <f t="shared" si="298"/>
        <v>0.52824262367879871</v>
      </c>
      <c r="X3718" s="33"/>
      <c r="Y3718" s="33"/>
    </row>
    <row r="3719" spans="1:25" x14ac:dyDescent="0.2">
      <c r="A3719" s="93" t="s">
        <v>2032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6"/>
        <v>8 2024</v>
      </c>
      <c r="G3719" s="96" t="s">
        <v>5</v>
      </c>
      <c r="H3719" s="161" t="s">
        <v>2168</v>
      </c>
      <c r="I3719" s="97" t="s">
        <v>2102</v>
      </c>
      <c r="J3719" s="97" t="s">
        <v>2169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3221</v>
      </c>
      <c r="T3719" s="95" t="str">
        <f t="shared" si="294"/>
        <v>9 2024</v>
      </c>
      <c r="U3719" s="32">
        <f t="shared" si="297"/>
        <v>728.58763509035896</v>
      </c>
      <c r="V3719" s="22">
        <f t="shared" si="298"/>
        <v>0.83609972090068752</v>
      </c>
      <c r="X3719" s="33"/>
      <c r="Y3719" s="33"/>
    </row>
    <row r="3720" spans="1:25" x14ac:dyDescent="0.2">
      <c r="A3720" s="93" t="s">
        <v>2032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6"/>
        <v>8 2024</v>
      </c>
      <c r="G3720" s="96" t="s">
        <v>5</v>
      </c>
      <c r="H3720" s="161" t="s">
        <v>2136</v>
      </c>
      <c r="I3720" s="97" t="s">
        <v>2067</v>
      </c>
      <c r="J3720" s="97" t="s">
        <v>2137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3221</v>
      </c>
      <c r="T3720" s="95" t="str">
        <f t="shared" si="294"/>
        <v>9 2024</v>
      </c>
      <c r="U3720" s="32">
        <f t="shared" si="297"/>
        <v>733.61495131314223</v>
      </c>
      <c r="V3720" s="22">
        <f t="shared" si="298"/>
        <v>0.44024335905512618</v>
      </c>
      <c r="X3720" s="33"/>
      <c r="Y3720" s="33"/>
    </row>
    <row r="3721" spans="1:25" x14ac:dyDescent="0.2">
      <c r="A3721" s="93" t="s">
        <v>2032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6"/>
        <v>8 2024</v>
      </c>
      <c r="G3721" s="96" t="s">
        <v>5</v>
      </c>
      <c r="H3721" s="161" t="s">
        <v>2136</v>
      </c>
      <c r="I3721" s="97" t="s">
        <v>2067</v>
      </c>
      <c r="J3721" s="97" t="s">
        <v>2137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3221</v>
      </c>
      <c r="T3721" s="95" t="str">
        <f t="shared" si="294"/>
        <v>10 2024</v>
      </c>
      <c r="U3721" s="32">
        <f t="shared" si="297"/>
        <v>733.61495131314223</v>
      </c>
      <c r="V3721" s="22">
        <f t="shared" si="298"/>
        <v>0.44024335905512618</v>
      </c>
      <c r="X3721" s="33"/>
      <c r="Y3721" s="33"/>
    </row>
    <row r="3722" spans="1:25" x14ac:dyDescent="0.2">
      <c r="A3722" s="93" t="s">
        <v>2032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6"/>
        <v>8 2024</v>
      </c>
      <c r="G3722" s="96" t="s">
        <v>5</v>
      </c>
      <c r="H3722" s="161" t="s">
        <v>2136</v>
      </c>
      <c r="I3722" s="97" t="s">
        <v>2067</v>
      </c>
      <c r="J3722" s="97" t="s">
        <v>2137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3221</v>
      </c>
      <c r="T3722" s="95" t="str">
        <f t="shared" si="294"/>
        <v>1 2025</v>
      </c>
      <c r="U3722" s="32">
        <f t="shared" si="297"/>
        <v>1033.6149513131422</v>
      </c>
      <c r="V3722" s="22">
        <f t="shared" si="298"/>
        <v>0.62027377893701696</v>
      </c>
      <c r="X3722" s="33"/>
      <c r="Y3722" s="33"/>
    </row>
    <row r="3723" spans="1:25" x14ac:dyDescent="0.2">
      <c r="A3723" s="93" t="s">
        <v>2032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6"/>
        <v>8 2024</v>
      </c>
      <c r="G3723" s="96" t="s">
        <v>5</v>
      </c>
      <c r="H3723" s="160" t="str">
        <f>RIGHT(Journal!$J3723,9)</f>
        <v>NBC-00500</v>
      </c>
      <c r="I3723" s="127" t="str">
        <f t="shared" si="295"/>
        <v>NutriBiotic</v>
      </c>
      <c r="J3723" s="97" t="s">
        <v>2034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3221</v>
      </c>
      <c r="T3723" s="95" t="str">
        <f t="shared" si="294"/>
        <v>9 2024</v>
      </c>
      <c r="U3723" s="32">
        <f t="shared" si="297"/>
        <v>823.90765461286333</v>
      </c>
      <c r="V3723" s="22">
        <f t="shared" si="298"/>
        <v>0.94043471438936788</v>
      </c>
      <c r="X3723" s="33"/>
      <c r="Y3723" s="33"/>
    </row>
    <row r="3724" spans="1:25" x14ac:dyDescent="0.2">
      <c r="A3724" s="93" t="s">
        <v>2032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6"/>
        <v>8 2024</v>
      </c>
      <c r="G3724" s="96" t="s">
        <v>5</v>
      </c>
      <c r="H3724" s="160" t="str">
        <f>RIGHT(Journal!$J3724,9)</f>
        <v>HAV-75046</v>
      </c>
      <c r="I3724" s="127" t="str">
        <f t="shared" si="295"/>
        <v>Havasu Nutrition</v>
      </c>
      <c r="J3724" s="97" t="s">
        <v>2031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4"/>
        <v/>
      </c>
      <c r="U3724" s="32">
        <f t="shared" si="297"/>
        <v>-1234.5788499632831</v>
      </c>
      <c r="V3724" s="22" t="str">
        <f t="shared" si="298"/>
        <v/>
      </c>
      <c r="X3724" s="33"/>
      <c r="Y3724" s="33"/>
    </row>
    <row r="3725" spans="1:25" x14ac:dyDescent="0.2">
      <c r="A3725" s="93" t="s">
        <v>2032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6"/>
        <v>8 2024</v>
      </c>
      <c r="G3725" s="96" t="s">
        <v>5</v>
      </c>
      <c r="H3725" s="161" t="s">
        <v>2114</v>
      </c>
      <c r="I3725" s="97" t="s">
        <v>2115</v>
      </c>
      <c r="J3725" s="97" t="s">
        <v>3197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3221</v>
      </c>
      <c r="T3725" s="95" t="str">
        <f t="shared" ref="T3725:T3788" si="299">IF(R3725="","",MONTH(R3725)&amp;" "&amp;YEAR(R3725))</f>
        <v>10 2024</v>
      </c>
      <c r="U3725" s="32">
        <f t="shared" si="297"/>
        <v>821.2777513298588</v>
      </c>
      <c r="V3725" s="22">
        <f t="shared" si="298"/>
        <v>0.59568034977460438</v>
      </c>
      <c r="X3725" s="33"/>
      <c r="Y3725" s="33"/>
    </row>
    <row r="3726" spans="1:25" x14ac:dyDescent="0.2">
      <c r="A3726" s="93" t="s">
        <v>2032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6"/>
        <v>8 2024</v>
      </c>
      <c r="G3726" s="96" t="s">
        <v>5</v>
      </c>
      <c r="H3726" s="161" t="s">
        <v>2114</v>
      </c>
      <c r="I3726" s="97" t="s">
        <v>2115</v>
      </c>
      <c r="J3726" s="97" t="s">
        <v>3197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3221</v>
      </c>
      <c r="T3726" s="95" t="str">
        <f t="shared" si="299"/>
        <v>10 2024</v>
      </c>
      <c r="U3726" s="32">
        <f t="shared" si="297"/>
        <v>821.2777513298588</v>
      </c>
      <c r="V3726" s="22">
        <f t="shared" si="298"/>
        <v>0.59568034977460438</v>
      </c>
      <c r="X3726" s="33"/>
      <c r="Y3726" s="33"/>
    </row>
    <row r="3727" spans="1:25" x14ac:dyDescent="0.2">
      <c r="A3727" s="93" t="s">
        <v>2032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6"/>
        <v>8 2024</v>
      </c>
      <c r="G3727" s="96" t="s">
        <v>5</v>
      </c>
      <c r="H3727" s="160" t="str">
        <f>RIGHT(Journal!$J3727,9)</f>
        <v>NOW-00892</v>
      </c>
      <c r="I3727" s="127" t="str">
        <f t="shared" si="295"/>
        <v>NOW Foods</v>
      </c>
      <c r="J3727" s="97" t="s">
        <v>1921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3221</v>
      </c>
      <c r="T3727" s="95" t="str">
        <f t="shared" si="299"/>
        <v>9 2024</v>
      </c>
      <c r="U3727" s="32">
        <f t="shared" si="297"/>
        <v>633.59728278974808</v>
      </c>
      <c r="V3727" s="22">
        <f t="shared" si="298"/>
        <v>0.50031263687233263</v>
      </c>
      <c r="X3727" s="33"/>
      <c r="Y3727" s="33"/>
    </row>
    <row r="3728" spans="1:25" x14ac:dyDescent="0.2">
      <c r="A3728" s="93" t="s">
        <v>2035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6"/>
        <v>8 2024</v>
      </c>
      <c r="G3728" s="96" t="s">
        <v>5</v>
      </c>
      <c r="H3728" s="160" t="str">
        <f>RIGHT(Journal!$J3728,9)</f>
        <v>180830573</v>
      </c>
      <c r="I3728" s="96" t="str">
        <f t="shared" si="295"/>
        <v>Forever</v>
      </c>
      <c r="J3728" s="97" t="s">
        <v>2036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3221</v>
      </c>
      <c r="T3728" s="95" t="str">
        <f t="shared" si="299"/>
        <v>8 2024</v>
      </c>
      <c r="U3728" s="32">
        <f t="shared" si="297"/>
        <v>800</v>
      </c>
      <c r="V3728" s="22">
        <f t="shared" si="298"/>
        <v>0.5714285714285714</v>
      </c>
      <c r="X3728" s="33"/>
      <c r="Y3728" s="33"/>
    </row>
    <row r="3729" spans="1:25" x14ac:dyDescent="0.2">
      <c r="A3729" s="93" t="s">
        <v>2035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6"/>
        <v>8 2024</v>
      </c>
      <c r="G3729" s="96" t="s">
        <v>5</v>
      </c>
      <c r="H3729" s="160" t="str">
        <f>RIGHT(Journal!$J3729,9)</f>
        <v>180830573</v>
      </c>
      <c r="I3729" s="96" t="str">
        <f t="shared" si="295"/>
        <v>Forever</v>
      </c>
      <c r="J3729" s="97" t="s">
        <v>2036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3221</v>
      </c>
      <c r="T3729" s="95" t="str">
        <f t="shared" si="299"/>
        <v>8 2024</v>
      </c>
      <c r="U3729" s="32">
        <f t="shared" si="297"/>
        <v>800</v>
      </c>
      <c r="V3729" s="22">
        <f t="shared" si="298"/>
        <v>0.5714285714285714</v>
      </c>
      <c r="X3729" s="33"/>
      <c r="Y3729" s="33"/>
    </row>
    <row r="3730" spans="1:25" x14ac:dyDescent="0.2">
      <c r="A3730" s="93" t="s">
        <v>2035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6"/>
        <v>8 2024</v>
      </c>
      <c r="G3730" s="96" t="s">
        <v>5</v>
      </c>
      <c r="H3730" s="160" t="str">
        <f>RIGHT(Journal!$J3730,9)</f>
        <v>180830573</v>
      </c>
      <c r="I3730" s="96" t="str">
        <f t="shared" si="295"/>
        <v>Forever</v>
      </c>
      <c r="J3730" s="97" t="s">
        <v>2036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3221</v>
      </c>
      <c r="T3730" s="95" t="str">
        <f t="shared" si="299"/>
        <v>8 2024</v>
      </c>
      <c r="U3730" s="32">
        <f t="shared" si="297"/>
        <v>800</v>
      </c>
      <c r="V3730" s="22">
        <f t="shared" si="298"/>
        <v>0.5714285714285714</v>
      </c>
      <c r="X3730" s="33"/>
      <c r="Y3730" s="33"/>
    </row>
    <row r="3731" spans="1:25" x14ac:dyDescent="0.2">
      <c r="A3731" s="93" t="s">
        <v>2035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6"/>
        <v>8 2024</v>
      </c>
      <c r="G3731" s="96" t="s">
        <v>5</v>
      </c>
      <c r="H3731" s="161" t="s">
        <v>3781</v>
      </c>
      <c r="I3731" s="97" t="s">
        <v>1404</v>
      </c>
      <c r="J3731" s="97" t="s">
        <v>3782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3221</v>
      </c>
      <c r="T3731" s="95" t="str">
        <f t="shared" si="299"/>
        <v>8 2024</v>
      </c>
      <c r="U3731" s="32">
        <f t="shared" si="297"/>
        <v>955</v>
      </c>
      <c r="V3731" s="22">
        <f t="shared" si="298"/>
        <v>0.40724946695095948</v>
      </c>
      <c r="X3731" s="33"/>
      <c r="Y3731" s="33"/>
    </row>
    <row r="3732" spans="1:25" x14ac:dyDescent="0.2">
      <c r="A3732" s="93" t="s">
        <v>2035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6"/>
        <v>8 2024</v>
      </c>
      <c r="G3732" s="96" t="s">
        <v>6</v>
      </c>
      <c r="H3732" s="160" t="str">
        <f>RIGHT(Journal!$J3732,9)</f>
        <v>892721541</v>
      </c>
      <c r="I3732" s="96" t="str">
        <f t="shared" si="295"/>
        <v>FatZorb</v>
      </c>
      <c r="J3732" s="97" t="s">
        <v>760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3221</v>
      </c>
      <c r="T3732" s="95" t="str">
        <f t="shared" si="299"/>
        <v>8 2024</v>
      </c>
      <c r="U3732" s="32">
        <f t="shared" si="297"/>
        <v>1219</v>
      </c>
      <c r="V3732" s="22">
        <f t="shared" si="298"/>
        <v>1.560819462227913</v>
      </c>
      <c r="X3732" s="33"/>
      <c r="Y3732" s="33"/>
    </row>
    <row r="3733" spans="1:25" x14ac:dyDescent="0.2">
      <c r="A3733" s="93" t="s">
        <v>2037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6"/>
        <v>8 2024</v>
      </c>
      <c r="G3733" s="96" t="s">
        <v>6</v>
      </c>
      <c r="H3733" s="160" t="str">
        <f>RIGHT(Journal!$J3733,9)</f>
        <v>892721541</v>
      </c>
      <c r="I3733" s="96" t="str">
        <f t="shared" si="295"/>
        <v>FatZorb</v>
      </c>
      <c r="J3733" s="97" t="s">
        <v>760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3221</v>
      </c>
      <c r="T3733" s="95" t="str">
        <f t="shared" si="299"/>
        <v>9 2024</v>
      </c>
      <c r="U3733" s="32">
        <f t="shared" si="297"/>
        <v>1219</v>
      </c>
      <c r="V3733" s="22">
        <f t="shared" si="298"/>
        <v>1.560819462227913</v>
      </c>
      <c r="X3733" s="33"/>
      <c r="Y3733" s="33"/>
    </row>
    <row r="3734" spans="1:25" x14ac:dyDescent="0.2">
      <c r="A3734" s="93" t="s">
        <v>2037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6"/>
        <v>8 2024</v>
      </c>
      <c r="G3734" s="96" t="s">
        <v>5</v>
      </c>
      <c r="H3734" s="160" t="str">
        <f>RIGHT(Journal!$J3734,9)</f>
        <v>000000264</v>
      </c>
      <c r="I3734" s="96" t="str">
        <f t="shared" si="295"/>
        <v>Forever</v>
      </c>
      <c r="J3734" s="97" t="s">
        <v>2038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3221</v>
      </c>
      <c r="T3734" s="95" t="str">
        <f t="shared" si="299"/>
        <v>8 2024</v>
      </c>
      <c r="U3734" s="32">
        <f t="shared" si="297"/>
        <v>1407</v>
      </c>
      <c r="V3734" s="22">
        <f t="shared" si="298"/>
        <v>0.67224080267558528</v>
      </c>
      <c r="X3734" s="33"/>
      <c r="Y3734" s="33"/>
    </row>
    <row r="3735" spans="1:25" x14ac:dyDescent="0.2">
      <c r="A3735" s="93" t="s">
        <v>2037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6"/>
        <v>8 2024</v>
      </c>
      <c r="G3735" s="96" t="s">
        <v>5</v>
      </c>
      <c r="H3735" s="160" t="str">
        <f>RIGHT(Journal!$J3735,9)</f>
        <v>000000264</v>
      </c>
      <c r="I3735" s="96" t="str">
        <f t="shared" si="295"/>
        <v>Forever</v>
      </c>
      <c r="J3735" s="97" t="s">
        <v>2038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3221</v>
      </c>
      <c r="T3735" s="95" t="str">
        <f t="shared" si="299"/>
        <v>9 2024</v>
      </c>
      <c r="U3735" s="32">
        <f t="shared" si="297"/>
        <v>907</v>
      </c>
      <c r="V3735" s="22">
        <f t="shared" si="298"/>
        <v>0.43334925943621594</v>
      </c>
      <c r="X3735" s="33"/>
      <c r="Y3735" s="33"/>
    </row>
    <row r="3736" spans="1:25" x14ac:dyDescent="0.2">
      <c r="A3736" s="93" t="s">
        <v>2037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6"/>
        <v>8 2024</v>
      </c>
      <c r="G3736" s="96" t="s">
        <v>5</v>
      </c>
      <c r="H3736" s="161" t="s">
        <v>4420</v>
      </c>
      <c r="I3736" s="97" t="s">
        <v>2067</v>
      </c>
      <c r="J3736" s="97" t="s">
        <v>4421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3221</v>
      </c>
      <c r="T3736" s="95" t="str">
        <f t="shared" si="299"/>
        <v>9 2024</v>
      </c>
      <c r="U3736" s="32">
        <f t="shared" si="297"/>
        <v>389</v>
      </c>
      <c r="V3736" s="22">
        <f t="shared" si="298"/>
        <v>0.32122213047068537</v>
      </c>
      <c r="X3736" s="33"/>
      <c r="Y3736" s="33"/>
    </row>
    <row r="3737" spans="1:25" x14ac:dyDescent="0.2">
      <c r="A3737" s="93" t="s">
        <v>2041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6"/>
        <v>8 2024</v>
      </c>
      <c r="G3737" s="96" t="s">
        <v>5</v>
      </c>
      <c r="H3737" s="175" t="s">
        <v>3724</v>
      </c>
      <c r="I3737" s="176" t="s">
        <v>2283</v>
      </c>
      <c r="J3737" s="97" t="s">
        <v>3766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3221</v>
      </c>
      <c r="T3737" s="95" t="str">
        <f t="shared" si="299"/>
        <v>9 2024</v>
      </c>
      <c r="U3737" s="32">
        <f t="shared" si="297"/>
        <v>737.97645721125105</v>
      </c>
      <c r="V3737" s="22">
        <f t="shared" si="298"/>
        <v>0.76710852114073835</v>
      </c>
      <c r="X3737" s="33"/>
      <c r="Y3737" s="33"/>
    </row>
    <row r="3738" spans="1:25" x14ac:dyDescent="0.2">
      <c r="A3738" s="93" t="s">
        <v>2041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6"/>
        <v>8 2024</v>
      </c>
      <c r="G3738" s="96" t="s">
        <v>5</v>
      </c>
      <c r="H3738" s="161" t="s">
        <v>2488</v>
      </c>
      <c r="I3738" s="97" t="s">
        <v>2067</v>
      </c>
      <c r="J3738" s="97" t="s">
        <v>2489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3221</v>
      </c>
      <c r="T3738" s="95" t="str">
        <f t="shared" si="299"/>
        <v>10 2024</v>
      </c>
      <c r="U3738" s="32">
        <f t="shared" si="297"/>
        <v>1104.043061789348</v>
      </c>
      <c r="V3738" s="22">
        <f t="shared" si="298"/>
        <v>0.36851099149934458</v>
      </c>
      <c r="X3738" s="33"/>
      <c r="Y3738" s="33"/>
    </row>
    <row r="3739" spans="1:25" x14ac:dyDescent="0.2">
      <c r="A3739" s="93" t="s">
        <v>2041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6"/>
        <v>8 2024</v>
      </c>
      <c r="G3739" s="96" t="s">
        <v>5</v>
      </c>
      <c r="H3739" s="161" t="s">
        <v>2772</v>
      </c>
      <c r="I3739" s="97" t="s">
        <v>2115</v>
      </c>
      <c r="J3739" s="97" t="s">
        <v>2773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3221</v>
      </c>
      <c r="T3739" s="95" t="str">
        <f t="shared" si="299"/>
        <v>10 2024</v>
      </c>
      <c r="U3739" s="32">
        <f t="shared" si="297"/>
        <v>507.58493230101749</v>
      </c>
      <c r="V3739" s="22">
        <f t="shared" si="298"/>
        <v>1.0308070682583346</v>
      </c>
      <c r="X3739" s="33"/>
      <c r="Y3739" s="33"/>
    </row>
    <row r="3740" spans="1:25" x14ac:dyDescent="0.2">
      <c r="A3740" s="93" t="s">
        <v>2041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6"/>
        <v>8 2024</v>
      </c>
      <c r="G3740" s="96" t="s">
        <v>5</v>
      </c>
      <c r="H3740" s="161" t="s">
        <v>2772</v>
      </c>
      <c r="I3740" s="97" t="s">
        <v>2115</v>
      </c>
      <c r="J3740" s="97" t="s">
        <v>2773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3221</v>
      </c>
      <c r="T3740" s="95" t="str">
        <f t="shared" si="299"/>
        <v>10 2024</v>
      </c>
      <c r="U3740" s="32">
        <f t="shared" si="297"/>
        <v>507.58493230101749</v>
      </c>
      <c r="V3740" s="22">
        <f t="shared" si="298"/>
        <v>1.0308070682583346</v>
      </c>
      <c r="X3740" s="33"/>
      <c r="Y3740" s="33"/>
    </row>
    <row r="3741" spans="1:25" x14ac:dyDescent="0.2">
      <c r="A3741" s="93" t="s">
        <v>2041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6"/>
        <v>8 2024</v>
      </c>
      <c r="G3741" s="96" t="s">
        <v>5</v>
      </c>
      <c r="H3741" s="161" t="s">
        <v>2739</v>
      </c>
      <c r="I3741" s="97" t="s">
        <v>2067</v>
      </c>
      <c r="J3741" s="97" t="s">
        <v>2740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3221</v>
      </c>
      <c r="T3741" s="95" t="str">
        <f t="shared" si="299"/>
        <v>10 2024</v>
      </c>
      <c r="U3741" s="32">
        <f t="shared" si="297"/>
        <v>1154.915580490725</v>
      </c>
      <c r="V3741" s="22">
        <f t="shared" si="298"/>
        <v>0.42072133457272087</v>
      </c>
      <c r="X3741" s="33"/>
      <c r="Y3741" s="33"/>
    </row>
    <row r="3742" spans="1:25" x14ac:dyDescent="0.2">
      <c r="A3742" s="93" t="s">
        <v>2041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6"/>
        <v>8 2024</v>
      </c>
      <c r="G3742" s="96" t="s">
        <v>5</v>
      </c>
      <c r="H3742" s="161" t="s">
        <v>2739</v>
      </c>
      <c r="I3742" s="97" t="s">
        <v>2067</v>
      </c>
      <c r="J3742" s="97" t="s">
        <v>2740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3221</v>
      </c>
      <c r="T3742" s="95" t="str">
        <f t="shared" si="299"/>
        <v>10 2024</v>
      </c>
      <c r="U3742" s="32">
        <f t="shared" si="297"/>
        <v>1154.915580490725</v>
      </c>
      <c r="V3742" s="22">
        <f t="shared" si="298"/>
        <v>0.42072133457272087</v>
      </c>
      <c r="X3742" s="33"/>
      <c r="Y3742" s="33"/>
    </row>
    <row r="3743" spans="1:25" x14ac:dyDescent="0.2">
      <c r="A3743" s="93" t="s">
        <v>2041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6"/>
        <v>8 2024</v>
      </c>
      <c r="G3743" s="96" t="s">
        <v>5</v>
      </c>
      <c r="H3743" s="161" t="s">
        <v>2225</v>
      </c>
      <c r="I3743" s="97" t="s">
        <v>2226</v>
      </c>
      <c r="J3743" s="97" t="s">
        <v>2227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3221</v>
      </c>
      <c r="T3743" s="95" t="str">
        <f t="shared" si="299"/>
        <v>10 2024</v>
      </c>
      <c r="U3743" s="32">
        <f t="shared" si="297"/>
        <v>806.64850725613451</v>
      </c>
      <c r="V3743" s="22">
        <f t="shared" si="298"/>
        <v>0.50625898361385913</v>
      </c>
      <c r="X3743" s="33"/>
      <c r="Y3743" s="33"/>
    </row>
    <row r="3744" spans="1:25" x14ac:dyDescent="0.2">
      <c r="A3744" s="93" t="s">
        <v>2041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6"/>
        <v>8 2024</v>
      </c>
      <c r="G3744" s="96" t="s">
        <v>5</v>
      </c>
      <c r="H3744" s="160" t="str">
        <f>RIGHT(Journal!$J3744,9)</f>
        <v>BOI-05409</v>
      </c>
      <c r="I3744" s="127" t="str">
        <f t="shared" si="295"/>
        <v>Boiron</v>
      </c>
      <c r="J3744" s="97" t="s">
        <v>2040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3221</v>
      </c>
      <c r="T3744" s="95" t="str">
        <f t="shared" si="299"/>
        <v>10 2024</v>
      </c>
      <c r="U3744" s="32">
        <f t="shared" si="297"/>
        <v>770.99764886295657</v>
      </c>
      <c r="V3744" s="22">
        <f t="shared" si="298"/>
        <v>0.58013264476418758</v>
      </c>
      <c r="X3744" s="33"/>
      <c r="Y3744" s="33"/>
    </row>
    <row r="3745" spans="1:25" x14ac:dyDescent="0.2">
      <c r="A3745" s="93" t="s">
        <v>2041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6"/>
        <v>8 2024</v>
      </c>
      <c r="G3745" s="96" t="s">
        <v>5</v>
      </c>
      <c r="H3745" s="160" t="str">
        <f>RIGHT(Journal!$J3745,9)</f>
        <v>CAR-01676</v>
      </c>
      <c r="I3745" s="127" t="str">
        <f t="shared" si="295"/>
        <v>Carlson</v>
      </c>
      <c r="J3745" s="97" t="s">
        <v>1974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3221</v>
      </c>
      <c r="T3745" s="95" t="str">
        <f t="shared" si="299"/>
        <v>10 2024</v>
      </c>
      <c r="U3745" s="32">
        <f t="shared" si="297"/>
        <v>1377.8466326301641</v>
      </c>
      <c r="V3745" s="22">
        <f t="shared" si="298"/>
        <v>0.26899753556923889</v>
      </c>
      <c r="X3745" s="33"/>
      <c r="Y3745" s="33"/>
    </row>
    <row r="3746" spans="1:25" x14ac:dyDescent="0.2">
      <c r="A3746" s="93" t="s">
        <v>2043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6"/>
        <v>8 2024</v>
      </c>
      <c r="G3746" s="96" t="s">
        <v>5</v>
      </c>
      <c r="H3746" s="160" t="str">
        <f>RIGHT(Journal!$J3746,9)</f>
        <v>CEN-27285</v>
      </c>
      <c r="I3746" s="127" t="str">
        <f t="shared" si="295"/>
        <v>21st Century</v>
      </c>
      <c r="J3746" s="97" t="s">
        <v>667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3221</v>
      </c>
      <c r="T3746" s="95" t="str">
        <f t="shared" si="299"/>
        <v>9 2024</v>
      </c>
      <c r="U3746" s="32">
        <f t="shared" si="297"/>
        <v>674.94029953788709</v>
      </c>
      <c r="V3746" s="22">
        <f t="shared" si="298"/>
        <v>0.93087548391907249</v>
      </c>
      <c r="X3746" s="33"/>
      <c r="Y3746" s="33"/>
    </row>
    <row r="3747" spans="1:25" x14ac:dyDescent="0.2">
      <c r="A3747" s="93" t="s">
        <v>2043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6"/>
        <v>8 2024</v>
      </c>
      <c r="G3747" s="96" t="s">
        <v>5</v>
      </c>
      <c r="H3747" s="160" t="str">
        <f>RIGHT(Journal!$J3747,9)</f>
        <v>HRM-50004</v>
      </c>
      <c r="I3747" s="127" t="str">
        <f t="shared" si="295"/>
        <v>Healths Harmony</v>
      </c>
      <c r="J3747" s="97" t="s">
        <v>1007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3221</v>
      </c>
      <c r="T3747" s="95" t="str">
        <f t="shared" si="299"/>
        <v>10 2024</v>
      </c>
      <c r="U3747" s="32">
        <f t="shared" si="297"/>
        <v>606.38255627934518</v>
      </c>
      <c r="V3747" s="22">
        <f t="shared" si="298"/>
        <v>0.46874952036460643</v>
      </c>
      <c r="X3747" s="33"/>
      <c r="Y3747" s="33"/>
    </row>
    <row r="3748" spans="1:25" x14ac:dyDescent="0.2">
      <c r="A3748" s="93" t="s">
        <v>2043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6"/>
        <v>8 2024</v>
      </c>
      <c r="G3748" s="96" t="s">
        <v>5</v>
      </c>
      <c r="H3748" s="160" t="str">
        <f>RIGHT(Journal!$J3748,9)</f>
        <v>NOW-00837</v>
      </c>
      <c r="I3748" s="127" t="str">
        <f t="shared" si="295"/>
        <v>NOW Foods</v>
      </c>
      <c r="J3748" s="97" t="s">
        <v>2045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3221</v>
      </c>
      <c r="T3748" s="95" t="str">
        <f t="shared" si="299"/>
        <v>11 2024</v>
      </c>
      <c r="U3748" s="32">
        <f t="shared" si="297"/>
        <v>707.41546536013107</v>
      </c>
      <c r="V3748" s="22">
        <f t="shared" si="298"/>
        <v>0.59317846644200622</v>
      </c>
      <c r="X3748" s="33"/>
      <c r="Y3748" s="33"/>
    </row>
    <row r="3749" spans="1:25" x14ac:dyDescent="0.2">
      <c r="A3749" s="93" t="s">
        <v>2043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6"/>
        <v>8 2024</v>
      </c>
      <c r="G3749" s="96" t="s">
        <v>5</v>
      </c>
      <c r="H3749" s="161" t="s">
        <v>2271</v>
      </c>
      <c r="I3749" s="97" t="s">
        <v>2272</v>
      </c>
      <c r="J3749" s="97" t="s">
        <v>2273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3221</v>
      </c>
      <c r="T3749" s="95" t="str">
        <f t="shared" si="299"/>
        <v>9 2024</v>
      </c>
      <c r="U3749" s="32">
        <f t="shared" si="297"/>
        <v>566.2107328842103</v>
      </c>
      <c r="V3749" s="22">
        <f t="shared" si="298"/>
        <v>0.21497951258046413</v>
      </c>
      <c r="X3749" s="33"/>
      <c r="Y3749" s="33"/>
    </row>
    <row r="3750" spans="1:25" x14ac:dyDescent="0.2">
      <c r="A3750" s="93" t="s">
        <v>2043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6"/>
        <v>8 2024</v>
      </c>
      <c r="G3750" s="96" t="s">
        <v>5</v>
      </c>
      <c r="H3750" s="161" t="s">
        <v>2239</v>
      </c>
      <c r="I3750" s="97" t="s">
        <v>2067</v>
      </c>
      <c r="J3750" s="97" t="s">
        <v>2240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3221</v>
      </c>
      <c r="T3750" s="95" t="str">
        <f t="shared" si="299"/>
        <v>11 2024</v>
      </c>
      <c r="U3750" s="32">
        <f t="shared" si="297"/>
        <v>995.52924076239174</v>
      </c>
      <c r="V3750" s="22">
        <f t="shared" si="298"/>
        <v>0.8265283595531453</v>
      </c>
      <c r="X3750" s="33"/>
      <c r="Y3750" s="33"/>
    </row>
    <row r="3751" spans="1:25" x14ac:dyDescent="0.2">
      <c r="A3751" s="93" t="s">
        <v>2043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6"/>
        <v>8 2024</v>
      </c>
      <c r="G3751" s="96" t="s">
        <v>5</v>
      </c>
      <c r="H3751" s="161" t="s">
        <v>2237</v>
      </c>
      <c r="I3751" s="97" t="s">
        <v>2067</v>
      </c>
      <c r="J3751" s="97" t="s">
        <v>2238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3221</v>
      </c>
      <c r="T3751" s="95" t="str">
        <f t="shared" si="299"/>
        <v>6 2025</v>
      </c>
      <c r="U3751" s="32">
        <f t="shared" si="297"/>
        <v>510.68375405972165</v>
      </c>
      <c r="V3751" s="22">
        <f t="shared" si="298"/>
        <v>1.0436680946049177</v>
      </c>
      <c r="X3751" s="33"/>
      <c r="Y3751" s="33"/>
    </row>
    <row r="3752" spans="1:25" x14ac:dyDescent="0.2">
      <c r="A3752" s="93" t="s">
        <v>2043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6"/>
        <v>8 2024</v>
      </c>
      <c r="G3752" s="96" t="s">
        <v>5</v>
      </c>
      <c r="H3752" s="161" t="s">
        <v>2883</v>
      </c>
      <c r="I3752" s="97" t="s">
        <v>2742</v>
      </c>
      <c r="J3752" s="97" t="s">
        <v>4427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3221</v>
      </c>
      <c r="T3752" s="95" t="str">
        <f t="shared" si="299"/>
        <v>12 2024</v>
      </c>
      <c r="U3752" s="32">
        <f t="shared" si="297"/>
        <v>1073.9497808214087</v>
      </c>
      <c r="V3752" s="22">
        <f t="shared" si="298"/>
        <v>1.4791673529641101</v>
      </c>
      <c r="X3752" s="33"/>
      <c r="Y3752" s="33"/>
    </row>
    <row r="3753" spans="1:25" x14ac:dyDescent="0.2">
      <c r="A3753" s="93" t="s">
        <v>2043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6"/>
        <v>8 2024</v>
      </c>
      <c r="G3753" s="96" t="s">
        <v>5</v>
      </c>
      <c r="H3753" s="161" t="s">
        <v>2490</v>
      </c>
      <c r="I3753" s="97" t="s">
        <v>2067</v>
      </c>
      <c r="J3753" s="97" t="s">
        <v>2491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3221</v>
      </c>
      <c r="T3753" s="95" t="str">
        <f t="shared" si="299"/>
        <v>10 2024</v>
      </c>
      <c r="U3753" s="32">
        <f t="shared" si="297"/>
        <v>1483.6161661377405</v>
      </c>
      <c r="V3753" s="22">
        <f t="shared" si="298"/>
        <v>0.41024853397634348</v>
      </c>
      <c r="X3753" s="33"/>
      <c r="Y3753" s="33"/>
    </row>
    <row r="3754" spans="1:25" x14ac:dyDescent="0.2">
      <c r="A3754" s="93" t="s">
        <v>2043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6"/>
        <v>8 2024</v>
      </c>
      <c r="G3754" s="96" t="s">
        <v>5</v>
      </c>
      <c r="H3754" s="160" t="str">
        <f>RIGHT(Journal!$J3754,9)</f>
        <v>SMS-55697</v>
      </c>
      <c r="I3754" s="127" t="str">
        <f t="shared" si="295"/>
        <v>The Smurfs</v>
      </c>
      <c r="J3754" s="97" t="s">
        <v>624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3221</v>
      </c>
      <c r="T3754" s="95" t="str">
        <f t="shared" si="299"/>
        <v>5 2025</v>
      </c>
      <c r="U3754" s="32">
        <f t="shared" si="297"/>
        <v>801.5571337898773</v>
      </c>
      <c r="V3754" s="22">
        <f t="shared" si="298"/>
        <v>0.80280721202648087</v>
      </c>
      <c r="X3754" s="33"/>
      <c r="Y3754" s="33"/>
    </row>
    <row r="3755" spans="1:25" x14ac:dyDescent="0.2">
      <c r="A3755" s="93" t="s">
        <v>2043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6"/>
        <v>8 2024</v>
      </c>
      <c r="G3755" s="96" t="s">
        <v>5</v>
      </c>
      <c r="H3755" s="161" t="s">
        <v>4126</v>
      </c>
      <c r="I3755" s="97" t="s">
        <v>2272</v>
      </c>
      <c r="J3755" s="97" t="s">
        <v>4127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3221</v>
      </c>
      <c r="T3755" s="95" t="str">
        <f t="shared" si="299"/>
        <v>8 2024</v>
      </c>
      <c r="U3755" s="32">
        <f t="shared" si="297"/>
        <v>-1.2348978361842455E-3</v>
      </c>
      <c r="V3755" s="22">
        <f t="shared" si="298"/>
        <v>-3.1222597698616541E-7</v>
      </c>
      <c r="X3755" s="33"/>
      <c r="Y3755" s="33"/>
    </row>
    <row r="3756" spans="1:25" x14ac:dyDescent="0.2">
      <c r="A3756" s="93" t="s">
        <v>2043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6"/>
        <v>8 2024</v>
      </c>
      <c r="G3756" s="96" t="s">
        <v>5</v>
      </c>
      <c r="H3756" s="161" t="s">
        <v>2920</v>
      </c>
      <c r="I3756" s="97" t="s">
        <v>2272</v>
      </c>
      <c r="J3756" s="97" t="s">
        <v>2921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3221</v>
      </c>
      <c r="T3756" s="95" t="str">
        <f t="shared" si="299"/>
        <v>9 2024</v>
      </c>
      <c r="U3756" s="32">
        <f t="shared" si="297"/>
        <v>666.02563108958248</v>
      </c>
      <c r="V3756" s="22">
        <f t="shared" si="298"/>
        <v>0.90742355496458993</v>
      </c>
      <c r="X3756" s="33"/>
      <c r="Y3756" s="33"/>
    </row>
    <row r="3757" spans="1:25" x14ac:dyDescent="0.2">
      <c r="A3757" s="93" t="s">
        <v>2043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6"/>
        <v>8 2024</v>
      </c>
      <c r="G3757" s="96" t="s">
        <v>5</v>
      </c>
      <c r="H3757" s="160" t="str">
        <f>RIGHT(Journal!$J3757,9)</f>
        <v>MBL-10101</v>
      </c>
      <c r="I3757" s="127" t="str">
        <f t="shared" si="295"/>
        <v>Montebello</v>
      </c>
      <c r="J3757" s="97" t="s">
        <v>2046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9"/>
        <v/>
      </c>
      <c r="U3757" s="32">
        <f t="shared" si="297"/>
        <v>-221.87619249113828</v>
      </c>
      <c r="V3757" s="22" t="str">
        <f t="shared" si="298"/>
        <v/>
      </c>
      <c r="X3757" s="33"/>
      <c r="Y3757" s="33"/>
    </row>
    <row r="3758" spans="1:25" x14ac:dyDescent="0.2">
      <c r="A3758" s="93" t="s">
        <v>2047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6"/>
        <v>8 2024</v>
      </c>
      <c r="G3758" s="96" t="s">
        <v>5</v>
      </c>
      <c r="H3758" s="160" t="str">
        <f>RIGHT(Journal!$J3758,9)</f>
        <v>CLF-06237</v>
      </c>
      <c r="I3758" s="96" t="str">
        <f t="shared" si="295"/>
        <v>Country Life</v>
      </c>
      <c r="J3758" s="97" t="s">
        <v>2049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3221</v>
      </c>
      <c r="T3758" s="95" t="str">
        <f t="shared" si="299"/>
        <v>10 2024</v>
      </c>
      <c r="U3758" s="32">
        <f t="shared" si="297"/>
        <v>860.87867611228808</v>
      </c>
      <c r="V3758" s="22">
        <f t="shared" si="298"/>
        <v>0.6428683202601847</v>
      </c>
      <c r="X3758" s="33"/>
      <c r="Y3758" s="33"/>
    </row>
    <row r="3759" spans="1:25" x14ac:dyDescent="0.2">
      <c r="A3759" s="93" t="s">
        <v>2047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6"/>
        <v>8 2024</v>
      </c>
      <c r="G3759" s="96" t="s">
        <v>5</v>
      </c>
      <c r="H3759" s="160" t="str">
        <f>RIGHT(Journal!$J3759,9)</f>
        <v>NRT-05315</v>
      </c>
      <c r="I3759" s="96" t="str">
        <f t="shared" si="295"/>
        <v>Nature's Bounty</v>
      </c>
      <c r="J3759" s="97" t="s">
        <v>1951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3221</v>
      </c>
      <c r="T3759" s="95" t="str">
        <f t="shared" si="299"/>
        <v>10 2024</v>
      </c>
      <c r="U3759" s="32">
        <f t="shared" si="297"/>
        <v>1039.3609845074152</v>
      </c>
      <c r="V3759" s="22">
        <f t="shared" si="298"/>
        <v>0.48104332887391676</v>
      </c>
      <c r="X3759" s="33"/>
      <c r="Y3759" s="33"/>
    </row>
    <row r="3760" spans="1:25" x14ac:dyDescent="0.2">
      <c r="A3760" s="93" t="s">
        <v>2047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6"/>
        <v>8 2024</v>
      </c>
      <c r="G3760" s="96" t="s">
        <v>5</v>
      </c>
      <c r="H3760" s="160" t="str">
        <f>RIGHT(Journal!$J3760,9)</f>
        <v>NRT-05315</v>
      </c>
      <c r="I3760" s="96" t="str">
        <f t="shared" si="295"/>
        <v>Nature's Bounty</v>
      </c>
      <c r="J3760" s="97" t="s">
        <v>1951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3221</v>
      </c>
      <c r="T3760" s="95" t="str">
        <f t="shared" si="299"/>
        <v>10 2024</v>
      </c>
      <c r="U3760" s="32">
        <f t="shared" si="297"/>
        <v>1039.3609845074152</v>
      </c>
      <c r="V3760" s="22">
        <f t="shared" si="298"/>
        <v>0.48104332887391676</v>
      </c>
      <c r="X3760" s="33"/>
      <c r="Y3760" s="33"/>
    </row>
    <row r="3761" spans="1:25" x14ac:dyDescent="0.2">
      <c r="A3761" s="93" t="s">
        <v>2047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6"/>
        <v>8 2024</v>
      </c>
      <c r="G3761" s="96" t="s">
        <v>5</v>
      </c>
      <c r="H3761" s="161" t="s">
        <v>2089</v>
      </c>
      <c r="I3761" s="97" t="s">
        <v>2067</v>
      </c>
      <c r="J3761" s="97" t="s">
        <v>4398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3221</v>
      </c>
      <c r="T3761" s="95" t="str">
        <f t="shared" si="299"/>
        <v>11 2024</v>
      </c>
      <c r="U3761" s="32">
        <f t="shared" si="297"/>
        <v>563.67993829449165</v>
      </c>
      <c r="V3761" s="22">
        <f t="shared" si="298"/>
        <v>0.88584341782919485</v>
      </c>
      <c r="X3761" s="33"/>
      <c r="Y3761" s="33"/>
    </row>
    <row r="3762" spans="1:25" x14ac:dyDescent="0.2">
      <c r="A3762" s="93" t="s">
        <v>2047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6"/>
        <v>8 2024</v>
      </c>
      <c r="G3762" s="96" t="s">
        <v>5</v>
      </c>
      <c r="H3762" s="161" t="s">
        <v>2144</v>
      </c>
      <c r="I3762" s="97" t="s">
        <v>2067</v>
      </c>
      <c r="J3762" s="97" t="s">
        <v>2145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3221</v>
      </c>
      <c r="T3762" s="95" t="str">
        <f t="shared" si="299"/>
        <v>4 2025</v>
      </c>
      <c r="U3762" s="32">
        <f t="shared" si="297"/>
        <v>833.88330879237299</v>
      </c>
      <c r="V3762" s="22">
        <f t="shared" si="298"/>
        <v>1.0884546941248934</v>
      </c>
      <c r="X3762" s="33"/>
      <c r="Y3762" s="33"/>
    </row>
    <row r="3763" spans="1:25" x14ac:dyDescent="0.2">
      <c r="A3763" s="93" t="s">
        <v>2047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6"/>
        <v>8 2024</v>
      </c>
      <c r="G3763" s="96" t="s">
        <v>5</v>
      </c>
      <c r="H3763" s="160" t="str">
        <f>RIGHT(Journal!$J3763,9)</f>
        <v>NBC-00995</v>
      </c>
      <c r="I3763" s="96" t="str">
        <f t="shared" si="295"/>
        <v>NutriBiotic</v>
      </c>
      <c r="J3763" s="97" t="s">
        <v>1013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3221</v>
      </c>
      <c r="T3763" s="95" t="str">
        <f t="shared" si="299"/>
        <v>10 2024</v>
      </c>
      <c r="U3763" s="32">
        <f t="shared" si="297"/>
        <v>964.54330614406786</v>
      </c>
      <c r="V3763" s="22">
        <f t="shared" si="298"/>
        <v>0.84947608426046239</v>
      </c>
      <c r="X3763" s="33"/>
      <c r="Y3763" s="33"/>
    </row>
    <row r="3764" spans="1:25" x14ac:dyDescent="0.2">
      <c r="A3764" s="93" t="s">
        <v>2047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6"/>
        <v>8 2024</v>
      </c>
      <c r="G3764" s="96" t="s">
        <v>5</v>
      </c>
      <c r="H3764" s="161" t="s">
        <v>2925</v>
      </c>
      <c r="I3764" s="97" t="s">
        <v>2067</v>
      </c>
      <c r="J3764" s="97" t="s">
        <v>4019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3484</v>
      </c>
      <c r="T3764" s="95" t="str">
        <f t="shared" si="299"/>
        <v>6 2025</v>
      </c>
      <c r="U3764" s="32">
        <f t="shared" si="297"/>
        <v>869.01376403601716</v>
      </c>
      <c r="V3764" s="22">
        <f t="shared" si="298"/>
        <v>0.84289560201885749</v>
      </c>
      <c r="X3764" s="33"/>
      <c r="Y3764" s="33"/>
    </row>
    <row r="3765" spans="1:25" x14ac:dyDescent="0.2">
      <c r="A3765" s="93" t="s">
        <v>2047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6"/>
        <v>8 2024</v>
      </c>
      <c r="G3765" s="96" t="s">
        <v>5</v>
      </c>
      <c r="H3765" s="161" t="s">
        <v>2925</v>
      </c>
      <c r="I3765" s="97" t="s">
        <v>2067</v>
      </c>
      <c r="J3765" s="97" t="s">
        <v>4019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3609</v>
      </c>
      <c r="T3765" s="95" t="str">
        <f t="shared" si="299"/>
        <v>7 2025</v>
      </c>
      <c r="U3765" s="32">
        <f t="shared" si="297"/>
        <v>869.01376403601716</v>
      </c>
      <c r="V3765" s="22">
        <f t="shared" si="298"/>
        <v>0.84289560201885749</v>
      </c>
      <c r="X3765" s="33"/>
      <c r="Y3765" s="33"/>
    </row>
    <row r="3766" spans="1:25" x14ac:dyDescent="0.2">
      <c r="A3766" s="93" t="s">
        <v>2047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6"/>
        <v>8 2024</v>
      </c>
      <c r="G3766" s="96" t="s">
        <v>5</v>
      </c>
      <c r="H3766" s="161" t="s">
        <v>2084</v>
      </c>
      <c r="I3766" s="97" t="s">
        <v>2067</v>
      </c>
      <c r="J3766" s="97" t="s">
        <v>2085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3221</v>
      </c>
      <c r="T3766" s="95" t="str">
        <f t="shared" si="299"/>
        <v>10 2024</v>
      </c>
      <c r="U3766" s="32">
        <f t="shared" si="297"/>
        <v>1320.0881565148306</v>
      </c>
      <c r="V3766" s="22">
        <f t="shared" si="298"/>
        <v>0.6346846673572698</v>
      </c>
      <c r="X3766" s="33"/>
      <c r="Y3766" s="33"/>
    </row>
    <row r="3767" spans="1:25" x14ac:dyDescent="0.2">
      <c r="A3767" s="93" t="s">
        <v>2047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6"/>
        <v>8 2024</v>
      </c>
      <c r="G3767" s="96" t="s">
        <v>5</v>
      </c>
      <c r="H3767" s="160" t="str">
        <f>RIGHT(Journal!$J3767,9)</f>
        <v>NOW-00837</v>
      </c>
      <c r="I3767" s="96" t="str">
        <f t="shared" ref="I3767:I3802" si="300">IFERROR(LEFT(J3767,FIND(",",J3767)-1),"")</f>
        <v>NOW Foods</v>
      </c>
      <c r="J3767" s="97" t="s">
        <v>2045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3221</v>
      </c>
      <c r="T3767" s="95" t="str">
        <f t="shared" si="299"/>
        <v>2 2025</v>
      </c>
      <c r="U3767" s="32">
        <f t="shared" si="297"/>
        <v>756.10124894067803</v>
      </c>
      <c r="V3767" s="22">
        <f t="shared" si="298"/>
        <v>0.66098616528821352</v>
      </c>
      <c r="X3767" s="33"/>
      <c r="Y3767" s="33"/>
    </row>
    <row r="3768" spans="1:25" x14ac:dyDescent="0.2">
      <c r="A3768" s="93" t="s">
        <v>2047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6"/>
        <v>8 2024</v>
      </c>
      <c r="G3768" s="96" t="s">
        <v>5</v>
      </c>
      <c r="H3768" s="161" t="s">
        <v>3152</v>
      </c>
      <c r="I3768" s="97" t="s">
        <v>2071</v>
      </c>
      <c r="J3768" s="97" t="s">
        <v>3153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3221</v>
      </c>
      <c r="T3768" s="95" t="str">
        <f t="shared" si="299"/>
        <v>10 2024</v>
      </c>
      <c r="U3768" s="32">
        <f t="shared" si="297"/>
        <v>854.24016393008469</v>
      </c>
      <c r="V3768" s="22">
        <f t="shared" si="298"/>
        <v>0.81686074992171875</v>
      </c>
      <c r="X3768" s="33"/>
      <c r="Y3768" s="33"/>
    </row>
    <row r="3769" spans="1:25" x14ac:dyDescent="0.2">
      <c r="A3769" s="93" t="s">
        <v>2047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6"/>
        <v>8 2024</v>
      </c>
      <c r="G3769" s="96" t="s">
        <v>5</v>
      </c>
      <c r="H3769" s="160" t="str">
        <f>RIGHT(Journal!$J3769,9)</f>
        <v>NOW-04007</v>
      </c>
      <c r="I3769" s="96" t="str">
        <f t="shared" si="300"/>
        <v>NOW Foods</v>
      </c>
      <c r="J3769" s="97" t="s">
        <v>1729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3221</v>
      </c>
      <c r="T3769" s="95" t="str">
        <f t="shared" si="299"/>
        <v>10 2024</v>
      </c>
      <c r="U3769" s="32">
        <f t="shared" si="297"/>
        <v>851.63079104872895</v>
      </c>
      <c r="V3769" s="22">
        <f t="shared" si="298"/>
        <v>0.68219464637722538</v>
      </c>
      <c r="X3769" s="33"/>
      <c r="Y3769" s="33"/>
    </row>
    <row r="3770" spans="1:25" x14ac:dyDescent="0.2">
      <c r="A3770" s="93" t="s">
        <v>2047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6"/>
        <v>8 2024</v>
      </c>
      <c r="G3770" s="96" t="s">
        <v>5</v>
      </c>
      <c r="H3770" s="161" t="s">
        <v>2107</v>
      </c>
      <c r="I3770" s="97" t="s">
        <v>2108</v>
      </c>
      <c r="J3770" s="97" t="s">
        <v>2109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3221</v>
      </c>
      <c r="T3770" s="95" t="str">
        <f t="shared" si="299"/>
        <v>10 2024</v>
      </c>
      <c r="U3770" s="32">
        <f t="shared" si="297"/>
        <v>976.70753336864368</v>
      </c>
      <c r="V3770" s="22">
        <f t="shared" si="298"/>
        <v>0.7380889395184137</v>
      </c>
      <c r="X3770" s="33"/>
      <c r="Y3770" s="33"/>
    </row>
    <row r="3771" spans="1:25" x14ac:dyDescent="0.2">
      <c r="A3771" s="93" t="s">
        <v>2047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6"/>
        <v>8 2024</v>
      </c>
      <c r="G3771" s="96" t="s">
        <v>5</v>
      </c>
      <c r="H3771" s="161" t="s">
        <v>2087</v>
      </c>
      <c r="I3771" s="97" t="s">
        <v>2070</v>
      </c>
      <c r="J3771" s="97" t="s">
        <v>2088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3221</v>
      </c>
      <c r="T3771" s="95" t="str">
        <f t="shared" si="299"/>
        <v>10 2024</v>
      </c>
      <c r="U3771" s="32">
        <f t="shared" si="297"/>
        <v>955.60239036016947</v>
      </c>
      <c r="V3771" s="22">
        <f t="shared" si="298"/>
        <v>0.7108033988666338</v>
      </c>
      <c r="X3771" s="33"/>
      <c r="Y3771" s="33"/>
    </row>
    <row r="3772" spans="1:25" x14ac:dyDescent="0.2">
      <c r="A3772" s="93" t="s">
        <v>2047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6"/>
        <v>8 2024</v>
      </c>
      <c r="G3772" s="96" t="s">
        <v>5</v>
      </c>
      <c r="H3772" s="161" t="s">
        <v>2123</v>
      </c>
      <c r="I3772" s="97" t="s">
        <v>2069</v>
      </c>
      <c r="J3772" s="97" t="s">
        <v>2124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3221</v>
      </c>
      <c r="T3772" s="95" t="str">
        <f t="shared" si="299"/>
        <v>10 2024</v>
      </c>
      <c r="U3772" s="32">
        <f t="shared" si="297"/>
        <v>1922.6399894067797</v>
      </c>
      <c r="V3772" s="22">
        <f t="shared" si="298"/>
        <v>1.3014024852579849</v>
      </c>
      <c r="X3772" s="33"/>
      <c r="Y3772" s="33"/>
    </row>
    <row r="3773" spans="1:25" x14ac:dyDescent="0.2">
      <c r="A3773" s="93" t="s">
        <v>2050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6"/>
        <v>9 2024</v>
      </c>
      <c r="G3773" s="96" t="s">
        <v>5</v>
      </c>
      <c r="H3773" s="160" t="str">
        <f>RIGHT(Journal!$J3773,9)</f>
        <v>000000264</v>
      </c>
      <c r="I3773" s="96" t="str">
        <f t="shared" si="300"/>
        <v>Forever</v>
      </c>
      <c r="J3773" s="97" t="s">
        <v>2038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3221</v>
      </c>
      <c r="T3773" s="95" t="str">
        <f t="shared" si="299"/>
        <v>10 2024</v>
      </c>
      <c r="U3773" s="32">
        <f t="shared" si="297"/>
        <v>923</v>
      </c>
      <c r="V3773" s="22">
        <f t="shared" si="298"/>
        <v>0.4443909484833895</v>
      </c>
      <c r="X3773" s="33"/>
      <c r="Y3773" s="33"/>
    </row>
    <row r="3774" spans="1:25" x14ac:dyDescent="0.2">
      <c r="A3774" s="93" t="s">
        <v>2050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6"/>
        <v>9 2024</v>
      </c>
      <c r="G3774" s="96" t="s">
        <v>5</v>
      </c>
      <c r="H3774" s="160" t="str">
        <f>RIGHT(Journal!$J3774,9)</f>
        <v>000000264</v>
      </c>
      <c r="I3774" s="96" t="str">
        <f t="shared" si="300"/>
        <v>Forever</v>
      </c>
      <c r="J3774" s="97" t="s">
        <v>2038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3221</v>
      </c>
      <c r="T3774" s="95" t="str">
        <f t="shared" si="299"/>
        <v>1 2025</v>
      </c>
      <c r="U3774" s="32">
        <f t="shared" si="297"/>
        <v>923</v>
      </c>
      <c r="V3774" s="22">
        <f t="shared" si="298"/>
        <v>0.4443909484833895</v>
      </c>
      <c r="X3774" s="33"/>
      <c r="Y3774" s="33"/>
    </row>
    <row r="3775" spans="1:25" x14ac:dyDescent="0.2">
      <c r="A3775" s="93" t="s">
        <v>2050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6"/>
        <v>9 2024</v>
      </c>
      <c r="G3775" s="96" t="s">
        <v>5</v>
      </c>
      <c r="H3775" s="160" t="str">
        <f>RIGHT(Journal!$J3775,9)</f>
        <v>000000264</v>
      </c>
      <c r="I3775" s="96" t="str">
        <f t="shared" si="300"/>
        <v>Forever</v>
      </c>
      <c r="J3775" s="97" t="s">
        <v>2038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3221</v>
      </c>
      <c r="T3775" s="95" t="str">
        <f t="shared" si="299"/>
        <v>4 2025</v>
      </c>
      <c r="U3775" s="32">
        <f t="shared" si="297"/>
        <v>823</v>
      </c>
      <c r="V3775" s="22">
        <f t="shared" si="298"/>
        <v>0.39624458353394321</v>
      </c>
      <c r="X3775" s="33"/>
      <c r="Y3775" s="33"/>
    </row>
    <row r="3776" spans="1:25" x14ac:dyDescent="0.2">
      <c r="A3776" s="93" t="s">
        <v>2050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6"/>
        <v>9 2024</v>
      </c>
      <c r="G3776" s="96" t="s">
        <v>5</v>
      </c>
      <c r="H3776" s="161" t="s">
        <v>3781</v>
      </c>
      <c r="I3776" s="97" t="s">
        <v>1404</v>
      </c>
      <c r="J3776" s="97" t="s">
        <v>3782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3221</v>
      </c>
      <c r="T3776" s="95" t="str">
        <f t="shared" si="299"/>
        <v>9 2024</v>
      </c>
      <c r="U3776" s="32">
        <f t="shared" si="297"/>
        <v>793</v>
      </c>
      <c r="V3776" s="22">
        <f t="shared" si="298"/>
        <v>0.30418105101649406</v>
      </c>
      <c r="X3776" s="33"/>
      <c r="Y3776" s="33"/>
    </row>
    <row r="3777" spans="1:25" x14ac:dyDescent="0.2">
      <c r="A3777" s="93" t="s">
        <v>2050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ref="F3777:F3840" si="301">IFERROR(MONTH(E3777)&amp;" "&amp;YEAR(E3777),"")</f>
        <v>9 2024</v>
      </c>
      <c r="G3777" s="96" t="s">
        <v>5</v>
      </c>
      <c r="H3777" s="161" t="s">
        <v>3781</v>
      </c>
      <c r="I3777" s="97" t="s">
        <v>1404</v>
      </c>
      <c r="J3777" s="97" t="s">
        <v>3782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3221</v>
      </c>
      <c r="T3777" s="95" t="str">
        <f t="shared" si="299"/>
        <v>9 2024</v>
      </c>
      <c r="U3777" s="32">
        <f t="shared" ref="U3777:U3840" si="302">Q3777-P3777</f>
        <v>793</v>
      </c>
      <c r="V3777" s="22">
        <f t="shared" ref="V3777:V3840" si="303">IF(Q3777&lt;&gt;0,IFERROR(U3777/P3777,""),"")</f>
        <v>0.30418105101649406</v>
      </c>
      <c r="X3777" s="33"/>
      <c r="Y3777" s="33"/>
    </row>
    <row r="3778" spans="1:25" x14ac:dyDescent="0.2">
      <c r="A3778" s="93" t="s">
        <v>2051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301"/>
        <v>8 2024</v>
      </c>
      <c r="G3778" s="96" t="s">
        <v>6</v>
      </c>
      <c r="H3778" s="160" t="str">
        <f>RIGHT(Journal!$J3778,9)</f>
        <v>176208974</v>
      </c>
      <c r="I3778" s="96" t="str">
        <f t="shared" si="300"/>
        <v>Maxler</v>
      </c>
      <c r="J3778" s="97" t="s">
        <v>3714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3221</v>
      </c>
      <c r="T3778" s="95" t="str">
        <f t="shared" si="299"/>
        <v>2 2025</v>
      </c>
      <c r="U3778" s="32">
        <f t="shared" si="302"/>
        <v>941</v>
      </c>
      <c r="V3778" s="22">
        <f t="shared" si="303"/>
        <v>0.36772176631496678</v>
      </c>
      <c r="X3778" s="33"/>
      <c r="Y3778" s="33"/>
    </row>
    <row r="3779" spans="1:25" x14ac:dyDescent="0.2">
      <c r="A3779" s="93" t="s">
        <v>2052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301"/>
        <v>8 2024</v>
      </c>
      <c r="G3779" s="96" t="s">
        <v>5</v>
      </c>
      <c r="H3779" s="161" t="s">
        <v>2883</v>
      </c>
      <c r="I3779" s="97" t="s">
        <v>2742</v>
      </c>
      <c r="J3779" s="97" t="s">
        <v>4427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3221</v>
      </c>
      <c r="T3779" s="95" t="str">
        <f t="shared" si="299"/>
        <v>1 2025</v>
      </c>
      <c r="U3779" s="32">
        <f t="shared" si="302"/>
        <v>791</v>
      </c>
      <c r="V3779" s="22">
        <f t="shared" si="303"/>
        <v>0.78394449950445988</v>
      </c>
      <c r="X3779" s="33"/>
      <c r="Y3779" s="33"/>
    </row>
    <row r="3780" spans="1:25" x14ac:dyDescent="0.2">
      <c r="A3780" s="93" t="s">
        <v>2056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si="301"/>
        <v>9 2024</v>
      </c>
      <c r="G3780" s="96" t="s">
        <v>6</v>
      </c>
      <c r="H3780" s="160" t="str">
        <f>RIGHT(Journal!$J3780,9)</f>
        <v>156652333</v>
      </c>
      <c r="I3780" s="96" t="str">
        <f t="shared" si="300"/>
        <v>Insane Labz</v>
      </c>
      <c r="J3780" s="97" t="s">
        <v>728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3221</v>
      </c>
      <c r="T3780" s="95" t="str">
        <f t="shared" si="299"/>
        <v>9 2024</v>
      </c>
      <c r="U3780" s="32">
        <f t="shared" si="302"/>
        <v>960</v>
      </c>
      <c r="V3780" s="22">
        <f t="shared" si="303"/>
        <v>0.42857142857142855</v>
      </c>
      <c r="X3780" s="33"/>
      <c r="Y3780" s="33"/>
    </row>
    <row r="3781" spans="1:25" x14ac:dyDescent="0.2">
      <c r="A3781" s="93" t="s">
        <v>2056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1"/>
        <v>9 2024</v>
      </c>
      <c r="G3781" s="96" t="s">
        <v>6</v>
      </c>
      <c r="H3781" s="160" t="str">
        <f>RIGHT(Journal!$J3781,9)</f>
        <v>156652333</v>
      </c>
      <c r="I3781" s="96" t="str">
        <f t="shared" si="300"/>
        <v>Insane Labz</v>
      </c>
      <c r="J3781" s="97" t="s">
        <v>728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3221</v>
      </c>
      <c r="T3781" s="95" t="str">
        <f t="shared" si="299"/>
        <v>9 2024</v>
      </c>
      <c r="U3781" s="32">
        <f t="shared" si="302"/>
        <v>860</v>
      </c>
      <c r="V3781" s="22">
        <f t="shared" si="303"/>
        <v>0.38392857142857145</v>
      </c>
      <c r="X3781" s="33"/>
      <c r="Y3781" s="33"/>
    </row>
    <row r="3782" spans="1:25" x14ac:dyDescent="0.2">
      <c r="A3782" s="93" t="s">
        <v>2056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1"/>
        <v>9 2024</v>
      </c>
      <c r="G3782" s="96" t="s">
        <v>6</v>
      </c>
      <c r="H3782" s="160" t="str">
        <f>RIGHT(Journal!$J3782,9)</f>
        <v>012785778</v>
      </c>
      <c r="I3782" s="96" t="str">
        <f t="shared" si="300"/>
        <v>Insane Labz</v>
      </c>
      <c r="J3782" s="97" t="s">
        <v>2057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3221</v>
      </c>
      <c r="T3782" s="95" t="str">
        <f t="shared" si="299"/>
        <v>9 2024</v>
      </c>
      <c r="U3782" s="32">
        <f t="shared" si="302"/>
        <v>1060</v>
      </c>
      <c r="V3782" s="22">
        <f t="shared" si="303"/>
        <v>0.4732142857142857</v>
      </c>
      <c r="X3782" s="33"/>
      <c r="Y3782" s="33"/>
    </row>
    <row r="3783" spans="1:25" x14ac:dyDescent="0.2">
      <c r="A3783" s="93" t="s">
        <v>2058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1"/>
        <v>9 2024</v>
      </c>
      <c r="G3783" s="96" t="s">
        <v>5</v>
      </c>
      <c r="H3783" s="160" t="str">
        <f>RIGHT(Journal!$J3783,9)</f>
        <v>000000264</v>
      </c>
      <c r="I3783" s="96" t="str">
        <f t="shared" si="300"/>
        <v>Forever</v>
      </c>
      <c r="J3783" s="97" t="s">
        <v>2038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3221</v>
      </c>
      <c r="T3783" s="95" t="str">
        <f t="shared" si="299"/>
        <v>9 2024</v>
      </c>
      <c r="U3783" s="32">
        <f t="shared" si="302"/>
        <v>945</v>
      </c>
      <c r="V3783" s="22">
        <f t="shared" si="303"/>
        <v>0.38492871690427699</v>
      </c>
      <c r="X3783" s="33"/>
      <c r="Y3783" s="33"/>
    </row>
    <row r="3784" spans="1:25" x14ac:dyDescent="0.2">
      <c r="A3784" s="93" t="s">
        <v>2058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1"/>
        <v>9 2024</v>
      </c>
      <c r="G3784" s="96" t="s">
        <v>5</v>
      </c>
      <c r="H3784" s="160" t="str">
        <f>RIGHT(Journal!$J3784,9)</f>
        <v>000000264</v>
      </c>
      <c r="I3784" s="96" t="str">
        <f t="shared" si="300"/>
        <v>Forever</v>
      </c>
      <c r="J3784" s="97" t="s">
        <v>2038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3221</v>
      </c>
      <c r="T3784" s="95" t="str">
        <f t="shared" si="299"/>
        <v>9 2024</v>
      </c>
      <c r="U3784" s="32">
        <f t="shared" si="302"/>
        <v>945</v>
      </c>
      <c r="V3784" s="22">
        <f t="shared" si="303"/>
        <v>0.38492871690427699</v>
      </c>
      <c r="X3784" s="33"/>
      <c r="Y3784" s="33"/>
    </row>
    <row r="3785" spans="1:25" x14ac:dyDescent="0.2">
      <c r="A3785" s="93" t="s">
        <v>2058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1"/>
        <v>9 2024</v>
      </c>
      <c r="G3785" s="96" t="s">
        <v>5</v>
      </c>
      <c r="H3785" s="161" t="s">
        <v>3781</v>
      </c>
      <c r="I3785" s="97" t="s">
        <v>1404</v>
      </c>
      <c r="J3785" s="97" t="s">
        <v>3782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3221</v>
      </c>
      <c r="T3785" s="95" t="str">
        <f t="shared" si="299"/>
        <v>9 2024</v>
      </c>
      <c r="U3785" s="32">
        <f t="shared" si="302"/>
        <v>921</v>
      </c>
      <c r="V3785" s="22">
        <f t="shared" si="303"/>
        <v>0.35711516091508338</v>
      </c>
      <c r="X3785" s="33"/>
      <c r="Y3785" s="33"/>
    </row>
    <row r="3786" spans="1:25" x14ac:dyDescent="0.2">
      <c r="A3786" s="93" t="s">
        <v>2058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1"/>
        <v>9 2024</v>
      </c>
      <c r="G3786" s="96" t="s">
        <v>5</v>
      </c>
      <c r="H3786" s="161" t="s">
        <v>3781</v>
      </c>
      <c r="I3786" s="97" t="s">
        <v>1404</v>
      </c>
      <c r="J3786" s="97" t="s">
        <v>3782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3221</v>
      </c>
      <c r="T3786" s="95" t="str">
        <f t="shared" si="299"/>
        <v>9 2024</v>
      </c>
      <c r="U3786" s="32">
        <f t="shared" si="302"/>
        <v>921</v>
      </c>
      <c r="V3786" s="22">
        <f t="shared" si="303"/>
        <v>0.35711516091508338</v>
      </c>
      <c r="X3786" s="33"/>
      <c r="Y3786" s="33"/>
    </row>
    <row r="3787" spans="1:25" x14ac:dyDescent="0.2">
      <c r="A3787" s="93" t="s">
        <v>2058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1"/>
        <v>9 2024</v>
      </c>
      <c r="G3787" s="96" t="s">
        <v>6</v>
      </c>
      <c r="H3787" s="160" t="str">
        <f>RIGHT(Journal!$J3787,9)</f>
        <v>238416753</v>
      </c>
      <c r="I3787" s="96" t="str">
        <f t="shared" si="300"/>
        <v>Maxler</v>
      </c>
      <c r="J3787" s="97" t="s">
        <v>2059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3221</v>
      </c>
      <c r="T3787" s="95" t="str">
        <f t="shared" si="299"/>
        <v>9 2024</v>
      </c>
      <c r="U3787" s="32">
        <f t="shared" si="302"/>
        <v>1000</v>
      </c>
      <c r="V3787" s="22">
        <f t="shared" si="303"/>
        <v>0.16949152542372881</v>
      </c>
      <c r="X3787" s="33"/>
      <c r="Y3787" s="33"/>
    </row>
    <row r="3788" spans="1:25" x14ac:dyDescent="0.2">
      <c r="A3788" s="93" t="s">
        <v>2058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1"/>
        <v>9 2024</v>
      </c>
      <c r="G3788" s="96" t="s">
        <v>6</v>
      </c>
      <c r="H3788" s="160" t="str">
        <f>RIGHT(Journal!$J3788,9)</f>
        <v>238416753</v>
      </c>
      <c r="I3788" s="96" t="str">
        <f t="shared" si="300"/>
        <v>Maxler</v>
      </c>
      <c r="J3788" s="97" t="s">
        <v>2059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3221</v>
      </c>
      <c r="T3788" s="95" t="str">
        <f t="shared" si="299"/>
        <v>9 2024</v>
      </c>
      <c r="U3788" s="32">
        <f t="shared" si="302"/>
        <v>1000</v>
      </c>
      <c r="V3788" s="22">
        <f t="shared" si="303"/>
        <v>0.16949152542372881</v>
      </c>
      <c r="X3788" s="33"/>
      <c r="Y3788" s="33"/>
    </row>
    <row r="3789" spans="1:25" x14ac:dyDescent="0.2">
      <c r="A3789" s="93" t="s">
        <v>2058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1"/>
        <v>9 2024</v>
      </c>
      <c r="G3789" s="96" t="s">
        <v>6</v>
      </c>
      <c r="H3789" s="160" t="str">
        <f>RIGHT(Journal!$J3789,9)</f>
        <v>238416753</v>
      </c>
      <c r="I3789" s="96" t="str">
        <f t="shared" si="300"/>
        <v>Maxler</v>
      </c>
      <c r="J3789" s="97" t="s">
        <v>2059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3221</v>
      </c>
      <c r="T3789" s="95" t="str">
        <f t="shared" ref="T3789:T3852" si="304">IF(R3789="","",MONTH(R3789)&amp;" "&amp;YEAR(R3789))</f>
        <v>9 2024</v>
      </c>
      <c r="U3789" s="32">
        <f t="shared" si="302"/>
        <v>1000</v>
      </c>
      <c r="V3789" s="22">
        <f t="shared" si="303"/>
        <v>0.16949152542372881</v>
      </c>
      <c r="X3789" s="33"/>
      <c r="Y3789" s="33"/>
    </row>
    <row r="3790" spans="1:25" x14ac:dyDescent="0.2">
      <c r="A3790" s="93" t="s">
        <v>2061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1"/>
        <v>9 2024</v>
      </c>
      <c r="G3790" s="96" t="s">
        <v>6</v>
      </c>
      <c r="H3790" s="160" t="str">
        <f>RIGHT(Journal!$J3790,9)</f>
        <v>672307287</v>
      </c>
      <c r="I3790" s="96" t="str">
        <f t="shared" si="300"/>
        <v>Tree of Life</v>
      </c>
      <c r="J3790" s="97" t="s">
        <v>1934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3221</v>
      </c>
      <c r="T3790" s="95" t="str">
        <f t="shared" si="304"/>
        <v>9 2024</v>
      </c>
      <c r="U3790" s="32">
        <f t="shared" si="302"/>
        <v>496</v>
      </c>
      <c r="V3790" s="22">
        <f t="shared" si="303"/>
        <v>0.24750499001996007</v>
      </c>
      <c r="X3790" s="33"/>
      <c r="Y3790" s="33"/>
    </row>
    <row r="3791" spans="1:25" x14ac:dyDescent="0.2">
      <c r="A3791" s="93" t="s">
        <v>2061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1"/>
        <v>9 2024</v>
      </c>
      <c r="G3791" s="96" t="s">
        <v>6</v>
      </c>
      <c r="H3791" s="160" t="str">
        <f>RIGHT(Journal!$J3791,9)</f>
        <v>671179174</v>
      </c>
      <c r="I3791" s="96" t="str">
        <f t="shared" si="300"/>
        <v>Tree of Life</v>
      </c>
      <c r="J3791" s="97" t="s">
        <v>2060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3221</v>
      </c>
      <c r="T3791" s="95" t="str">
        <f t="shared" si="304"/>
        <v>1 2025</v>
      </c>
      <c r="U3791" s="32">
        <f t="shared" si="302"/>
        <v>357</v>
      </c>
      <c r="V3791" s="22">
        <f t="shared" si="303"/>
        <v>0.17474302496328928</v>
      </c>
      <c r="X3791" s="33"/>
      <c r="Y3791" s="33"/>
    </row>
    <row r="3792" spans="1:25" x14ac:dyDescent="0.2">
      <c r="A3792" s="93" t="s">
        <v>2062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1"/>
        <v>9 2024</v>
      </c>
      <c r="G3792" s="96" t="s">
        <v>5</v>
      </c>
      <c r="H3792" s="160" t="str">
        <f>RIGHT(Journal!$J3792,9)</f>
        <v>000000264</v>
      </c>
      <c r="I3792" s="96" t="str">
        <f t="shared" si="300"/>
        <v>Forever</v>
      </c>
      <c r="J3792" s="97" t="s">
        <v>2038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4"/>
        <v>11 2025</v>
      </c>
      <c r="U3792" s="32">
        <f t="shared" si="302"/>
        <v>465.00000000000045</v>
      </c>
      <c r="V3792" s="22">
        <f t="shared" si="303"/>
        <v>0.15321252059308091</v>
      </c>
      <c r="X3792" s="33"/>
      <c r="Y3792" s="33"/>
    </row>
    <row r="3793" spans="1:25" x14ac:dyDescent="0.2">
      <c r="A3793" s="93" t="s">
        <v>2062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1"/>
        <v>9 2024</v>
      </c>
      <c r="G3793" s="96" t="s">
        <v>5</v>
      </c>
      <c r="H3793" s="160" t="str">
        <f>RIGHT(Journal!$J3793,9)</f>
        <v>000000264</v>
      </c>
      <c r="I3793" s="96" t="str">
        <f t="shared" si="300"/>
        <v>Forever</v>
      </c>
      <c r="J3793" s="97" t="s">
        <v>2038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3221</v>
      </c>
      <c r="T3793" s="95" t="str">
        <f t="shared" si="304"/>
        <v>9 2024</v>
      </c>
      <c r="U3793" s="32">
        <f t="shared" si="302"/>
        <v>1423.0000000000005</v>
      </c>
      <c r="V3793" s="22">
        <f t="shared" si="303"/>
        <v>0.68512277323062143</v>
      </c>
      <c r="X3793" s="33"/>
      <c r="Y3793" s="33"/>
    </row>
    <row r="3794" spans="1:25" x14ac:dyDescent="0.2">
      <c r="A3794" s="93" t="s">
        <v>2062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1"/>
        <v>9 2024</v>
      </c>
      <c r="G3794" s="96" t="s">
        <v>5</v>
      </c>
      <c r="H3794" s="160" t="str">
        <f>RIGHT(Journal!$J3794,9)</f>
        <v>000000264</v>
      </c>
      <c r="I3794" s="96" t="str">
        <f t="shared" si="300"/>
        <v>Forever</v>
      </c>
      <c r="J3794" s="97" t="s">
        <v>2038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4"/>
        <v>7 2025</v>
      </c>
      <c r="U3794" s="32">
        <f t="shared" si="302"/>
        <v>0</v>
      </c>
      <c r="V3794" s="22">
        <f t="shared" si="303"/>
        <v>0</v>
      </c>
      <c r="X3794" s="33"/>
      <c r="Y3794" s="33"/>
    </row>
    <row r="3795" spans="1:25" x14ac:dyDescent="0.2">
      <c r="A3795" s="93" t="s">
        <v>2062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1"/>
        <v>9 2024</v>
      </c>
      <c r="G3795" s="96" t="s">
        <v>5</v>
      </c>
      <c r="H3795" s="160" t="str">
        <f>RIGHT(Journal!$J3795,9)</f>
        <v>000000264</v>
      </c>
      <c r="I3795" s="96" t="str">
        <f t="shared" si="300"/>
        <v>Forever</v>
      </c>
      <c r="J3795" s="97" t="s">
        <v>2038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4"/>
        <v>7 2025</v>
      </c>
      <c r="U3795" s="32">
        <f t="shared" si="302"/>
        <v>0</v>
      </c>
      <c r="V3795" s="22">
        <f t="shared" si="303"/>
        <v>0</v>
      </c>
      <c r="X3795" s="33"/>
      <c r="Y3795" s="33"/>
    </row>
    <row r="3796" spans="1:25" x14ac:dyDescent="0.2">
      <c r="A3796" s="93" t="s">
        <v>2062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1"/>
        <v>9 2024</v>
      </c>
      <c r="G3796" s="96" t="s">
        <v>7</v>
      </c>
      <c r="H3796" s="160" t="str">
        <f>RIGHT(Journal!$J3796,9)</f>
        <v>000000040</v>
      </c>
      <c r="I3796" s="96" t="str">
        <f t="shared" si="300"/>
        <v>Forever</v>
      </c>
      <c r="J3796" s="97" t="s">
        <v>319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3221</v>
      </c>
      <c r="T3796" s="95" t="str">
        <f t="shared" si="304"/>
        <v>9 2024</v>
      </c>
      <c r="U3796" s="32">
        <f t="shared" si="302"/>
        <v>497.66666666666697</v>
      </c>
      <c r="V3796" s="22">
        <f t="shared" si="303"/>
        <v>0.29234384178578443</v>
      </c>
      <c r="X3796" s="33"/>
      <c r="Y3796" s="33"/>
    </row>
    <row r="3797" spans="1:25" x14ac:dyDescent="0.2">
      <c r="A3797" s="93" t="s">
        <v>2062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1"/>
        <v>9 2024</v>
      </c>
      <c r="G3797" s="96" t="s">
        <v>7</v>
      </c>
      <c r="H3797" s="160" t="str">
        <f>RIGHT(Journal!$J3797,9)</f>
        <v>000000040</v>
      </c>
      <c r="I3797" s="96" t="str">
        <f t="shared" si="300"/>
        <v>Forever</v>
      </c>
      <c r="J3797" s="97" t="s">
        <v>319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3221</v>
      </c>
      <c r="T3797" s="95" t="str">
        <f t="shared" si="304"/>
        <v>10 2024</v>
      </c>
      <c r="U3797" s="32">
        <f t="shared" si="302"/>
        <v>497.66666666666697</v>
      </c>
      <c r="V3797" s="22">
        <f t="shared" si="303"/>
        <v>0.29234384178578443</v>
      </c>
      <c r="X3797" s="33"/>
      <c r="Y3797" s="33"/>
    </row>
    <row r="3798" spans="1:25" x14ac:dyDescent="0.2">
      <c r="A3798" s="93" t="s">
        <v>2062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1"/>
        <v>9 2024</v>
      </c>
      <c r="G3798" s="96" t="s">
        <v>7</v>
      </c>
      <c r="H3798" s="160" t="str">
        <f>RIGHT(Journal!$J3798,9)</f>
        <v>000000040</v>
      </c>
      <c r="I3798" s="96" t="str">
        <f t="shared" si="300"/>
        <v>Forever</v>
      </c>
      <c r="J3798" s="97" t="s">
        <v>319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4"/>
        <v/>
      </c>
      <c r="U3798" s="32">
        <f t="shared" si="302"/>
        <v>-1702.333333333333</v>
      </c>
      <c r="V3798" s="22" t="str">
        <f t="shared" si="303"/>
        <v/>
      </c>
      <c r="X3798" s="33"/>
      <c r="Y3798" s="33"/>
    </row>
    <row r="3799" spans="1:25" x14ac:dyDescent="0.2">
      <c r="A3799" s="93" t="s">
        <v>2063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1"/>
        <v>9 2024</v>
      </c>
      <c r="G3799" s="96" t="s">
        <v>5</v>
      </c>
      <c r="H3799" s="161" t="s">
        <v>3781</v>
      </c>
      <c r="I3799" s="97" t="s">
        <v>1404</v>
      </c>
      <c r="J3799" s="97" t="s">
        <v>3782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3221</v>
      </c>
      <c r="T3799" s="95" t="str">
        <f t="shared" si="304"/>
        <v>10 2024</v>
      </c>
      <c r="U3799" s="32">
        <f t="shared" si="302"/>
        <v>631</v>
      </c>
      <c r="V3799" s="22">
        <f t="shared" si="303"/>
        <v>0.22788010111953774</v>
      </c>
      <c r="X3799" s="33"/>
      <c r="Y3799" s="33"/>
    </row>
    <row r="3800" spans="1:25" x14ac:dyDescent="0.2">
      <c r="A3800" s="93" t="s">
        <v>2063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1"/>
        <v>9 2024</v>
      </c>
      <c r="G3800" s="96" t="s">
        <v>5</v>
      </c>
      <c r="H3800" s="161" t="s">
        <v>3781</v>
      </c>
      <c r="I3800" s="97" t="s">
        <v>1404</v>
      </c>
      <c r="J3800" s="97" t="s">
        <v>3782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3221</v>
      </c>
      <c r="T3800" s="95" t="str">
        <f t="shared" si="304"/>
        <v>10 2024</v>
      </c>
      <c r="U3800" s="32">
        <f t="shared" si="302"/>
        <v>731</v>
      </c>
      <c r="V3800" s="22">
        <f t="shared" si="303"/>
        <v>0.26399422174070064</v>
      </c>
      <c r="X3800" s="33"/>
      <c r="Y3800" s="33"/>
    </row>
    <row r="3801" spans="1:25" x14ac:dyDescent="0.2">
      <c r="A3801" s="93" t="s">
        <v>2065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1"/>
        <v>9 2024</v>
      </c>
      <c r="G3801" s="96" t="s">
        <v>6</v>
      </c>
      <c r="H3801" s="160" t="str">
        <f>RIGHT(Journal!$J3801,9)</f>
        <v>892721541</v>
      </c>
      <c r="I3801" s="96" t="str">
        <f t="shared" si="300"/>
        <v>FatZorb</v>
      </c>
      <c r="J3801" s="97" t="s">
        <v>760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3221</v>
      </c>
      <c r="T3801" s="95" t="str">
        <f t="shared" si="304"/>
        <v>10 2024</v>
      </c>
      <c r="U3801" s="32">
        <f t="shared" si="302"/>
        <v>1086</v>
      </c>
      <c r="V3801" s="22">
        <f t="shared" si="303"/>
        <v>1.3341523341523343</v>
      </c>
      <c r="X3801" s="33"/>
      <c r="Y3801" s="33"/>
    </row>
    <row r="3802" spans="1:25" x14ac:dyDescent="0.2">
      <c r="A3802" s="93" t="s">
        <v>2064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1"/>
        <v>9 2024</v>
      </c>
      <c r="G3802" s="96" t="s">
        <v>6</v>
      </c>
      <c r="H3802" s="160" t="str">
        <f>RIGHT(Journal!$J3802,9)</f>
        <v>892721541</v>
      </c>
      <c r="I3802" s="96" t="str">
        <f t="shared" si="300"/>
        <v>FatZorb</v>
      </c>
      <c r="J3802" s="97" t="s">
        <v>760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3221</v>
      </c>
      <c r="T3802" s="95" t="str">
        <f t="shared" si="304"/>
        <v>10 2024</v>
      </c>
      <c r="U3802" s="32">
        <f t="shared" si="302"/>
        <v>1086</v>
      </c>
      <c r="V3802" s="22">
        <f t="shared" si="303"/>
        <v>1.3341523341523343</v>
      </c>
      <c r="X3802" s="33"/>
      <c r="Y3802" s="33"/>
    </row>
    <row r="3803" spans="1:25" x14ac:dyDescent="0.2">
      <c r="A3803" s="93" t="s">
        <v>2095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1"/>
        <v>9 2024</v>
      </c>
      <c r="G3803" s="97" t="s">
        <v>5</v>
      </c>
      <c r="H3803" s="161" t="s">
        <v>2093</v>
      </c>
      <c r="I3803" s="97" t="s">
        <v>2066</v>
      </c>
      <c r="J3803" s="97" t="s">
        <v>2094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3221</v>
      </c>
      <c r="T3803" s="95" t="str">
        <f t="shared" si="304"/>
        <v>10 2024</v>
      </c>
      <c r="U3803" s="32">
        <f t="shared" si="302"/>
        <v>1260.5963134495198</v>
      </c>
      <c r="V3803" s="22">
        <f t="shared" si="303"/>
        <v>0.87577677147022537</v>
      </c>
      <c r="X3803" s="33"/>
      <c r="Y3803" s="33"/>
    </row>
    <row r="3804" spans="1:25" x14ac:dyDescent="0.2">
      <c r="A3804" s="93" t="s">
        <v>2095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1"/>
        <v>9 2024</v>
      </c>
      <c r="G3804" s="97" t="s">
        <v>5</v>
      </c>
      <c r="H3804" s="161" t="s">
        <v>2072</v>
      </c>
      <c r="I3804" s="97" t="s">
        <v>2067</v>
      </c>
      <c r="J3804" s="97" t="s">
        <v>2073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3221</v>
      </c>
      <c r="T3804" s="95" t="str">
        <f t="shared" si="304"/>
        <v>11 2024</v>
      </c>
      <c r="U3804" s="32">
        <f t="shared" si="302"/>
        <v>914.36056094710625</v>
      </c>
      <c r="V3804" s="22">
        <f t="shared" si="303"/>
        <v>1.1638424899460098</v>
      </c>
      <c r="X3804" s="33"/>
      <c r="Y3804" s="33"/>
    </row>
    <row r="3805" spans="1:25" x14ac:dyDescent="0.2">
      <c r="A3805" s="93" t="s">
        <v>2095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1"/>
        <v>9 2024</v>
      </c>
      <c r="G3805" s="97" t="s">
        <v>5</v>
      </c>
      <c r="H3805" s="161" t="s">
        <v>2074</v>
      </c>
      <c r="I3805" s="97" t="s">
        <v>2068</v>
      </c>
      <c r="J3805" s="97" t="s">
        <v>2075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3221</v>
      </c>
      <c r="T3805" s="95" t="str">
        <f t="shared" si="304"/>
        <v>1 2025</v>
      </c>
      <c r="U3805" s="32">
        <f t="shared" si="302"/>
        <v>1159.8120283522178</v>
      </c>
      <c r="V3805" s="22">
        <f t="shared" si="303"/>
        <v>0.93519051536294739</v>
      </c>
      <c r="X3805" s="33"/>
      <c r="Y3805" s="33"/>
    </row>
    <row r="3806" spans="1:25" x14ac:dyDescent="0.2">
      <c r="A3806" s="93" t="s">
        <v>2095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1"/>
        <v>9 2024</v>
      </c>
      <c r="G3806" s="97" t="s">
        <v>5</v>
      </c>
      <c r="H3806" s="161" t="s">
        <v>2076</v>
      </c>
      <c r="I3806" s="97" t="s">
        <v>2069</v>
      </c>
      <c r="J3806" s="97" t="s">
        <v>2077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3221</v>
      </c>
      <c r="T3806" s="95" t="str">
        <f t="shared" si="304"/>
        <v>12 2024</v>
      </c>
      <c r="U3806" s="32">
        <f t="shared" si="302"/>
        <v>2590.600934911844</v>
      </c>
      <c r="V3806" s="22">
        <f t="shared" si="303"/>
        <v>1.9784655449845081</v>
      </c>
      <c r="X3806" s="33"/>
      <c r="Y3806" s="33"/>
    </row>
    <row r="3807" spans="1:25" x14ac:dyDescent="0.2">
      <c r="A3807" s="93" t="s">
        <v>2095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1"/>
        <v>9 2024</v>
      </c>
      <c r="G3807" s="97" t="s">
        <v>5</v>
      </c>
      <c r="H3807" s="161" t="s">
        <v>2078</v>
      </c>
      <c r="I3807" s="97" t="s">
        <v>2067</v>
      </c>
      <c r="J3807" s="97" t="s">
        <v>2079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3221</v>
      </c>
      <c r="T3807" s="95" t="str">
        <f t="shared" si="304"/>
        <v>12 2024</v>
      </c>
      <c r="U3807" s="32">
        <f t="shared" si="302"/>
        <v>2021.4946267974192</v>
      </c>
      <c r="V3807" s="22">
        <f t="shared" si="303"/>
        <v>0.81561034672495425</v>
      </c>
      <c r="X3807" s="33"/>
      <c r="Y3807" s="33"/>
    </row>
    <row r="3808" spans="1:25" x14ac:dyDescent="0.2">
      <c r="A3808" s="93" t="s">
        <v>2095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1"/>
        <v>9 2024</v>
      </c>
      <c r="G3808" s="97" t="s">
        <v>5</v>
      </c>
      <c r="H3808" s="161" t="s">
        <v>2080</v>
      </c>
      <c r="I3808" s="97" t="s">
        <v>2067</v>
      </c>
      <c r="J3808" s="97" t="s">
        <v>2081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3221</v>
      </c>
      <c r="T3808" s="95" t="str">
        <f t="shared" si="304"/>
        <v>10 2024</v>
      </c>
      <c r="U3808" s="32">
        <f t="shared" si="302"/>
        <v>1145.5562527310606</v>
      </c>
      <c r="V3808" s="22">
        <f t="shared" si="303"/>
        <v>0.73695574686683341</v>
      </c>
      <c r="X3808" s="33"/>
      <c r="Y3808" s="33"/>
    </row>
    <row r="3809" spans="1:25" x14ac:dyDescent="0.2">
      <c r="A3809" s="93" t="s">
        <v>2095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1"/>
        <v>9 2024</v>
      </c>
      <c r="G3809" s="97" t="s">
        <v>5</v>
      </c>
      <c r="H3809" s="161" t="s">
        <v>2080</v>
      </c>
      <c r="I3809" s="97" t="s">
        <v>2067</v>
      </c>
      <c r="J3809" s="97" t="s">
        <v>2081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3221</v>
      </c>
      <c r="T3809" s="95" t="str">
        <f t="shared" si="304"/>
        <v>10 2024</v>
      </c>
      <c r="U3809" s="32">
        <f t="shared" si="302"/>
        <v>1345.5562527310606</v>
      </c>
      <c r="V3809" s="22">
        <f t="shared" si="303"/>
        <v>0.8656191355236359</v>
      </c>
      <c r="X3809" s="33"/>
      <c r="Y3809" s="33"/>
    </row>
    <row r="3810" spans="1:25" x14ac:dyDescent="0.2">
      <c r="A3810" s="93" t="s">
        <v>2095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1"/>
        <v>9 2024</v>
      </c>
      <c r="G3810" s="97" t="s">
        <v>5</v>
      </c>
      <c r="H3810" s="161" t="s">
        <v>2082</v>
      </c>
      <c r="I3810" s="97" t="s">
        <v>2066</v>
      </c>
      <c r="J3810" s="97" t="s">
        <v>2083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3221</v>
      </c>
      <c r="T3810" s="95" t="str">
        <f t="shared" si="304"/>
        <v>2 2025</v>
      </c>
      <c r="U3810" s="32">
        <f t="shared" si="302"/>
        <v>1340.39754229968</v>
      </c>
      <c r="V3810" s="22">
        <f t="shared" si="303"/>
        <v>1.3968258746563995</v>
      </c>
      <c r="X3810" s="33"/>
      <c r="Y3810" s="33"/>
    </row>
    <row r="3811" spans="1:25" x14ac:dyDescent="0.2">
      <c r="A3811" s="93" t="s">
        <v>2095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1"/>
        <v>9 2024</v>
      </c>
      <c r="G3811" s="97" t="s">
        <v>5</v>
      </c>
      <c r="H3811" s="161" t="s">
        <v>2084</v>
      </c>
      <c r="I3811" s="97" t="s">
        <v>2067</v>
      </c>
      <c r="J3811" s="97" t="s">
        <v>2085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3221</v>
      </c>
      <c r="T3811" s="95" t="str">
        <f t="shared" si="304"/>
        <v>11 2024</v>
      </c>
      <c r="U3811" s="32">
        <f t="shared" si="302"/>
        <v>1356.5531733651746</v>
      </c>
      <c r="V3811" s="22">
        <f t="shared" si="303"/>
        <v>0.73587865609421177</v>
      </c>
      <c r="X3811" s="33"/>
      <c r="Y3811" s="33"/>
    </row>
    <row r="3812" spans="1:25" x14ac:dyDescent="0.2">
      <c r="A3812" s="93" t="s">
        <v>2095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1"/>
        <v>9 2024</v>
      </c>
      <c r="G3812" s="97" t="s">
        <v>5</v>
      </c>
      <c r="H3812" s="161" t="s">
        <v>2086</v>
      </c>
      <c r="I3812" s="97" t="s">
        <v>2067</v>
      </c>
      <c r="J3812" s="97" t="s">
        <v>4428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3221</v>
      </c>
      <c r="T3812" s="95" t="str">
        <f t="shared" si="304"/>
        <v>1 2025</v>
      </c>
      <c r="U3812" s="32">
        <f t="shared" si="302"/>
        <v>1248.1209652710738</v>
      </c>
      <c r="V3812" s="22">
        <f t="shared" si="303"/>
        <v>0.99699805703778233</v>
      </c>
      <c r="X3812" s="33"/>
      <c r="Y3812" s="33"/>
    </row>
    <row r="3813" spans="1:25" x14ac:dyDescent="0.2">
      <c r="A3813" s="93" t="s">
        <v>2095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1"/>
        <v>9 2024</v>
      </c>
      <c r="G3813" s="97" t="s">
        <v>5</v>
      </c>
      <c r="H3813" s="161" t="s">
        <v>2086</v>
      </c>
      <c r="I3813" s="97" t="s">
        <v>2067</v>
      </c>
      <c r="J3813" s="97" t="s">
        <v>4428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3221</v>
      </c>
      <c r="T3813" s="95" t="str">
        <f t="shared" si="304"/>
        <v>2 2025</v>
      </c>
      <c r="U3813" s="32">
        <f t="shared" si="302"/>
        <v>1248.1209652710738</v>
      </c>
      <c r="V3813" s="22">
        <f t="shared" si="303"/>
        <v>0.99699805703778233</v>
      </c>
      <c r="X3813" s="33"/>
      <c r="Y3813" s="33"/>
    </row>
    <row r="3814" spans="1:25" x14ac:dyDescent="0.2">
      <c r="A3814" s="93" t="s">
        <v>2095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1"/>
        <v>9 2024</v>
      </c>
      <c r="G3814" s="97" t="s">
        <v>5</v>
      </c>
      <c r="H3814" s="161" t="s">
        <v>2087</v>
      </c>
      <c r="I3814" s="97" t="s">
        <v>2070</v>
      </c>
      <c r="J3814" s="97" t="s">
        <v>2088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3221</v>
      </c>
      <c r="T3814" s="95" t="str">
        <f t="shared" si="304"/>
        <v>1 2025</v>
      </c>
      <c r="U3814" s="32">
        <f t="shared" si="302"/>
        <v>1308.4468507697777</v>
      </c>
      <c r="V3814" s="22">
        <f t="shared" si="303"/>
        <v>1.0981019618093177</v>
      </c>
      <c r="X3814" s="33"/>
      <c r="Y3814" s="33"/>
    </row>
    <row r="3815" spans="1:25" x14ac:dyDescent="0.2">
      <c r="A3815" s="93" t="s">
        <v>2095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1"/>
        <v>9 2024</v>
      </c>
      <c r="G3815" s="97" t="s">
        <v>5</v>
      </c>
      <c r="H3815" s="161" t="s">
        <v>2089</v>
      </c>
      <c r="I3815" s="97" t="s">
        <v>2067</v>
      </c>
      <c r="J3815" s="97" t="s">
        <v>4398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3221</v>
      </c>
      <c r="T3815" s="95" t="str">
        <f t="shared" si="304"/>
        <v>11 2024</v>
      </c>
      <c r="U3815" s="32">
        <f t="shared" si="302"/>
        <v>636.02311696560139</v>
      </c>
      <c r="V3815" s="22">
        <f t="shared" si="303"/>
        <v>1.1277467855483156</v>
      </c>
      <c r="X3815" s="33"/>
      <c r="Y3815" s="33"/>
    </row>
    <row r="3816" spans="1:25" x14ac:dyDescent="0.2">
      <c r="A3816" s="93" t="s">
        <v>2095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1"/>
        <v>9 2024</v>
      </c>
      <c r="G3816" s="97" t="s">
        <v>5</v>
      </c>
      <c r="H3816" s="161" t="s">
        <v>2091</v>
      </c>
      <c r="I3816" s="97" t="s">
        <v>2071</v>
      </c>
      <c r="J3816" s="97" t="s">
        <v>2092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3221</v>
      </c>
      <c r="T3816" s="95" t="str">
        <f t="shared" si="304"/>
        <v>10 2024</v>
      </c>
      <c r="U3816" s="32">
        <f t="shared" si="302"/>
        <v>917.01541613739141</v>
      </c>
      <c r="V3816" s="22">
        <f t="shared" si="303"/>
        <v>0.93288890913630274</v>
      </c>
      <c r="X3816" s="33"/>
      <c r="Y3816" s="33"/>
    </row>
    <row r="3817" spans="1:25" x14ac:dyDescent="0.2">
      <c r="A3817" s="93" t="s">
        <v>2116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1"/>
        <v>9 2024</v>
      </c>
      <c r="G3817" s="97" t="s">
        <v>5</v>
      </c>
      <c r="H3817" s="161" t="s">
        <v>2097</v>
      </c>
      <c r="I3817" s="97" t="s">
        <v>2070</v>
      </c>
      <c r="J3817" s="97" t="s">
        <v>3038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3221</v>
      </c>
      <c r="T3817" s="95" t="str">
        <f t="shared" si="304"/>
        <v>10 2024</v>
      </c>
      <c r="U3817" s="32">
        <f t="shared" si="302"/>
        <v>718.47916109916923</v>
      </c>
      <c r="V3817" s="22">
        <f t="shared" si="303"/>
        <v>0.31491238162230034</v>
      </c>
      <c r="X3817" s="33"/>
      <c r="Y3817" s="33"/>
    </row>
    <row r="3818" spans="1:25" x14ac:dyDescent="0.2">
      <c r="A3818" s="93" t="s">
        <v>2116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1"/>
        <v>9 2024</v>
      </c>
      <c r="G3818" s="97" t="s">
        <v>5</v>
      </c>
      <c r="H3818" s="161" t="s">
        <v>2097</v>
      </c>
      <c r="I3818" s="97" t="s">
        <v>2070</v>
      </c>
      <c r="J3818" s="97" t="s">
        <v>3038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3221</v>
      </c>
      <c r="T3818" s="95" t="str">
        <f t="shared" si="304"/>
        <v>10 2024</v>
      </c>
      <c r="U3818" s="32">
        <f t="shared" si="302"/>
        <v>718.47916109916923</v>
      </c>
      <c r="V3818" s="22">
        <f t="shared" si="303"/>
        <v>0.31491238162230034</v>
      </c>
      <c r="X3818" s="33"/>
      <c r="Y3818" s="33"/>
    </row>
    <row r="3819" spans="1:25" x14ac:dyDescent="0.2">
      <c r="A3819" s="93" t="s">
        <v>2116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1"/>
        <v>9 2024</v>
      </c>
      <c r="G3819" s="97" t="s">
        <v>5</v>
      </c>
      <c r="H3819" s="161" t="s">
        <v>2097</v>
      </c>
      <c r="I3819" s="97" t="s">
        <v>2070</v>
      </c>
      <c r="J3819" s="97" t="s">
        <v>3038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3221</v>
      </c>
      <c r="T3819" s="95" t="str">
        <f t="shared" si="304"/>
        <v>10 2024</v>
      </c>
      <c r="U3819" s="32">
        <f t="shared" si="302"/>
        <v>718.47916109916923</v>
      </c>
      <c r="V3819" s="22">
        <f t="shared" si="303"/>
        <v>0.31491238162230034</v>
      </c>
      <c r="X3819" s="33"/>
      <c r="Y3819" s="33"/>
    </row>
    <row r="3820" spans="1:25" x14ac:dyDescent="0.2">
      <c r="A3820" s="93" t="s">
        <v>2116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1"/>
        <v>9 2024</v>
      </c>
      <c r="G3820" s="97" t="s">
        <v>5</v>
      </c>
      <c r="H3820" s="161" t="s">
        <v>2098</v>
      </c>
      <c r="I3820" s="97" t="s">
        <v>2099</v>
      </c>
      <c r="J3820" s="97" t="s">
        <v>2100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3221</v>
      </c>
      <c r="T3820" s="95" t="str">
        <f t="shared" si="304"/>
        <v>10 2024</v>
      </c>
      <c r="U3820" s="32">
        <f t="shared" si="302"/>
        <v>710.12590629175611</v>
      </c>
      <c r="V3820" s="22">
        <f t="shared" si="303"/>
        <v>0.39674629002564316</v>
      </c>
      <c r="X3820" s="33"/>
      <c r="Y3820" s="33"/>
    </row>
    <row r="3821" spans="1:25" x14ac:dyDescent="0.2">
      <c r="A3821" s="93" t="s">
        <v>2116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1"/>
        <v>9 2024</v>
      </c>
      <c r="G3821" s="97" t="s">
        <v>5</v>
      </c>
      <c r="H3821" s="161" t="s">
        <v>2101</v>
      </c>
      <c r="I3821" s="97" t="s">
        <v>2102</v>
      </c>
      <c r="J3821" s="97" t="s">
        <v>2103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3221</v>
      </c>
      <c r="T3821" s="95" t="str">
        <f t="shared" si="304"/>
        <v>10 2024</v>
      </c>
      <c r="U3821" s="32">
        <f t="shared" si="302"/>
        <v>783.06858333817468</v>
      </c>
      <c r="V3821" s="22">
        <f t="shared" si="303"/>
        <v>0.51621884466036261</v>
      </c>
      <c r="X3821" s="33"/>
      <c r="Y3821" s="33"/>
    </row>
    <row r="3822" spans="1:25" x14ac:dyDescent="0.2">
      <c r="A3822" s="93" t="s">
        <v>2116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1"/>
        <v>9 2024</v>
      </c>
      <c r="G3822" s="97" t="s">
        <v>5</v>
      </c>
      <c r="H3822" s="161" t="s">
        <v>2104</v>
      </c>
      <c r="I3822" s="97" t="s">
        <v>2105</v>
      </c>
      <c r="J3822" s="97" t="s">
        <v>2106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3221</v>
      </c>
      <c r="T3822" s="95" t="str">
        <f t="shared" si="304"/>
        <v>10 2024</v>
      </c>
      <c r="U3822" s="32">
        <f t="shared" si="302"/>
        <v>512.97029977342709</v>
      </c>
      <c r="V3822" s="22">
        <f t="shared" si="303"/>
        <v>0.39856912368309927</v>
      </c>
      <c r="X3822" s="33"/>
      <c r="Y3822" s="33"/>
    </row>
    <row r="3823" spans="1:25" x14ac:dyDescent="0.2">
      <c r="A3823" s="93" t="s">
        <v>2116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1"/>
        <v>9 2024</v>
      </c>
      <c r="G3823" s="97" t="s">
        <v>5</v>
      </c>
      <c r="H3823" s="161" t="s">
        <v>2107</v>
      </c>
      <c r="I3823" s="97" t="s">
        <v>2108</v>
      </c>
      <c r="J3823" s="97" t="s">
        <v>2109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3221</v>
      </c>
      <c r="T3823" s="95" t="str">
        <f t="shared" si="304"/>
        <v>10 2024</v>
      </c>
      <c r="U3823" s="32">
        <f t="shared" si="302"/>
        <v>553.94570150467666</v>
      </c>
      <c r="V3823" s="22">
        <f t="shared" si="303"/>
        <v>0.33652942190974178</v>
      </c>
      <c r="X3823" s="33"/>
      <c r="Y3823" s="33"/>
    </row>
    <row r="3824" spans="1:25" x14ac:dyDescent="0.2">
      <c r="A3824" s="93" t="s">
        <v>2116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1"/>
        <v>9 2024</v>
      </c>
      <c r="G3824" s="97" t="s">
        <v>5</v>
      </c>
      <c r="H3824" s="161" t="s">
        <v>2110</v>
      </c>
      <c r="I3824" s="97" t="s">
        <v>2111</v>
      </c>
      <c r="J3824" s="97" t="s">
        <v>3935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3221</v>
      </c>
      <c r="T3824" s="95" t="str">
        <f t="shared" si="304"/>
        <v>10 2024</v>
      </c>
      <c r="U3824" s="32">
        <f t="shared" si="302"/>
        <v>1518.8630877824899</v>
      </c>
      <c r="V3824" s="22">
        <f t="shared" si="303"/>
        <v>0.5664996370984543</v>
      </c>
      <c r="X3824" s="33"/>
      <c r="Y3824" s="33"/>
    </row>
    <row r="3825" spans="1:25" x14ac:dyDescent="0.2">
      <c r="A3825" s="93" t="s">
        <v>2116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1"/>
        <v>9 2024</v>
      </c>
      <c r="G3825" s="97" t="s">
        <v>5</v>
      </c>
      <c r="H3825" s="161" t="s">
        <v>2112</v>
      </c>
      <c r="I3825" s="97" t="s">
        <v>2111</v>
      </c>
      <c r="J3825" s="97" t="s">
        <v>2113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4"/>
        <v>8 2025</v>
      </c>
      <c r="U3825" s="32">
        <f t="shared" si="302"/>
        <v>942.05918143263807</v>
      </c>
      <c r="V3825" s="22">
        <f t="shared" si="303"/>
        <v>1.242919180963616</v>
      </c>
      <c r="X3825" s="33"/>
      <c r="Y3825" s="33"/>
    </row>
    <row r="3826" spans="1:25" x14ac:dyDescent="0.2">
      <c r="A3826" s="93" t="s">
        <v>2116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1"/>
        <v>9 2024</v>
      </c>
      <c r="G3826" s="97" t="s">
        <v>5</v>
      </c>
      <c r="H3826" s="161" t="s">
        <v>2114</v>
      </c>
      <c r="I3826" s="97" t="s">
        <v>2115</v>
      </c>
      <c r="J3826" s="97" t="s">
        <v>3197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3221</v>
      </c>
      <c r="T3826" s="95" t="str">
        <f t="shared" si="304"/>
        <v>10 2024</v>
      </c>
      <c r="U3826" s="32">
        <f t="shared" si="302"/>
        <v>753.6747565793296</v>
      </c>
      <c r="V3826" s="22">
        <f t="shared" si="303"/>
        <v>0.48739730518277258</v>
      </c>
      <c r="X3826" s="33"/>
      <c r="Y3826" s="33"/>
    </row>
    <row r="3827" spans="1:25" x14ac:dyDescent="0.2">
      <c r="A3827" s="93" t="s">
        <v>2125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1"/>
        <v>9 2024</v>
      </c>
      <c r="G3827" s="97" t="s">
        <v>5</v>
      </c>
      <c r="H3827" s="161" t="s">
        <v>2118</v>
      </c>
      <c r="I3827" s="97" t="s">
        <v>2119</v>
      </c>
      <c r="J3827" s="97" t="s">
        <v>2120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3221</v>
      </c>
      <c r="T3827" s="95" t="str">
        <f t="shared" si="304"/>
        <v>10 2024</v>
      </c>
      <c r="U3827" s="32">
        <f t="shared" si="302"/>
        <v>325.97971843503092</v>
      </c>
      <c r="V3827" s="22">
        <f t="shared" si="303"/>
        <v>6.4244859173974309E-2</v>
      </c>
      <c r="X3827" s="33"/>
      <c r="Y3827" s="33"/>
    </row>
    <row r="3828" spans="1:25" x14ac:dyDescent="0.2">
      <c r="A3828" s="93" t="s">
        <v>2125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1"/>
        <v>9 2024</v>
      </c>
      <c r="G3828" s="97" t="s">
        <v>5</v>
      </c>
      <c r="H3828" s="161" t="s">
        <v>2118</v>
      </c>
      <c r="I3828" s="97" t="s">
        <v>2119</v>
      </c>
      <c r="J3828" s="97" t="s">
        <v>2120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3221</v>
      </c>
      <c r="T3828" s="95" t="str">
        <f t="shared" si="304"/>
        <v>10 2024</v>
      </c>
      <c r="U3828" s="32">
        <f t="shared" si="302"/>
        <v>325.97971843503092</v>
      </c>
      <c r="V3828" s="22">
        <f t="shared" si="303"/>
        <v>6.4244859173974309E-2</v>
      </c>
      <c r="X3828" s="33"/>
      <c r="Y3828" s="33"/>
    </row>
    <row r="3829" spans="1:25" x14ac:dyDescent="0.2">
      <c r="A3829" s="93" t="s">
        <v>2125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1"/>
        <v>9 2024</v>
      </c>
      <c r="G3829" s="97" t="s">
        <v>5</v>
      </c>
      <c r="H3829" s="161" t="s">
        <v>2114</v>
      </c>
      <c r="I3829" s="97" t="s">
        <v>2115</v>
      </c>
      <c r="J3829" s="97" t="s">
        <v>3197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3221</v>
      </c>
      <c r="T3829" s="95" t="str">
        <f t="shared" si="304"/>
        <v>10 2024</v>
      </c>
      <c r="U3829" s="32">
        <f t="shared" si="302"/>
        <v>816.76287462885489</v>
      </c>
      <c r="V3829" s="22">
        <f t="shared" si="303"/>
        <v>0.55066237262937934</v>
      </c>
      <c r="X3829" s="33"/>
      <c r="Y3829" s="33"/>
    </row>
    <row r="3830" spans="1:25" x14ac:dyDescent="0.2">
      <c r="A3830" s="93" t="s">
        <v>2125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1"/>
        <v>9 2024</v>
      </c>
      <c r="G3830" s="97" t="s">
        <v>5</v>
      </c>
      <c r="H3830" s="161" t="s">
        <v>2114</v>
      </c>
      <c r="I3830" s="97" t="s">
        <v>2115</v>
      </c>
      <c r="J3830" s="97" t="s">
        <v>3197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3221</v>
      </c>
      <c r="T3830" s="95" t="str">
        <f t="shared" si="304"/>
        <v>11 2024</v>
      </c>
      <c r="U3830" s="32">
        <f t="shared" si="302"/>
        <v>916.76287462885489</v>
      </c>
      <c r="V3830" s="22">
        <f t="shared" si="303"/>
        <v>0.61808247578717834</v>
      </c>
      <c r="X3830" s="33"/>
      <c r="Y3830" s="33"/>
    </row>
    <row r="3831" spans="1:25" x14ac:dyDescent="0.2">
      <c r="A3831" s="93" t="s">
        <v>2125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1"/>
        <v>9 2024</v>
      </c>
      <c r="G3831" s="97" t="s">
        <v>5</v>
      </c>
      <c r="H3831" s="161" t="s">
        <v>2121</v>
      </c>
      <c r="I3831" s="97" t="s">
        <v>2069</v>
      </c>
      <c r="J3831" s="97" t="s">
        <v>2122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3221</v>
      </c>
      <c r="T3831" s="95" t="str">
        <f t="shared" si="304"/>
        <v>10 2024</v>
      </c>
      <c r="U3831" s="32">
        <f t="shared" si="302"/>
        <v>1006.5512670423554</v>
      </c>
      <c r="V3831" s="22">
        <f t="shared" si="303"/>
        <v>0.48081008681798004</v>
      </c>
      <c r="X3831" s="33"/>
      <c r="Y3831" s="33"/>
    </row>
    <row r="3832" spans="1:25" x14ac:dyDescent="0.2">
      <c r="A3832" s="93" t="s">
        <v>2125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1"/>
        <v>9 2024</v>
      </c>
      <c r="G3832" s="97" t="s">
        <v>5</v>
      </c>
      <c r="H3832" s="161" t="s">
        <v>2123</v>
      </c>
      <c r="I3832" s="97" t="s">
        <v>2069</v>
      </c>
      <c r="J3832" s="97" t="s">
        <v>2124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3221</v>
      </c>
      <c r="T3832" s="95" t="str">
        <f t="shared" si="304"/>
        <v>1 2025</v>
      </c>
      <c r="U3832" s="32">
        <f t="shared" si="302"/>
        <v>2190.2702134965357</v>
      </c>
      <c r="V3832" s="22">
        <f t="shared" si="303"/>
        <v>1.5536808787512648</v>
      </c>
      <c r="X3832" s="33"/>
      <c r="Y3832" s="33"/>
    </row>
    <row r="3833" spans="1:25" x14ac:dyDescent="0.2">
      <c r="A3833" s="93" t="s">
        <v>2143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1"/>
        <v>9 2024</v>
      </c>
      <c r="G3833" s="97" t="s">
        <v>5</v>
      </c>
      <c r="H3833" s="161" t="s">
        <v>2127</v>
      </c>
      <c r="I3833" s="97" t="s">
        <v>2067</v>
      </c>
      <c r="J3833" s="97" t="s">
        <v>2128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3221</v>
      </c>
      <c r="T3833" s="95" t="str">
        <f t="shared" si="304"/>
        <v>10 2024</v>
      </c>
      <c r="U3833" s="32">
        <f t="shared" si="302"/>
        <v>1320.7538426110186</v>
      </c>
      <c r="V3833" s="22">
        <f t="shared" si="303"/>
        <v>0.62029175820169702</v>
      </c>
      <c r="X3833" s="33"/>
      <c r="Y3833" s="33"/>
    </row>
    <row r="3834" spans="1:25" x14ac:dyDescent="0.2">
      <c r="A3834" s="93" t="s">
        <v>2143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1"/>
        <v>9 2024</v>
      </c>
      <c r="G3834" s="97" t="s">
        <v>5</v>
      </c>
      <c r="H3834" s="161" t="s">
        <v>2129</v>
      </c>
      <c r="I3834" s="97" t="s">
        <v>2130</v>
      </c>
      <c r="J3834" s="97" t="s">
        <v>2131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4"/>
        <v/>
      </c>
      <c r="U3834" s="32">
        <f t="shared" si="302"/>
        <v>-807.03718200943888</v>
      </c>
      <c r="V3834" s="22" t="str">
        <f t="shared" si="303"/>
        <v/>
      </c>
      <c r="X3834" s="33"/>
      <c r="Y3834" s="33"/>
    </row>
    <row r="3835" spans="1:25" x14ac:dyDescent="0.2">
      <c r="A3835" s="93" t="s">
        <v>2143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1"/>
        <v>9 2024</v>
      </c>
      <c r="G3835" s="97" t="s">
        <v>5</v>
      </c>
      <c r="H3835" s="161" t="s">
        <v>2132</v>
      </c>
      <c r="I3835" s="97" t="s">
        <v>2067</v>
      </c>
      <c r="J3835" s="97" t="s">
        <v>2133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3221</v>
      </c>
      <c r="T3835" s="95" t="str">
        <f t="shared" si="304"/>
        <v>10 2024</v>
      </c>
      <c r="U3835" s="32">
        <f t="shared" si="302"/>
        <v>1435.3045284869495</v>
      </c>
      <c r="V3835" s="22">
        <f t="shared" si="303"/>
        <v>0.58234558592580654</v>
      </c>
      <c r="X3835" s="33"/>
      <c r="Y3835" s="33"/>
    </row>
    <row r="3836" spans="1:25" x14ac:dyDescent="0.2">
      <c r="A3836" s="93" t="s">
        <v>2143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1"/>
        <v>9 2024</v>
      </c>
      <c r="G3836" s="97" t="s">
        <v>5</v>
      </c>
      <c r="H3836" s="161" t="s">
        <v>2132</v>
      </c>
      <c r="I3836" s="97" t="s">
        <v>2067</v>
      </c>
      <c r="J3836" s="97" t="s">
        <v>2133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3221</v>
      </c>
      <c r="T3836" s="95" t="str">
        <f t="shared" si="304"/>
        <v>5 2025</v>
      </c>
      <c r="U3836" s="32">
        <f t="shared" si="302"/>
        <v>1635.3045284869495</v>
      </c>
      <c r="V3836" s="22">
        <f t="shared" si="303"/>
        <v>0.66349151340918122</v>
      </c>
      <c r="X3836" s="33"/>
      <c r="Y3836" s="33"/>
    </row>
    <row r="3837" spans="1:25" x14ac:dyDescent="0.2">
      <c r="A3837" s="93" t="s">
        <v>2143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1"/>
        <v>9 2024</v>
      </c>
      <c r="G3837" s="97" t="s">
        <v>5</v>
      </c>
      <c r="H3837" s="161" t="s">
        <v>2080</v>
      </c>
      <c r="I3837" s="97" t="s">
        <v>2067</v>
      </c>
      <c r="J3837" s="97" t="s">
        <v>2081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3221</v>
      </c>
      <c r="T3837" s="95" t="str">
        <f t="shared" si="304"/>
        <v>10 2024</v>
      </c>
      <c r="U3837" s="32">
        <f t="shared" si="302"/>
        <v>1272.2138391994083</v>
      </c>
      <c r="V3837" s="22">
        <f t="shared" si="303"/>
        <v>0.78156079086806907</v>
      </c>
      <c r="X3837" s="33"/>
      <c r="Y3837" s="33"/>
    </row>
    <row r="3838" spans="1:25" x14ac:dyDescent="0.2">
      <c r="A3838" s="93" t="s">
        <v>2143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1"/>
        <v>9 2024</v>
      </c>
      <c r="G3838" s="97" t="s">
        <v>5</v>
      </c>
      <c r="H3838" s="161" t="s">
        <v>2134</v>
      </c>
      <c r="I3838" s="97" t="s">
        <v>2067</v>
      </c>
      <c r="J3838" s="97" t="s">
        <v>2135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3221</v>
      </c>
      <c r="T3838" s="95" t="str">
        <f t="shared" si="304"/>
        <v>12 2024</v>
      </c>
      <c r="U3838" s="32">
        <f t="shared" si="302"/>
        <v>1417.2668857678964</v>
      </c>
      <c r="V3838" s="22">
        <f t="shared" si="303"/>
        <v>0.89545538222691023</v>
      </c>
      <c r="X3838" s="33"/>
      <c r="Y3838" s="33"/>
    </row>
    <row r="3839" spans="1:25" x14ac:dyDescent="0.2">
      <c r="A3839" s="93" t="s">
        <v>2143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1"/>
        <v>9 2024</v>
      </c>
      <c r="G3839" s="97" t="s">
        <v>5</v>
      </c>
      <c r="H3839" s="161" t="s">
        <v>2136</v>
      </c>
      <c r="I3839" s="97" t="s">
        <v>2067</v>
      </c>
      <c r="J3839" s="97" t="s">
        <v>2137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3221</v>
      </c>
      <c r="T3839" s="95" t="str">
        <f t="shared" si="304"/>
        <v>3 2025</v>
      </c>
      <c r="U3839" s="32">
        <f t="shared" si="302"/>
        <v>1005.3143844885421</v>
      </c>
      <c r="V3839" s="22">
        <f t="shared" si="303"/>
        <v>0.72081792004420597</v>
      </c>
      <c r="X3839" s="33"/>
      <c r="Y3839" s="33"/>
    </row>
    <row r="3840" spans="1:25" x14ac:dyDescent="0.2">
      <c r="A3840" s="93" t="s">
        <v>2143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1"/>
        <v>9 2024</v>
      </c>
      <c r="G3840" s="97" t="s">
        <v>5</v>
      </c>
      <c r="H3840" s="161" t="s">
        <v>2138</v>
      </c>
      <c r="I3840" s="97" t="s">
        <v>2067</v>
      </c>
      <c r="J3840" s="97" t="s">
        <v>3986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3221</v>
      </c>
      <c r="T3840" s="95" t="str">
        <f t="shared" si="304"/>
        <v>10 2024</v>
      </c>
      <c r="U3840" s="32">
        <f t="shared" si="302"/>
        <v>1397.0982558139528</v>
      </c>
      <c r="V3840" s="22">
        <f t="shared" si="303"/>
        <v>0.69753709080807413</v>
      </c>
      <c r="X3840" s="33"/>
      <c r="Y3840" s="33"/>
    </row>
    <row r="3841" spans="1:25" x14ac:dyDescent="0.2">
      <c r="A3841" s="93" t="s">
        <v>2143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ref="F3841:F3904" si="305">IFERROR(MONTH(E3841)&amp;" "&amp;YEAR(E3841),"")</f>
        <v>9 2024</v>
      </c>
      <c r="G3841" s="97" t="s">
        <v>5</v>
      </c>
      <c r="H3841" s="161" t="s">
        <v>2139</v>
      </c>
      <c r="I3841" s="97" t="s">
        <v>2067</v>
      </c>
      <c r="J3841" s="97" t="s">
        <v>2140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3221</v>
      </c>
      <c r="T3841" s="95" t="str">
        <f t="shared" si="304"/>
        <v>10 2024</v>
      </c>
      <c r="U3841" s="32">
        <f t="shared" ref="U3841:U3904" si="306">Q3841-P3841</f>
        <v>1133.7173921078065</v>
      </c>
      <c r="V3841" s="22">
        <f t="shared" ref="V3841:V3904" si="307">IF(Q3841&lt;&gt;0,IFERROR(U3841/P3841,""),"")</f>
        <v>0.82978249562645567</v>
      </c>
      <c r="X3841" s="33"/>
      <c r="Y3841" s="33"/>
    </row>
    <row r="3842" spans="1:25" x14ac:dyDescent="0.2">
      <c r="A3842" s="93" t="s">
        <v>2143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5"/>
        <v>9 2024</v>
      </c>
      <c r="G3842" s="97" t="s">
        <v>5</v>
      </c>
      <c r="H3842" s="161" t="s">
        <v>2141</v>
      </c>
      <c r="I3842" s="97" t="s">
        <v>2067</v>
      </c>
      <c r="J3842" s="97" t="s">
        <v>2142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3221</v>
      </c>
      <c r="T3842" s="95" t="str">
        <f t="shared" si="304"/>
        <v>11 2024</v>
      </c>
      <c r="U3842" s="32">
        <f t="shared" si="306"/>
        <v>1215.1085250469091</v>
      </c>
      <c r="V3842" s="22">
        <f t="shared" si="307"/>
        <v>0.87740342620570133</v>
      </c>
      <c r="X3842" s="33"/>
      <c r="Y3842" s="33"/>
    </row>
    <row r="3843" spans="1:25" x14ac:dyDescent="0.2">
      <c r="A3843" s="93" t="s">
        <v>2153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5"/>
        <v>9 2024</v>
      </c>
      <c r="G3843" s="97" t="s">
        <v>5</v>
      </c>
      <c r="H3843" s="161" t="s">
        <v>2144</v>
      </c>
      <c r="I3843" s="97" t="s">
        <v>2067</v>
      </c>
      <c r="J3843" s="97" t="s">
        <v>2145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3221</v>
      </c>
      <c r="T3843" s="95" t="str">
        <f t="shared" si="304"/>
        <v>10 2024</v>
      </c>
      <c r="U3843" s="32">
        <f t="shared" si="306"/>
        <v>779.03203040283734</v>
      </c>
      <c r="V3843" s="22">
        <f t="shared" si="307"/>
        <v>1.0805362557758533</v>
      </c>
      <c r="X3843" s="33"/>
      <c r="Y3843" s="33"/>
    </row>
    <row r="3844" spans="1:25" x14ac:dyDescent="0.2">
      <c r="A3844" s="93" t="s">
        <v>2153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si="305"/>
        <v>9 2024</v>
      </c>
      <c r="G3844" s="97" t="s">
        <v>5</v>
      </c>
      <c r="H3844" s="161" t="s">
        <v>2144</v>
      </c>
      <c r="I3844" s="97" t="s">
        <v>2067</v>
      </c>
      <c r="J3844" s="97" t="s">
        <v>2145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3221</v>
      </c>
      <c r="T3844" s="95" t="str">
        <f t="shared" si="304"/>
        <v>5 2025</v>
      </c>
      <c r="U3844" s="32">
        <f t="shared" si="306"/>
        <v>979.03203040283734</v>
      </c>
      <c r="V3844" s="22">
        <f t="shared" si="307"/>
        <v>1.3579410898793003</v>
      </c>
      <c r="X3844" s="33"/>
      <c r="Y3844" s="33"/>
    </row>
    <row r="3845" spans="1:25" x14ac:dyDescent="0.2">
      <c r="A3845" s="93" t="s">
        <v>2153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5"/>
        <v>9 2024</v>
      </c>
      <c r="G3845" s="97" t="s">
        <v>5</v>
      </c>
      <c r="H3845" s="161" t="s">
        <v>2146</v>
      </c>
      <c r="I3845" s="97" t="s">
        <v>2067</v>
      </c>
      <c r="J3845" s="97" t="s">
        <v>2147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3221</v>
      </c>
      <c r="T3845" s="95" t="str">
        <f t="shared" si="304"/>
        <v>10 2024</v>
      </c>
      <c r="U3845" s="32">
        <f t="shared" si="306"/>
        <v>2185.4158912254015</v>
      </c>
      <c r="V3845" s="22">
        <f t="shared" si="307"/>
        <v>0.51853654709973673</v>
      </c>
      <c r="X3845" s="33"/>
      <c r="Y3845" s="33"/>
    </row>
    <row r="3846" spans="1:25" x14ac:dyDescent="0.2">
      <c r="A3846" s="93" t="s">
        <v>2153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5"/>
        <v>9 2024</v>
      </c>
      <c r="G3846" s="97" t="s">
        <v>5</v>
      </c>
      <c r="H3846" s="161" t="s">
        <v>2148</v>
      </c>
      <c r="I3846" s="97" t="s">
        <v>2067</v>
      </c>
      <c r="J3846" s="97" t="s">
        <v>2149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3221</v>
      </c>
      <c r="T3846" s="95" t="str">
        <f t="shared" si="304"/>
        <v>10 2024</v>
      </c>
      <c r="U3846" s="32">
        <f t="shared" si="306"/>
        <v>983.98721932269154</v>
      </c>
      <c r="V3846" s="22">
        <f t="shared" si="307"/>
        <v>0.80919151094334663</v>
      </c>
      <c r="X3846" s="33"/>
      <c r="Y3846" s="33"/>
    </row>
    <row r="3847" spans="1:25" x14ac:dyDescent="0.2">
      <c r="A3847" s="93" t="s">
        <v>2153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5"/>
        <v>9 2024</v>
      </c>
      <c r="G3847" s="97" t="s">
        <v>5</v>
      </c>
      <c r="H3847" s="161" t="s">
        <v>2148</v>
      </c>
      <c r="I3847" s="97" t="s">
        <v>2067</v>
      </c>
      <c r="J3847" s="97" t="s">
        <v>2149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3221</v>
      </c>
      <c r="T3847" s="95" t="str">
        <f t="shared" si="304"/>
        <v>10 2024</v>
      </c>
      <c r="U3847" s="32">
        <f t="shared" si="306"/>
        <v>983.98721932269154</v>
      </c>
      <c r="V3847" s="22">
        <f t="shared" si="307"/>
        <v>0.80919151094334663</v>
      </c>
      <c r="X3847" s="33"/>
      <c r="Y3847" s="33"/>
    </row>
    <row r="3848" spans="1:25" x14ac:dyDescent="0.2">
      <c r="A3848" s="93" t="s">
        <v>2153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5"/>
        <v>9 2024</v>
      </c>
      <c r="G3848" s="97" t="s">
        <v>5</v>
      </c>
      <c r="H3848" s="161" t="s">
        <v>2150</v>
      </c>
      <c r="I3848" s="97" t="s">
        <v>2067</v>
      </c>
      <c r="J3848" s="97" t="s">
        <v>2151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3221</v>
      </c>
      <c r="T3848" s="95" t="str">
        <f t="shared" si="304"/>
        <v>6 2025</v>
      </c>
      <c r="U3848" s="32">
        <f t="shared" si="306"/>
        <v>894.70423849336999</v>
      </c>
      <c r="V3848" s="22">
        <f t="shared" si="307"/>
        <v>0.55734541879912314</v>
      </c>
      <c r="X3848" s="33"/>
      <c r="Y3848" s="33"/>
    </row>
    <row r="3849" spans="1:25" x14ac:dyDescent="0.2">
      <c r="A3849" s="93" t="s">
        <v>2153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5"/>
        <v>9 2024</v>
      </c>
      <c r="G3849" s="97" t="s">
        <v>5</v>
      </c>
      <c r="H3849" s="161" t="s">
        <v>2150</v>
      </c>
      <c r="I3849" s="97" t="s">
        <v>2067</v>
      </c>
      <c r="J3849" s="97" t="s">
        <v>2151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4"/>
        <v/>
      </c>
      <c r="U3849" s="32">
        <f t="shared" si="306"/>
        <v>-1605.29576150663</v>
      </c>
      <c r="V3849" s="22" t="str">
        <f t="shared" si="307"/>
        <v/>
      </c>
      <c r="X3849" s="33"/>
      <c r="Y3849" s="33"/>
    </row>
    <row r="3850" spans="1:25" x14ac:dyDescent="0.2">
      <c r="A3850" s="93" t="s">
        <v>2153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5"/>
        <v>9 2024</v>
      </c>
      <c r="G3850" s="97" t="s">
        <v>5</v>
      </c>
      <c r="H3850" s="161" t="s">
        <v>2076</v>
      </c>
      <c r="I3850" s="97" t="s">
        <v>2069</v>
      </c>
      <c r="J3850" s="97" t="s">
        <v>2077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3221</v>
      </c>
      <c r="T3850" s="95" t="str">
        <f t="shared" si="304"/>
        <v>4 2025</v>
      </c>
      <c r="U3850" s="32">
        <f t="shared" si="306"/>
        <v>2109.7036398952787</v>
      </c>
      <c r="V3850" s="22">
        <f t="shared" si="307"/>
        <v>1.5174488694887827</v>
      </c>
      <c r="X3850" s="33"/>
      <c r="Y3850" s="33"/>
    </row>
    <row r="3851" spans="1:25" x14ac:dyDescent="0.2">
      <c r="A3851" s="93" t="s">
        <v>2153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5"/>
        <v>9 2024</v>
      </c>
      <c r="G3851" s="97" t="s">
        <v>5</v>
      </c>
      <c r="H3851" s="161" t="s">
        <v>2078</v>
      </c>
      <c r="I3851" s="97" t="s">
        <v>2067</v>
      </c>
      <c r="J3851" s="97" t="s">
        <v>2079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3221</v>
      </c>
      <c r="T3851" s="95" t="str">
        <f t="shared" si="304"/>
        <v>4 2025</v>
      </c>
      <c r="U3851" s="32">
        <f t="shared" si="306"/>
        <v>1568.864138501815</v>
      </c>
      <c r="V3851" s="22">
        <f t="shared" si="307"/>
        <v>0.59626876797175121</v>
      </c>
      <c r="X3851" s="33"/>
      <c r="Y3851" s="33"/>
    </row>
    <row r="3852" spans="1:25" x14ac:dyDescent="0.2">
      <c r="A3852" s="93" t="s">
        <v>2153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5"/>
        <v>9 2024</v>
      </c>
      <c r="G3852" s="97" t="s">
        <v>5</v>
      </c>
      <c r="H3852" s="161" t="s">
        <v>2078</v>
      </c>
      <c r="I3852" s="97" t="s">
        <v>2067</v>
      </c>
      <c r="J3852" s="97" t="s">
        <v>2079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3221</v>
      </c>
      <c r="T3852" s="95" t="str">
        <f t="shared" si="304"/>
        <v>5 2025</v>
      </c>
      <c r="U3852" s="32">
        <f t="shared" si="306"/>
        <v>1768.864138501815</v>
      </c>
      <c r="V3852" s="22">
        <f t="shared" si="307"/>
        <v>0.67228156644659653</v>
      </c>
      <c r="X3852" s="33"/>
      <c r="Y3852" s="33"/>
    </row>
    <row r="3853" spans="1:25" x14ac:dyDescent="0.2">
      <c r="A3853" s="93" t="s">
        <v>2153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5"/>
        <v>9 2024</v>
      </c>
      <c r="G3853" s="97" t="s">
        <v>5</v>
      </c>
      <c r="H3853" s="161" t="s">
        <v>2152</v>
      </c>
      <c r="I3853" s="97" t="s">
        <v>2067</v>
      </c>
      <c r="J3853" s="97" t="s">
        <v>3886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3221</v>
      </c>
      <c r="T3853" s="95" t="str">
        <f t="shared" ref="T3853:T3916" si="308">IF(R3853="","",MONTH(R3853)&amp;" "&amp;YEAR(R3853))</f>
        <v>6 2025</v>
      </c>
      <c r="U3853" s="32">
        <f t="shared" si="306"/>
        <v>1353.491882104551</v>
      </c>
      <c r="V3853" s="22">
        <f t="shared" si="307"/>
        <v>0.82203778250092774</v>
      </c>
      <c r="X3853" s="33"/>
      <c r="Y3853" s="33"/>
    </row>
    <row r="3854" spans="1:25" x14ac:dyDescent="0.2">
      <c r="A3854" s="93" t="s">
        <v>2162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5"/>
        <v>9 2024</v>
      </c>
      <c r="G3854" s="97" t="s">
        <v>5</v>
      </c>
      <c r="H3854" s="161" t="s">
        <v>2155</v>
      </c>
      <c r="I3854" s="97" t="s">
        <v>2115</v>
      </c>
      <c r="J3854" s="97" t="s">
        <v>2156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3221</v>
      </c>
      <c r="T3854" s="95" t="str">
        <f t="shared" si="308"/>
        <v>10 2024</v>
      </c>
      <c r="U3854" s="32">
        <f t="shared" si="306"/>
        <v>2443.3701052632077</v>
      </c>
      <c r="V3854" s="22">
        <f t="shared" si="307"/>
        <v>0.44778006799031161</v>
      </c>
      <c r="X3854" s="33"/>
      <c r="Y3854" s="33"/>
    </row>
    <row r="3855" spans="1:25" x14ac:dyDescent="0.2">
      <c r="A3855" s="93" t="s">
        <v>2162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5"/>
        <v>9 2024</v>
      </c>
      <c r="G3855" s="97" t="s">
        <v>5</v>
      </c>
      <c r="H3855" s="161" t="s">
        <v>2157</v>
      </c>
      <c r="I3855" s="97" t="s">
        <v>2105</v>
      </c>
      <c r="J3855" s="97" t="s">
        <v>2158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3221</v>
      </c>
      <c r="T3855" s="95" t="str">
        <f t="shared" si="308"/>
        <v>10 2024</v>
      </c>
      <c r="U3855" s="32">
        <f t="shared" si="306"/>
        <v>663.25446107578205</v>
      </c>
      <c r="V3855" s="22">
        <f t="shared" si="307"/>
        <v>0.38189501352432886</v>
      </c>
      <c r="X3855" s="33"/>
      <c r="Y3855" s="33"/>
    </row>
    <row r="3856" spans="1:25" x14ac:dyDescent="0.2">
      <c r="A3856" s="93" t="s">
        <v>2162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5"/>
        <v>9 2024</v>
      </c>
      <c r="G3856" s="97" t="s">
        <v>5</v>
      </c>
      <c r="H3856" s="161" t="s">
        <v>2159</v>
      </c>
      <c r="I3856" s="97" t="s">
        <v>2160</v>
      </c>
      <c r="J3856" s="97" t="s">
        <v>2161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8"/>
        <v/>
      </c>
      <c r="U3856" s="32">
        <f t="shared" si="306"/>
        <v>-2265.5098743782328</v>
      </c>
      <c r="V3856" s="22" t="str">
        <f t="shared" si="307"/>
        <v/>
      </c>
      <c r="X3856" s="33"/>
      <c r="Y3856" s="33"/>
    </row>
    <row r="3857" spans="1:25" x14ac:dyDescent="0.2">
      <c r="A3857" s="93" t="s">
        <v>2162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5"/>
        <v>9 2024</v>
      </c>
      <c r="G3857" s="97" t="s">
        <v>5</v>
      </c>
      <c r="H3857" s="161" t="s">
        <v>2123</v>
      </c>
      <c r="I3857" s="97" t="s">
        <v>2069</v>
      </c>
      <c r="J3857" s="97" t="s">
        <v>2124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3221</v>
      </c>
      <c r="T3857" s="95" t="str">
        <f t="shared" si="308"/>
        <v>5 2025</v>
      </c>
      <c r="U3857" s="32">
        <f t="shared" si="306"/>
        <v>1973.6699595141838</v>
      </c>
      <c r="V3857" s="22">
        <f t="shared" si="307"/>
        <v>1.2930820380669332</v>
      </c>
      <c r="X3857" s="33"/>
      <c r="Y3857" s="33"/>
    </row>
    <row r="3858" spans="1:25" x14ac:dyDescent="0.2">
      <c r="A3858" s="93" t="s">
        <v>2179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5"/>
        <v>9 2024</v>
      </c>
      <c r="G3858" s="97" t="s">
        <v>5</v>
      </c>
      <c r="H3858" s="161" t="s">
        <v>2164</v>
      </c>
      <c r="I3858" s="97" t="s">
        <v>2165</v>
      </c>
      <c r="J3858" s="97" t="s">
        <v>4125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3221</v>
      </c>
      <c r="T3858" s="95" t="str">
        <f t="shared" si="308"/>
        <v>10 2024</v>
      </c>
      <c r="U3858" s="32">
        <f t="shared" si="306"/>
        <v>1751.5668538764785</v>
      </c>
      <c r="V3858" s="22">
        <f t="shared" si="307"/>
        <v>0.49016359961192701</v>
      </c>
      <c r="X3858" s="33"/>
      <c r="Y3858" s="33"/>
    </row>
    <row r="3859" spans="1:25" x14ac:dyDescent="0.2">
      <c r="A3859" s="93" t="s">
        <v>2179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5"/>
        <v>9 2024</v>
      </c>
      <c r="G3859" s="97" t="s">
        <v>5</v>
      </c>
      <c r="H3859" s="161" t="s">
        <v>2164</v>
      </c>
      <c r="I3859" s="97" t="s">
        <v>2165</v>
      </c>
      <c r="J3859" s="97" t="s">
        <v>4125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3221</v>
      </c>
      <c r="T3859" s="95" t="str">
        <f t="shared" si="308"/>
        <v>10 2024</v>
      </c>
      <c r="U3859" s="32">
        <f t="shared" si="306"/>
        <v>1751.5668538764785</v>
      </c>
      <c r="V3859" s="22">
        <f t="shared" si="307"/>
        <v>0.49016359961192701</v>
      </c>
      <c r="X3859" s="33"/>
      <c r="Y3859" s="33"/>
    </row>
    <row r="3860" spans="1:25" x14ac:dyDescent="0.2">
      <c r="A3860" s="93" t="s">
        <v>2179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5"/>
        <v>9 2024</v>
      </c>
      <c r="G3860" s="97" t="s">
        <v>5</v>
      </c>
      <c r="H3860" s="161" t="s">
        <v>2164</v>
      </c>
      <c r="I3860" s="97" t="s">
        <v>2165</v>
      </c>
      <c r="J3860" s="97" t="s">
        <v>4125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3221</v>
      </c>
      <c r="T3860" s="95" t="str">
        <f t="shared" si="308"/>
        <v>10 2024</v>
      </c>
      <c r="U3860" s="32">
        <f t="shared" si="306"/>
        <v>1726.5668538764785</v>
      </c>
      <c r="V3860" s="22">
        <f t="shared" si="307"/>
        <v>0.48316752637431232</v>
      </c>
      <c r="X3860" s="33"/>
      <c r="Y3860" s="33"/>
    </row>
    <row r="3861" spans="1:25" x14ac:dyDescent="0.2">
      <c r="A3861" s="93" t="s">
        <v>2179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5"/>
        <v>9 2024</v>
      </c>
      <c r="G3861" s="97" t="s">
        <v>5</v>
      </c>
      <c r="H3861" s="161" t="s">
        <v>2166</v>
      </c>
      <c r="I3861" s="97" t="s">
        <v>2102</v>
      </c>
      <c r="J3861" s="97" t="s">
        <v>2167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3221</v>
      </c>
      <c r="T3861" s="95" t="str">
        <f t="shared" si="308"/>
        <v>11 2024</v>
      </c>
      <c r="U3861" s="32">
        <f t="shared" si="306"/>
        <v>669.64066977660946</v>
      </c>
      <c r="V3861" s="22">
        <f t="shared" si="307"/>
        <v>0.43757087407626044</v>
      </c>
      <c r="X3861" s="33"/>
      <c r="Y3861" s="33"/>
    </row>
    <row r="3862" spans="1:25" x14ac:dyDescent="0.2">
      <c r="A3862" s="93" t="s">
        <v>2179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5"/>
        <v>9 2024</v>
      </c>
      <c r="G3862" s="97" t="s">
        <v>5</v>
      </c>
      <c r="H3862" s="161" t="s">
        <v>2166</v>
      </c>
      <c r="I3862" s="97" t="s">
        <v>2102</v>
      </c>
      <c r="J3862" s="97" t="s">
        <v>2167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3221</v>
      </c>
      <c r="T3862" s="95" t="str">
        <f t="shared" si="308"/>
        <v>1 2025</v>
      </c>
      <c r="U3862" s="32">
        <f t="shared" si="306"/>
        <v>769.64066977660946</v>
      </c>
      <c r="V3862" s="22">
        <f t="shared" si="307"/>
        <v>0.50291500471609041</v>
      </c>
      <c r="X3862" s="33"/>
      <c r="Y3862" s="33"/>
    </row>
    <row r="3863" spans="1:25" x14ac:dyDescent="0.2">
      <c r="A3863" s="93" t="s">
        <v>2179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5"/>
        <v>9 2024</v>
      </c>
      <c r="G3863" s="97" t="s">
        <v>5</v>
      </c>
      <c r="H3863" s="161" t="s">
        <v>2168</v>
      </c>
      <c r="I3863" s="97" t="s">
        <v>2102</v>
      </c>
      <c r="J3863" s="97" t="s">
        <v>2169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3221</v>
      </c>
      <c r="T3863" s="95" t="str">
        <f t="shared" si="308"/>
        <v>11 2024</v>
      </c>
      <c r="U3863" s="32">
        <f t="shared" si="306"/>
        <v>658.63959816031536</v>
      </c>
      <c r="V3863" s="22">
        <f t="shared" si="307"/>
        <v>0.69966783909026464</v>
      </c>
      <c r="X3863" s="33"/>
      <c r="Y3863" s="33"/>
    </row>
    <row r="3864" spans="1:25" x14ac:dyDescent="0.2">
      <c r="A3864" s="93" t="s">
        <v>2179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5"/>
        <v>9 2024</v>
      </c>
      <c r="G3864" s="97" t="s">
        <v>5</v>
      </c>
      <c r="H3864" s="161" t="s">
        <v>2168</v>
      </c>
      <c r="I3864" s="97" t="s">
        <v>2102</v>
      </c>
      <c r="J3864" s="97" t="s">
        <v>2169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3221</v>
      </c>
      <c r="T3864" s="95" t="str">
        <f t="shared" si="308"/>
        <v>1 2025</v>
      </c>
      <c r="U3864" s="32">
        <f t="shared" si="306"/>
        <v>758.63959816031536</v>
      </c>
      <c r="V3864" s="22">
        <f t="shared" si="307"/>
        <v>0.80589707903340624</v>
      </c>
      <c r="X3864" s="33"/>
      <c r="Y3864" s="33"/>
    </row>
    <row r="3865" spans="1:25" x14ac:dyDescent="0.2">
      <c r="A3865" s="93" t="s">
        <v>2179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5"/>
        <v>9 2024</v>
      </c>
      <c r="G3865" s="97" t="s">
        <v>5</v>
      </c>
      <c r="H3865" s="161" t="s">
        <v>2170</v>
      </c>
      <c r="I3865" s="97" t="s">
        <v>2171</v>
      </c>
      <c r="J3865" s="97" t="s">
        <v>2172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3221</v>
      </c>
      <c r="T3865" s="95" t="str">
        <f t="shared" si="308"/>
        <v>10 2024</v>
      </c>
      <c r="U3865" s="32">
        <f t="shared" si="306"/>
        <v>1192.0068136662285</v>
      </c>
      <c r="V3865" s="22">
        <f t="shared" si="307"/>
        <v>0.65929828866411089</v>
      </c>
      <c r="X3865" s="33"/>
      <c r="Y3865" s="33"/>
    </row>
    <row r="3866" spans="1:25" x14ac:dyDescent="0.2">
      <c r="A3866" s="93" t="s">
        <v>2179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5"/>
        <v>9 2024</v>
      </c>
      <c r="G3866" s="97" t="s">
        <v>5</v>
      </c>
      <c r="H3866" s="161" t="s">
        <v>2173</v>
      </c>
      <c r="I3866" s="97" t="s">
        <v>2174</v>
      </c>
      <c r="J3866" s="97" t="s">
        <v>2175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3221</v>
      </c>
      <c r="T3866" s="95" t="str">
        <f t="shared" si="308"/>
        <v>10 2024</v>
      </c>
      <c r="U3866" s="32">
        <f t="shared" si="306"/>
        <v>888.11516215505935</v>
      </c>
      <c r="V3866" s="22">
        <f t="shared" si="307"/>
        <v>0.67697646663405597</v>
      </c>
      <c r="X3866" s="33"/>
      <c r="Y3866" s="33"/>
    </row>
    <row r="3867" spans="1:25" x14ac:dyDescent="0.2">
      <c r="A3867" s="93" t="s">
        <v>2179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5"/>
        <v>9 2024</v>
      </c>
      <c r="G3867" s="97" t="s">
        <v>5</v>
      </c>
      <c r="H3867" s="161" t="s">
        <v>2176</v>
      </c>
      <c r="I3867" s="97" t="s">
        <v>2177</v>
      </c>
      <c r="J3867" s="97" t="s">
        <v>2178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3221</v>
      </c>
      <c r="T3867" s="95" t="str">
        <f t="shared" si="308"/>
        <v>10 2024</v>
      </c>
      <c r="U3867" s="32">
        <f t="shared" si="306"/>
        <v>837.88192667542694</v>
      </c>
      <c r="V3867" s="22">
        <f t="shared" si="307"/>
        <v>0.87087224521222073</v>
      </c>
      <c r="X3867" s="33"/>
      <c r="Y3867" s="33"/>
    </row>
    <row r="3868" spans="1:25" x14ac:dyDescent="0.2">
      <c r="A3868" s="93" t="s">
        <v>2185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5"/>
        <v>10 2024</v>
      </c>
      <c r="G3868" s="97" t="s">
        <v>5</v>
      </c>
      <c r="H3868" s="161" t="s">
        <v>2089</v>
      </c>
      <c r="I3868" s="97" t="s">
        <v>2067</v>
      </c>
      <c r="J3868" s="97" t="s">
        <v>4398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3221</v>
      </c>
      <c r="T3868" s="95" t="str">
        <f t="shared" si="308"/>
        <v>12 2024</v>
      </c>
      <c r="U3868" s="32">
        <f t="shared" si="306"/>
        <v>479.6265301428308</v>
      </c>
      <c r="V3868" s="22">
        <f t="shared" si="307"/>
        <v>0.66580260130613622</v>
      </c>
      <c r="X3868" s="33"/>
      <c r="Y3868" s="33"/>
    </row>
    <row r="3869" spans="1:25" x14ac:dyDescent="0.2">
      <c r="A3869" s="93" t="s">
        <v>2185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5"/>
        <v>10 2024</v>
      </c>
      <c r="G3869" s="97" t="s">
        <v>5</v>
      </c>
      <c r="H3869" s="161" t="s">
        <v>2089</v>
      </c>
      <c r="I3869" s="97" t="s">
        <v>2067</v>
      </c>
      <c r="J3869" s="97" t="s">
        <v>4398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3221</v>
      </c>
      <c r="T3869" s="95" t="str">
        <f t="shared" si="308"/>
        <v>12 2024</v>
      </c>
      <c r="U3869" s="32">
        <f t="shared" si="306"/>
        <v>579.6265301428308</v>
      </c>
      <c r="V3869" s="22">
        <f t="shared" si="307"/>
        <v>0.80461948474831435</v>
      </c>
      <c r="X3869" s="33"/>
      <c r="Y3869" s="33"/>
    </row>
    <row r="3870" spans="1:25" x14ac:dyDescent="0.2">
      <c r="A3870" s="93" t="s">
        <v>2185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5"/>
        <v>10 2024</v>
      </c>
      <c r="G3870" s="97" t="s">
        <v>5</v>
      </c>
      <c r="H3870" s="161" t="s">
        <v>2089</v>
      </c>
      <c r="I3870" s="97" t="s">
        <v>2067</v>
      </c>
      <c r="J3870" s="97" t="s">
        <v>4398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3221</v>
      </c>
      <c r="T3870" s="95" t="str">
        <f t="shared" si="308"/>
        <v>3 2025</v>
      </c>
      <c r="U3870" s="32">
        <f t="shared" si="306"/>
        <v>479.6265301428308</v>
      </c>
      <c r="V3870" s="22">
        <f t="shared" si="307"/>
        <v>0.66580260130613622</v>
      </c>
      <c r="X3870" s="33"/>
      <c r="Y3870" s="33"/>
    </row>
    <row r="3871" spans="1:25" x14ac:dyDescent="0.2">
      <c r="A3871" s="93" t="s">
        <v>2185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5"/>
        <v>10 2024</v>
      </c>
      <c r="G3871" s="97" t="s">
        <v>5</v>
      </c>
      <c r="H3871" s="161" t="s">
        <v>2181</v>
      </c>
      <c r="I3871" s="97" t="s">
        <v>2067</v>
      </c>
      <c r="J3871" s="97" t="s">
        <v>2182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3221</v>
      </c>
      <c r="T3871" s="95" t="str">
        <f t="shared" si="308"/>
        <v>12 2024</v>
      </c>
      <c r="U3871" s="32">
        <f t="shared" si="306"/>
        <v>762.45575366351295</v>
      </c>
      <c r="V3871" s="22">
        <f t="shared" si="307"/>
        <v>0.61610383299071314</v>
      </c>
      <c r="X3871" s="33"/>
      <c r="Y3871" s="33"/>
    </row>
    <row r="3872" spans="1:25" x14ac:dyDescent="0.2">
      <c r="A3872" s="93" t="s">
        <v>2185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5"/>
        <v>10 2024</v>
      </c>
      <c r="G3872" s="97" t="s">
        <v>5</v>
      </c>
      <c r="H3872" s="161" t="s">
        <v>2181</v>
      </c>
      <c r="I3872" s="97" t="s">
        <v>2067</v>
      </c>
      <c r="J3872" s="97" t="s">
        <v>2182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3221</v>
      </c>
      <c r="T3872" s="95" t="str">
        <f t="shared" si="308"/>
        <v>12 2024</v>
      </c>
      <c r="U3872" s="32">
        <f t="shared" si="306"/>
        <v>762.45575366351295</v>
      </c>
      <c r="V3872" s="22">
        <f t="shared" si="307"/>
        <v>0.61610383299071314</v>
      </c>
      <c r="X3872" s="33"/>
      <c r="Y3872" s="33"/>
    </row>
    <row r="3873" spans="1:25" x14ac:dyDescent="0.2">
      <c r="A3873" s="93" t="s">
        <v>2185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5"/>
        <v>10 2024</v>
      </c>
      <c r="G3873" s="97" t="s">
        <v>5</v>
      </c>
      <c r="H3873" s="161" t="s">
        <v>2181</v>
      </c>
      <c r="I3873" s="97" t="s">
        <v>2067</v>
      </c>
      <c r="J3873" s="97" t="s">
        <v>2182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3221</v>
      </c>
      <c r="T3873" s="95" t="str">
        <f t="shared" si="308"/>
        <v>4 2025</v>
      </c>
      <c r="U3873" s="32">
        <f t="shared" si="306"/>
        <v>762.45575366351295</v>
      </c>
      <c r="V3873" s="22">
        <f t="shared" si="307"/>
        <v>0.61610383299071314</v>
      </c>
      <c r="X3873" s="33"/>
      <c r="Y3873" s="33"/>
    </row>
    <row r="3874" spans="1:25" x14ac:dyDescent="0.2">
      <c r="A3874" s="93" t="s">
        <v>2185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5"/>
        <v>10 2024</v>
      </c>
      <c r="G3874" s="97" t="s">
        <v>5</v>
      </c>
      <c r="H3874" s="161" t="s">
        <v>2183</v>
      </c>
      <c r="I3874" s="97" t="s">
        <v>2067</v>
      </c>
      <c r="J3874" s="97" t="s">
        <v>2184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8"/>
        <v/>
      </c>
      <c r="U3874" s="32">
        <f t="shared" si="306"/>
        <v>-1286.1535180856984</v>
      </c>
      <c r="V3874" s="22" t="str">
        <f t="shared" si="307"/>
        <v/>
      </c>
      <c r="X3874" s="33"/>
      <c r="Y3874" s="33"/>
    </row>
    <row r="3875" spans="1:25" x14ac:dyDescent="0.2">
      <c r="A3875" s="93" t="s">
        <v>2207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5"/>
        <v>9 2024</v>
      </c>
      <c r="G3875" s="97" t="s">
        <v>5</v>
      </c>
      <c r="H3875" s="161" t="s">
        <v>2187</v>
      </c>
      <c r="I3875" s="97" t="s">
        <v>2188</v>
      </c>
      <c r="J3875" s="97" t="s">
        <v>2189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8"/>
        <v/>
      </c>
      <c r="U3875" s="32">
        <f t="shared" si="306"/>
        <v>-1024.324183544873</v>
      </c>
      <c r="V3875" s="22" t="str">
        <f t="shared" si="307"/>
        <v/>
      </c>
      <c r="X3875" s="33"/>
      <c r="Y3875" s="33"/>
    </row>
    <row r="3876" spans="1:25" x14ac:dyDescent="0.2">
      <c r="A3876" s="93" t="s">
        <v>2207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5"/>
        <v>9 2024</v>
      </c>
      <c r="G3876" s="97" t="s">
        <v>5</v>
      </c>
      <c r="H3876" s="161" t="s">
        <v>2187</v>
      </c>
      <c r="I3876" s="97" t="s">
        <v>2188</v>
      </c>
      <c r="J3876" s="97" t="s">
        <v>2189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8"/>
        <v/>
      </c>
      <c r="U3876" s="32">
        <f t="shared" si="306"/>
        <v>-1024.324183544873</v>
      </c>
      <c r="V3876" s="22" t="str">
        <f t="shared" si="307"/>
        <v/>
      </c>
      <c r="X3876" s="33"/>
      <c r="Y3876" s="33"/>
    </row>
    <row r="3877" spans="1:25" x14ac:dyDescent="0.2">
      <c r="A3877" s="93" t="s">
        <v>2207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5"/>
        <v>9 2024</v>
      </c>
      <c r="G3877" s="97" t="s">
        <v>5</v>
      </c>
      <c r="H3877" s="161" t="s">
        <v>2187</v>
      </c>
      <c r="I3877" s="97" t="s">
        <v>2188</v>
      </c>
      <c r="J3877" s="97" t="s">
        <v>2189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8"/>
        <v/>
      </c>
      <c r="U3877" s="32">
        <f t="shared" si="306"/>
        <v>-1024.324183544873</v>
      </c>
      <c r="V3877" s="22" t="str">
        <f t="shared" si="307"/>
        <v/>
      </c>
      <c r="X3877" s="33"/>
      <c r="Y3877" s="33"/>
    </row>
    <row r="3878" spans="1:25" x14ac:dyDescent="0.2">
      <c r="A3878" s="93" t="s">
        <v>2207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5"/>
        <v>9 2024</v>
      </c>
      <c r="G3878" s="97" t="s">
        <v>5</v>
      </c>
      <c r="H3878" s="161" t="s">
        <v>2190</v>
      </c>
      <c r="I3878" s="97" t="s">
        <v>2188</v>
      </c>
      <c r="J3878" s="97" t="s">
        <v>2191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3221</v>
      </c>
      <c r="T3878" s="95" t="str">
        <f t="shared" si="308"/>
        <v>4 2025</v>
      </c>
      <c r="U3878" s="32">
        <f t="shared" si="306"/>
        <v>1098.1225065262406</v>
      </c>
      <c r="V3878" s="22">
        <f t="shared" si="307"/>
        <v>1.5645501055908917</v>
      </c>
      <c r="X3878" s="33"/>
      <c r="Y3878" s="33"/>
    </row>
    <row r="3879" spans="1:25" x14ac:dyDescent="0.2">
      <c r="A3879" s="93" t="s">
        <v>2207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5"/>
        <v>9 2024</v>
      </c>
      <c r="G3879" s="97" t="s">
        <v>5</v>
      </c>
      <c r="H3879" s="161" t="s">
        <v>2190</v>
      </c>
      <c r="I3879" s="97" t="s">
        <v>2188</v>
      </c>
      <c r="J3879" s="97" t="s">
        <v>2191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8"/>
        <v>10 2025</v>
      </c>
      <c r="U3879" s="32">
        <f t="shared" si="306"/>
        <v>898.12250652624061</v>
      </c>
      <c r="V3879" s="22">
        <f t="shared" si="307"/>
        <v>1.2796000938585703</v>
      </c>
      <c r="X3879" s="33"/>
      <c r="Y3879" s="33"/>
    </row>
    <row r="3880" spans="1:25" x14ac:dyDescent="0.2">
      <c r="A3880" s="93" t="s">
        <v>2207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5"/>
        <v>9 2024</v>
      </c>
      <c r="G3880" s="97" t="s">
        <v>5</v>
      </c>
      <c r="H3880" s="161" t="s">
        <v>2190</v>
      </c>
      <c r="I3880" s="97" t="s">
        <v>2188</v>
      </c>
      <c r="J3880" s="97" t="s">
        <v>2191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8"/>
        <v/>
      </c>
      <c r="U3880" s="32">
        <f t="shared" si="306"/>
        <v>-701.87749347375939</v>
      </c>
      <c r="V3880" s="22" t="str">
        <f t="shared" si="307"/>
        <v/>
      </c>
      <c r="X3880" s="33"/>
      <c r="Y3880" s="33"/>
    </row>
    <row r="3881" spans="1:25" x14ac:dyDescent="0.2">
      <c r="A3881" s="93" t="s">
        <v>2207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5"/>
        <v>9 2024</v>
      </c>
      <c r="G3881" s="97" t="s">
        <v>5</v>
      </c>
      <c r="H3881" s="161" t="s">
        <v>2192</v>
      </c>
      <c r="I3881" s="97" t="s">
        <v>2188</v>
      </c>
      <c r="J3881" s="97" t="s">
        <v>2193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3221</v>
      </c>
      <c r="T3881" s="95" t="str">
        <f t="shared" si="308"/>
        <v>4 2025</v>
      </c>
      <c r="U3881" s="32">
        <f t="shared" si="306"/>
        <v>886.41279655009521</v>
      </c>
      <c r="V3881" s="22">
        <f t="shared" si="307"/>
        <v>1.0895117238710041</v>
      </c>
      <c r="X3881" s="33"/>
      <c r="Y3881" s="33"/>
    </row>
    <row r="3882" spans="1:25" x14ac:dyDescent="0.2">
      <c r="A3882" s="93" t="s">
        <v>2207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5"/>
        <v>9 2024</v>
      </c>
      <c r="G3882" s="97" t="s">
        <v>5</v>
      </c>
      <c r="H3882" s="161" t="s">
        <v>2192</v>
      </c>
      <c r="I3882" s="97" t="s">
        <v>2188</v>
      </c>
      <c r="J3882" s="97" t="s">
        <v>2193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3221</v>
      </c>
      <c r="T3882" s="95" t="str">
        <f t="shared" si="308"/>
        <v>4 2025</v>
      </c>
      <c r="U3882" s="32">
        <f t="shared" si="306"/>
        <v>986.41279655009521</v>
      </c>
      <c r="V3882" s="22">
        <f t="shared" si="307"/>
        <v>1.2124241782163574</v>
      </c>
      <c r="X3882" s="33"/>
      <c r="Y3882" s="33"/>
    </row>
    <row r="3883" spans="1:25" x14ac:dyDescent="0.2">
      <c r="A3883" s="93" t="s">
        <v>2207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5"/>
        <v>9 2024</v>
      </c>
      <c r="G3883" s="97" t="s">
        <v>7</v>
      </c>
      <c r="H3883" s="161" t="s">
        <v>2194</v>
      </c>
      <c r="I3883" s="97" t="s">
        <v>2188</v>
      </c>
      <c r="J3883" s="97" t="s">
        <v>2195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3221</v>
      </c>
      <c r="T3883" s="95" t="str">
        <f t="shared" si="308"/>
        <v>10 2024</v>
      </c>
      <c r="U3883" s="32">
        <f t="shared" si="306"/>
        <v>544.47455745341654</v>
      </c>
      <c r="V3883" s="22">
        <f t="shared" si="307"/>
        <v>1.1952670621635735</v>
      </c>
      <c r="X3883" s="33"/>
      <c r="Y3883" s="33"/>
    </row>
    <row r="3884" spans="1:25" x14ac:dyDescent="0.2">
      <c r="A3884" s="93" t="s">
        <v>2207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5"/>
        <v>9 2024</v>
      </c>
      <c r="G3884" s="97" t="s">
        <v>7</v>
      </c>
      <c r="H3884" s="161" t="s">
        <v>2196</v>
      </c>
      <c r="I3884" s="97" t="s">
        <v>2188</v>
      </c>
      <c r="J3884" s="97" t="s">
        <v>2197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8"/>
        <v/>
      </c>
      <c r="U3884" s="32">
        <f t="shared" si="306"/>
        <v>-455.52544254658352</v>
      </c>
      <c r="V3884" s="22" t="str">
        <f t="shared" si="307"/>
        <v/>
      </c>
      <c r="X3884" s="33"/>
      <c r="Y3884" s="33"/>
    </row>
    <row r="3885" spans="1:25" x14ac:dyDescent="0.2">
      <c r="A3885" s="93" t="s">
        <v>2207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5"/>
        <v>9 2024</v>
      </c>
      <c r="G3885" s="97" t="s">
        <v>5</v>
      </c>
      <c r="H3885" s="161" t="s">
        <v>2198</v>
      </c>
      <c r="I3885" s="97" t="s">
        <v>2188</v>
      </c>
      <c r="J3885" s="97" t="s">
        <v>2199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3221</v>
      </c>
      <c r="T3885" s="95" t="str">
        <f t="shared" si="308"/>
        <v>4 2025</v>
      </c>
      <c r="U3885" s="32">
        <f t="shared" si="306"/>
        <v>1348.780907372402</v>
      </c>
      <c r="V3885" s="22">
        <f t="shared" si="307"/>
        <v>0.77019541018630522</v>
      </c>
      <c r="X3885" s="33"/>
      <c r="Y3885" s="33"/>
    </row>
    <row r="3886" spans="1:25" x14ac:dyDescent="0.2">
      <c r="A3886" s="93" t="s">
        <v>2207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5"/>
        <v>9 2024</v>
      </c>
      <c r="G3886" s="97" t="s">
        <v>5</v>
      </c>
      <c r="H3886" s="161" t="s">
        <v>2200</v>
      </c>
      <c r="I3886" s="97" t="s">
        <v>2188</v>
      </c>
      <c r="J3886" s="97" t="s">
        <v>2201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/>
      <c r="R3886" s="31"/>
      <c r="S3886" s="31"/>
      <c r="T3886" s="95" t="str">
        <f t="shared" si="308"/>
        <v/>
      </c>
      <c r="U3886" s="32">
        <f t="shared" si="306"/>
        <v>-1608.4113451930855</v>
      </c>
      <c r="V3886" s="22" t="str">
        <f t="shared" si="307"/>
        <v/>
      </c>
      <c r="X3886" s="33"/>
      <c r="Y3886" s="33"/>
    </row>
    <row r="3887" spans="1:25" x14ac:dyDescent="0.2">
      <c r="A3887" s="93" t="s">
        <v>2207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5"/>
        <v>9 2024</v>
      </c>
      <c r="G3887" s="97" t="s">
        <v>5</v>
      </c>
      <c r="H3887" s="161" t="s">
        <v>2202</v>
      </c>
      <c r="I3887" s="97" t="s">
        <v>2188</v>
      </c>
      <c r="J3887" s="97" t="s">
        <v>2203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8"/>
        <v/>
      </c>
      <c r="U3887" s="32">
        <f t="shared" si="306"/>
        <v>1.0903321981459158E-4</v>
      </c>
      <c r="V3887" s="22">
        <f t="shared" si="307"/>
        <v>2.6340726465234986E-8</v>
      </c>
      <c r="X3887" s="33"/>
      <c r="Y3887" s="33"/>
    </row>
    <row r="3888" spans="1:25" x14ac:dyDescent="0.2">
      <c r="A3888" s="93" t="s">
        <v>2207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5"/>
        <v>9 2024</v>
      </c>
      <c r="G3888" s="97" t="s">
        <v>7</v>
      </c>
      <c r="H3888" s="161" t="s">
        <v>2204</v>
      </c>
      <c r="I3888" s="97" t="s">
        <v>2205</v>
      </c>
      <c r="J3888" s="97" t="s">
        <v>2206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8"/>
        <v/>
      </c>
      <c r="U3888" s="32">
        <f t="shared" si="306"/>
        <v>-224.1143481636509</v>
      </c>
      <c r="V3888" s="22" t="str">
        <f t="shared" si="307"/>
        <v/>
      </c>
      <c r="X3888" s="33"/>
      <c r="Y3888" s="33"/>
    </row>
    <row r="3889" spans="1:25" x14ac:dyDescent="0.2">
      <c r="A3889" s="93" t="s">
        <v>2235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5"/>
        <v>9 2024</v>
      </c>
      <c r="G3889" s="97" t="s">
        <v>5</v>
      </c>
      <c r="H3889" s="161" t="s">
        <v>2209</v>
      </c>
      <c r="I3889" s="97" t="s">
        <v>2210</v>
      </c>
      <c r="J3889" s="97" t="s">
        <v>2211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3306</v>
      </c>
      <c r="T3889" s="95" t="str">
        <f t="shared" si="308"/>
        <v>12 2025</v>
      </c>
      <c r="U3889" s="32">
        <f t="shared" si="306"/>
        <v>963.61945890096649</v>
      </c>
      <c r="V3889" s="22">
        <f t="shared" si="307"/>
        <v>0.41244114216414413</v>
      </c>
      <c r="X3889" s="33"/>
      <c r="Y3889" s="33"/>
    </row>
    <row r="3890" spans="1:25" x14ac:dyDescent="0.2">
      <c r="A3890" s="93" t="s">
        <v>2235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5"/>
        <v>9 2024</v>
      </c>
      <c r="G3890" s="97" t="s">
        <v>5</v>
      </c>
      <c r="H3890" s="161" t="s">
        <v>2212</v>
      </c>
      <c r="I3890" s="97" t="s">
        <v>2213</v>
      </c>
      <c r="J3890" s="97" t="s">
        <v>2214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3221</v>
      </c>
      <c r="T3890" s="95" t="str">
        <f t="shared" si="308"/>
        <v>2 2025</v>
      </c>
      <c r="U3890" s="32">
        <f t="shared" si="306"/>
        <v>1309.2122210316868</v>
      </c>
      <c r="V3890" s="22">
        <f t="shared" si="307"/>
        <v>0.69241626987140958</v>
      </c>
      <c r="X3890" s="33"/>
      <c r="Y3890" s="33"/>
    </row>
    <row r="3891" spans="1:25" x14ac:dyDescent="0.2">
      <c r="A3891" s="93" t="s">
        <v>2235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5"/>
        <v>9 2024</v>
      </c>
      <c r="G3891" s="97" t="s">
        <v>7</v>
      </c>
      <c r="H3891" s="161" t="s">
        <v>2215</v>
      </c>
      <c r="I3891" s="97" t="s">
        <v>2216</v>
      </c>
      <c r="J3891" s="97" t="s">
        <v>2720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8"/>
        <v/>
      </c>
      <c r="U3891" s="32">
        <f t="shared" si="306"/>
        <v>-1021.2856007959581</v>
      </c>
      <c r="V3891" s="22" t="str">
        <f t="shared" si="307"/>
        <v/>
      </c>
      <c r="X3891" s="33"/>
      <c r="Y3891" s="33"/>
    </row>
    <row r="3892" spans="1:25" x14ac:dyDescent="0.2">
      <c r="A3892" s="93" t="s">
        <v>2235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5"/>
        <v>9 2024</v>
      </c>
      <c r="G3892" s="97" t="s">
        <v>7</v>
      </c>
      <c r="H3892" s="161" t="s">
        <v>2215</v>
      </c>
      <c r="I3892" s="97" t="s">
        <v>2216</v>
      </c>
      <c r="J3892" s="97" t="s">
        <v>2720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8"/>
        <v/>
      </c>
      <c r="U3892" s="32">
        <f t="shared" si="306"/>
        <v>-1021.2856007959581</v>
      </c>
      <c r="V3892" s="22" t="str">
        <f t="shared" si="307"/>
        <v/>
      </c>
      <c r="X3892" s="33"/>
      <c r="Y3892" s="33"/>
    </row>
    <row r="3893" spans="1:25" x14ac:dyDescent="0.2">
      <c r="A3893" s="93" t="s">
        <v>2235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5"/>
        <v>9 2024</v>
      </c>
      <c r="G3893" s="97" t="s">
        <v>7</v>
      </c>
      <c r="H3893" s="161" t="s">
        <v>2217</v>
      </c>
      <c r="I3893" s="97" t="s">
        <v>2216</v>
      </c>
      <c r="J3893" s="97" t="s">
        <v>2218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8"/>
        <v/>
      </c>
      <c r="U3893" s="32">
        <f t="shared" si="306"/>
        <v>-591.95534823205219</v>
      </c>
      <c r="V3893" s="22" t="str">
        <f t="shared" si="307"/>
        <v/>
      </c>
      <c r="X3893" s="33"/>
      <c r="Y3893" s="33"/>
    </row>
    <row r="3894" spans="1:25" x14ac:dyDescent="0.2">
      <c r="A3894" s="93" t="s">
        <v>2235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5"/>
        <v>9 2024</v>
      </c>
      <c r="G3894" s="97" t="s">
        <v>7</v>
      </c>
      <c r="H3894" s="161" t="s">
        <v>2219</v>
      </c>
      <c r="I3894" s="97" t="s">
        <v>2216</v>
      </c>
      <c r="J3894" s="97" t="s">
        <v>2220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8"/>
        <v/>
      </c>
      <c r="U3894" s="32">
        <f t="shared" si="306"/>
        <v>-1534.0967358028461</v>
      </c>
      <c r="V3894" s="22" t="str">
        <f t="shared" si="307"/>
        <v/>
      </c>
      <c r="X3894" s="33"/>
      <c r="Y3894" s="33"/>
    </row>
    <row r="3895" spans="1:25" x14ac:dyDescent="0.2">
      <c r="A3895" s="93" t="s">
        <v>2235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5"/>
        <v>9 2024</v>
      </c>
      <c r="G3895" s="97" t="s">
        <v>5</v>
      </c>
      <c r="H3895" s="161" t="s">
        <v>2221</v>
      </c>
      <c r="I3895" s="97" t="s">
        <v>2222</v>
      </c>
      <c r="J3895" s="97" t="s">
        <v>2946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3221</v>
      </c>
      <c r="T3895" s="95" t="str">
        <f t="shared" si="308"/>
        <v>11 2024</v>
      </c>
      <c r="U3895" s="32">
        <f t="shared" si="306"/>
        <v>1134.7190203581829</v>
      </c>
      <c r="V3895" s="22">
        <f t="shared" si="307"/>
        <v>0.681397934781101</v>
      </c>
      <c r="X3895" s="33"/>
      <c r="Y3895" s="33"/>
    </row>
    <row r="3896" spans="1:25" x14ac:dyDescent="0.2">
      <c r="A3896" s="93" t="s">
        <v>2235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5"/>
        <v>9 2024</v>
      </c>
      <c r="G3896" s="97" t="s">
        <v>5</v>
      </c>
      <c r="H3896" s="161" t="s">
        <v>2223</v>
      </c>
      <c r="I3896" s="97" t="s">
        <v>2222</v>
      </c>
      <c r="J3896" s="97" t="s">
        <v>2224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3221</v>
      </c>
      <c r="T3896" s="95" t="str">
        <f t="shared" si="308"/>
        <v>10 2024</v>
      </c>
      <c r="U3896" s="32">
        <f t="shared" si="306"/>
        <v>1129.5547918261148</v>
      </c>
      <c r="V3896" s="22">
        <f t="shared" si="307"/>
        <v>0.63800607136054044</v>
      </c>
      <c r="X3896" s="33"/>
      <c r="Y3896" s="33"/>
    </row>
    <row r="3897" spans="1:25" x14ac:dyDescent="0.2">
      <c r="A3897" s="93" t="s">
        <v>2235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5"/>
        <v>9 2024</v>
      </c>
      <c r="G3897" s="97" t="s">
        <v>5</v>
      </c>
      <c r="H3897" s="161" t="s">
        <v>2225</v>
      </c>
      <c r="I3897" s="97" t="s">
        <v>2226</v>
      </c>
      <c r="J3897" s="97" t="s">
        <v>2227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3221</v>
      </c>
      <c r="T3897" s="95" t="str">
        <f t="shared" si="308"/>
        <v>10 2024</v>
      </c>
      <c r="U3897" s="32">
        <f t="shared" si="306"/>
        <v>900.59661793969167</v>
      </c>
      <c r="V3897" s="22">
        <f t="shared" si="307"/>
        <v>0.60063664569183173</v>
      </c>
      <c r="X3897" s="33"/>
      <c r="Y3897" s="33"/>
    </row>
    <row r="3898" spans="1:25" x14ac:dyDescent="0.2">
      <c r="A3898" s="93" t="s">
        <v>2235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5"/>
        <v>9 2024</v>
      </c>
      <c r="G3898" s="97" t="s">
        <v>5</v>
      </c>
      <c r="H3898" s="161" t="s">
        <v>2225</v>
      </c>
      <c r="I3898" s="97" t="s">
        <v>2226</v>
      </c>
      <c r="J3898" s="97" t="s">
        <v>2227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3221</v>
      </c>
      <c r="T3898" s="95" t="str">
        <f t="shared" si="308"/>
        <v>10 2024</v>
      </c>
      <c r="U3898" s="32">
        <f t="shared" si="306"/>
        <v>900.59661793969167</v>
      </c>
      <c r="V3898" s="22">
        <f t="shared" si="307"/>
        <v>0.60063664569183173</v>
      </c>
      <c r="X3898" s="33"/>
      <c r="Y3898" s="33"/>
    </row>
    <row r="3899" spans="1:25" x14ac:dyDescent="0.2">
      <c r="A3899" s="93" t="s">
        <v>2235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5"/>
        <v>9 2024</v>
      </c>
      <c r="G3899" s="97" t="s">
        <v>5</v>
      </c>
      <c r="H3899" s="161" t="s">
        <v>2228</v>
      </c>
      <c r="I3899" s="97" t="s">
        <v>2229</v>
      </c>
      <c r="J3899" s="97" t="s">
        <v>2230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3221</v>
      </c>
      <c r="T3899" s="95" t="str">
        <f t="shared" si="308"/>
        <v>1 2025</v>
      </c>
      <c r="U3899" s="32">
        <f t="shared" si="306"/>
        <v>1385.6171483238952</v>
      </c>
      <c r="V3899" s="22">
        <f t="shared" si="307"/>
        <v>0.68786186656174453</v>
      </c>
      <c r="X3899" s="33"/>
      <c r="Y3899" s="33"/>
    </row>
    <row r="3900" spans="1:25" x14ac:dyDescent="0.2">
      <c r="A3900" s="93" t="s">
        <v>2235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5"/>
        <v>9 2024</v>
      </c>
      <c r="G3900" s="97" t="s">
        <v>5</v>
      </c>
      <c r="H3900" s="161" t="s">
        <v>2231</v>
      </c>
      <c r="I3900" s="97" t="s">
        <v>2071</v>
      </c>
      <c r="J3900" s="97" t="s">
        <v>2232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8"/>
        <v>10 2025</v>
      </c>
      <c r="U3900" s="32">
        <f t="shared" si="306"/>
        <v>1070.4965414051746</v>
      </c>
      <c r="V3900" s="22">
        <f t="shared" si="307"/>
        <v>0.65694646780823596</v>
      </c>
      <c r="X3900" s="33"/>
      <c r="Y3900" s="33"/>
    </row>
    <row r="3901" spans="1:25" x14ac:dyDescent="0.2">
      <c r="A3901" s="93" t="s">
        <v>2235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5"/>
        <v>9 2024</v>
      </c>
      <c r="G3901" s="97" t="s">
        <v>5</v>
      </c>
      <c r="H3901" s="161" t="s">
        <v>2233</v>
      </c>
      <c r="I3901" s="97" t="s">
        <v>2165</v>
      </c>
      <c r="J3901" s="97" t="s">
        <v>2234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/>
      <c r="R3901" s="31"/>
      <c r="S3901" s="31"/>
      <c r="T3901" s="95" t="str">
        <f t="shared" si="308"/>
        <v/>
      </c>
      <c r="U3901" s="32">
        <f t="shared" si="306"/>
        <v>-1387.1920660492872</v>
      </c>
      <c r="V3901" s="22" t="str">
        <f t="shared" si="307"/>
        <v/>
      </c>
      <c r="X3901" s="33"/>
      <c r="Y3901" s="33"/>
    </row>
    <row r="3902" spans="1:25" x14ac:dyDescent="0.2">
      <c r="A3902" s="93" t="s">
        <v>2235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5"/>
        <v>9 2024</v>
      </c>
      <c r="G3902" s="97" t="s">
        <v>5</v>
      </c>
      <c r="H3902" s="161" t="s">
        <v>2233</v>
      </c>
      <c r="I3902" s="97" t="s">
        <v>2165</v>
      </c>
      <c r="J3902" s="97" t="s">
        <v>2234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8"/>
        <v/>
      </c>
      <c r="U3902" s="32">
        <f t="shared" si="306"/>
        <v>-1387.1920660492872</v>
      </c>
      <c r="V3902" s="22" t="str">
        <f t="shared" si="307"/>
        <v/>
      </c>
      <c r="X3902" s="33"/>
      <c r="Y3902" s="33"/>
    </row>
    <row r="3903" spans="1:25" x14ac:dyDescent="0.2">
      <c r="A3903" s="93" t="s">
        <v>2256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5"/>
        <v>9 2024</v>
      </c>
      <c r="G3903" s="97" t="s">
        <v>5</v>
      </c>
      <c r="H3903" s="161" t="s">
        <v>2237</v>
      </c>
      <c r="I3903" s="97" t="s">
        <v>2067</v>
      </c>
      <c r="J3903" s="97" t="s">
        <v>2238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3326</v>
      </c>
      <c r="T3903" s="95" t="str">
        <f t="shared" si="308"/>
        <v>8 2025</v>
      </c>
      <c r="U3903" s="32">
        <f t="shared" si="306"/>
        <v>616.4615829815599</v>
      </c>
      <c r="V3903" s="22">
        <f t="shared" si="307"/>
        <v>1.2748968050620282</v>
      </c>
      <c r="X3903" s="33"/>
      <c r="Y3903" s="33"/>
    </row>
    <row r="3904" spans="1:25" x14ac:dyDescent="0.2">
      <c r="A3904" s="93" t="s">
        <v>2256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5"/>
        <v>9 2024</v>
      </c>
      <c r="G3904" s="97" t="s">
        <v>5</v>
      </c>
      <c r="H3904" s="161" t="s">
        <v>2237</v>
      </c>
      <c r="I3904" s="97" t="s">
        <v>2067</v>
      </c>
      <c r="J3904" s="97" t="s">
        <v>2238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3326</v>
      </c>
      <c r="T3904" s="95" t="str">
        <f t="shared" si="308"/>
        <v>10 2025</v>
      </c>
      <c r="U3904" s="32">
        <f t="shared" si="306"/>
        <v>516.4615829815599</v>
      </c>
      <c r="V3904" s="22">
        <f t="shared" si="307"/>
        <v>1.0680880046018437</v>
      </c>
      <c r="X3904" s="33"/>
      <c r="Y3904" s="33"/>
    </row>
    <row r="3905" spans="1:25" x14ac:dyDescent="0.2">
      <c r="A3905" s="93" t="s">
        <v>2256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ref="F3905:F3968" si="309">IFERROR(MONTH(E3905)&amp;" "&amp;YEAR(E3905),"")</f>
        <v>9 2024</v>
      </c>
      <c r="G3905" s="97" t="s">
        <v>5</v>
      </c>
      <c r="H3905" s="161" t="s">
        <v>2239</v>
      </c>
      <c r="I3905" s="97" t="s">
        <v>2067</v>
      </c>
      <c r="J3905" s="97" t="s">
        <v>2240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3221</v>
      </c>
      <c r="T3905" s="95" t="str">
        <f t="shared" si="308"/>
        <v>1 2025</v>
      </c>
      <c r="U3905" s="32">
        <f t="shared" ref="U3905:U3968" si="310">Q3905-P3905</f>
        <v>1008.0342400299935</v>
      </c>
      <c r="V3905" s="22">
        <f t="shared" ref="V3905:V3968" si="311">IF(Q3905&lt;&gt;0,IFERROR(U3905/P3905,""),"")</f>
        <v>0.84569060109189609</v>
      </c>
      <c r="X3905" s="33"/>
      <c r="Y3905" s="33"/>
    </row>
    <row r="3906" spans="1:25" x14ac:dyDescent="0.2">
      <c r="A3906" s="93" t="s">
        <v>2256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9"/>
        <v>9 2024</v>
      </c>
      <c r="G3906" s="97" t="s">
        <v>5</v>
      </c>
      <c r="H3906" s="161" t="s">
        <v>2239</v>
      </c>
      <c r="I3906" s="97" t="s">
        <v>2067</v>
      </c>
      <c r="J3906" s="97" t="s">
        <v>2240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3221</v>
      </c>
      <c r="T3906" s="95" t="str">
        <f t="shared" si="308"/>
        <v>5 2025</v>
      </c>
      <c r="U3906" s="32">
        <f t="shared" si="310"/>
        <v>708.0342400299935</v>
      </c>
      <c r="V3906" s="22">
        <f t="shared" si="311"/>
        <v>0.59400551912481936</v>
      </c>
      <c r="X3906" s="33"/>
      <c r="Y3906" s="33"/>
    </row>
    <row r="3907" spans="1:25" x14ac:dyDescent="0.2">
      <c r="A3907" s="93" t="s">
        <v>2256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9"/>
        <v>9 2024</v>
      </c>
      <c r="G3907" s="97" t="s">
        <v>5</v>
      </c>
      <c r="H3907" s="161" t="s">
        <v>2241</v>
      </c>
      <c r="I3907" s="97" t="s">
        <v>2067</v>
      </c>
      <c r="J3907" s="97" t="s">
        <v>2242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3221</v>
      </c>
      <c r="T3907" s="95" t="str">
        <f t="shared" si="308"/>
        <v>10 2024</v>
      </c>
      <c r="U3907" s="32">
        <f t="shared" si="310"/>
        <v>996.82135803154893</v>
      </c>
      <c r="V3907" s="22">
        <f t="shared" si="311"/>
        <v>0.60297256008862232</v>
      </c>
      <c r="X3907" s="33"/>
      <c r="Y3907" s="33"/>
    </row>
    <row r="3908" spans="1:25" x14ac:dyDescent="0.2">
      <c r="A3908" s="93" t="s">
        <v>2256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si="309"/>
        <v>9 2024</v>
      </c>
      <c r="G3908" s="97" t="s">
        <v>5</v>
      </c>
      <c r="H3908" s="161" t="s">
        <v>2243</v>
      </c>
      <c r="I3908" s="97" t="s">
        <v>2067</v>
      </c>
      <c r="J3908" s="97" t="s">
        <v>2244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3221</v>
      </c>
      <c r="T3908" s="95" t="str">
        <f t="shared" si="308"/>
        <v>10 2024</v>
      </c>
      <c r="U3908" s="32">
        <f t="shared" si="310"/>
        <v>782.02676044212399</v>
      </c>
      <c r="V3908" s="22">
        <f t="shared" si="311"/>
        <v>0.9009802662124341</v>
      </c>
      <c r="X3908" s="33"/>
      <c r="Y3908" s="33"/>
    </row>
    <row r="3909" spans="1:25" x14ac:dyDescent="0.2">
      <c r="A3909" s="93" t="s">
        <v>2256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09"/>
        <v>9 2024</v>
      </c>
      <c r="G3909" s="97" t="s">
        <v>5</v>
      </c>
      <c r="H3909" s="161" t="s">
        <v>2245</v>
      </c>
      <c r="I3909" s="97" t="s">
        <v>2067</v>
      </c>
      <c r="J3909" s="97" t="s">
        <v>2246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3221</v>
      </c>
      <c r="T3909" s="95" t="str">
        <f t="shared" si="308"/>
        <v>10 2024</v>
      </c>
      <c r="U3909" s="32">
        <f t="shared" si="310"/>
        <v>991.47242807153998</v>
      </c>
      <c r="V3909" s="22">
        <f t="shared" si="311"/>
        <v>0.61638509987296397</v>
      </c>
      <c r="X3909" s="33"/>
      <c r="Y3909" s="33"/>
    </row>
    <row r="3910" spans="1:25" x14ac:dyDescent="0.2">
      <c r="A3910" s="93" t="s">
        <v>2256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09"/>
        <v>9 2024</v>
      </c>
      <c r="G3910" s="97" t="s">
        <v>5</v>
      </c>
      <c r="H3910" s="161" t="s">
        <v>2247</v>
      </c>
      <c r="I3910" s="97" t="s">
        <v>2067</v>
      </c>
      <c r="J3910" s="97" t="s">
        <v>2248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3221</v>
      </c>
      <c r="T3910" s="95" t="str">
        <f t="shared" si="308"/>
        <v>10 2024</v>
      </c>
      <c r="U3910" s="32">
        <f t="shared" si="310"/>
        <v>808.38612030659897</v>
      </c>
      <c r="V3910" s="22">
        <f t="shared" si="311"/>
        <v>0.62587289670384383</v>
      </c>
      <c r="X3910" s="33"/>
      <c r="Y3910" s="33"/>
    </row>
    <row r="3911" spans="1:25" x14ac:dyDescent="0.2">
      <c r="A3911" s="93" t="s">
        <v>2256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09"/>
        <v>9 2024</v>
      </c>
      <c r="G3911" s="97" t="s">
        <v>5</v>
      </c>
      <c r="H3911" s="161" t="s">
        <v>2247</v>
      </c>
      <c r="I3911" s="97" t="s">
        <v>2067</v>
      </c>
      <c r="J3911" s="97" t="s">
        <v>2248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3221</v>
      </c>
      <c r="T3911" s="95" t="str">
        <f t="shared" si="308"/>
        <v>10 2024</v>
      </c>
      <c r="U3911" s="32">
        <f t="shared" si="310"/>
        <v>808.38612030659897</v>
      </c>
      <c r="V3911" s="22">
        <f t="shared" si="311"/>
        <v>0.62587289670384383</v>
      </c>
      <c r="X3911" s="33"/>
      <c r="Y3911" s="33"/>
    </row>
    <row r="3912" spans="1:25" x14ac:dyDescent="0.2">
      <c r="A3912" s="93" t="s">
        <v>2256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09"/>
        <v>9 2024</v>
      </c>
      <c r="G3912" s="97" t="s">
        <v>5</v>
      </c>
      <c r="H3912" s="161" t="s">
        <v>2086</v>
      </c>
      <c r="I3912" s="97" t="s">
        <v>2067</v>
      </c>
      <c r="J3912" s="97" t="s">
        <v>4428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3221</v>
      </c>
      <c r="T3912" s="95" t="str">
        <f t="shared" si="308"/>
        <v>3 2025</v>
      </c>
      <c r="U3912" s="32">
        <f t="shared" si="310"/>
        <v>942.30592076760763</v>
      </c>
      <c r="V3912" s="22">
        <f t="shared" si="311"/>
        <v>0.64643599380181116</v>
      </c>
      <c r="X3912" s="33"/>
      <c r="Y3912" s="33"/>
    </row>
    <row r="3913" spans="1:25" x14ac:dyDescent="0.2">
      <c r="A3913" s="93" t="s">
        <v>2256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09"/>
        <v>9 2024</v>
      </c>
      <c r="G3913" s="97" t="s">
        <v>5</v>
      </c>
      <c r="H3913" s="161" t="s">
        <v>2086</v>
      </c>
      <c r="I3913" s="97" t="s">
        <v>2067</v>
      </c>
      <c r="J3913" s="97" t="s">
        <v>4428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3221</v>
      </c>
      <c r="T3913" s="95" t="str">
        <f t="shared" si="308"/>
        <v>3 2025</v>
      </c>
      <c r="U3913" s="32">
        <f t="shared" si="310"/>
        <v>942.30592076760763</v>
      </c>
      <c r="V3913" s="22">
        <f t="shared" si="311"/>
        <v>0.64643599380181116</v>
      </c>
      <c r="X3913" s="33"/>
      <c r="Y3913" s="33"/>
    </row>
    <row r="3914" spans="1:25" x14ac:dyDescent="0.2">
      <c r="A3914" s="93" t="s">
        <v>2256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09"/>
        <v>9 2024</v>
      </c>
      <c r="G3914" s="97" t="s">
        <v>5</v>
      </c>
      <c r="H3914" s="161" t="s">
        <v>2249</v>
      </c>
      <c r="I3914" s="97" t="s">
        <v>2250</v>
      </c>
      <c r="J3914" s="97" t="s">
        <v>2251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08"/>
        <v/>
      </c>
      <c r="U3914" s="32">
        <f t="shared" si="310"/>
        <v>-728.57477699400113</v>
      </c>
      <c r="V3914" s="22" t="str">
        <f t="shared" si="311"/>
        <v/>
      </c>
      <c r="X3914" s="33"/>
      <c r="Y3914" s="33"/>
    </row>
    <row r="3915" spans="1:25" x14ac:dyDescent="0.2">
      <c r="A3915" s="93" t="s">
        <v>2256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09"/>
        <v>9 2024</v>
      </c>
      <c r="G3915" s="97" t="s">
        <v>5</v>
      </c>
      <c r="H3915" s="161" t="s">
        <v>2252</v>
      </c>
      <c r="I3915" s="97" t="s">
        <v>2067</v>
      </c>
      <c r="J3915" s="97" t="s">
        <v>4442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3221</v>
      </c>
      <c r="T3915" s="95" t="str">
        <f t="shared" si="308"/>
        <v>11 2024</v>
      </c>
      <c r="U3915" s="32">
        <f t="shared" si="310"/>
        <v>1210.0787023716957</v>
      </c>
      <c r="V3915" s="22">
        <f t="shared" si="311"/>
        <v>0.50632575372776767</v>
      </c>
      <c r="X3915" s="33"/>
      <c r="Y3915" s="33"/>
    </row>
    <row r="3916" spans="1:25" x14ac:dyDescent="0.2">
      <c r="A3916" s="93" t="s">
        <v>2256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09"/>
        <v>9 2024</v>
      </c>
      <c r="G3916" s="97" t="s">
        <v>5</v>
      </c>
      <c r="H3916" s="161" t="s">
        <v>2252</v>
      </c>
      <c r="I3916" s="97" t="s">
        <v>2067</v>
      </c>
      <c r="J3916" s="97" t="s">
        <v>4442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3221</v>
      </c>
      <c r="T3916" s="95" t="str">
        <f t="shared" si="308"/>
        <v>12 2024</v>
      </c>
      <c r="U3916" s="32">
        <f t="shared" si="310"/>
        <v>1310.0787023716957</v>
      </c>
      <c r="V3916" s="22">
        <f t="shared" si="311"/>
        <v>0.54816813577576118</v>
      </c>
      <c r="X3916" s="33"/>
      <c r="Y3916" s="33"/>
    </row>
    <row r="3917" spans="1:25" x14ac:dyDescent="0.2">
      <c r="A3917" s="93" t="s">
        <v>2256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09"/>
        <v>9 2024</v>
      </c>
      <c r="G3917" s="97" t="s">
        <v>5</v>
      </c>
      <c r="H3917" s="161" t="s">
        <v>2254</v>
      </c>
      <c r="I3917" s="97" t="s">
        <v>2067</v>
      </c>
      <c r="J3917" s="97" t="s">
        <v>2255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3221</v>
      </c>
      <c r="T3917" s="95" t="str">
        <f t="shared" ref="T3917:T3980" si="312">IF(R3917="","",MONTH(R3917)&amp;" "&amp;YEAR(R3917))</f>
        <v>2 2025</v>
      </c>
      <c r="U3917" s="32">
        <f t="shared" si="310"/>
        <v>880.45609753388158</v>
      </c>
      <c r="V3917" s="22">
        <f t="shared" si="311"/>
        <v>0.78644177829419915</v>
      </c>
      <c r="X3917" s="33"/>
      <c r="Y3917" s="33"/>
    </row>
    <row r="3918" spans="1:25" x14ac:dyDescent="0.2">
      <c r="A3918" s="93" t="s">
        <v>2274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09"/>
        <v>9 2024</v>
      </c>
      <c r="G3918" s="97" t="s">
        <v>5</v>
      </c>
      <c r="H3918" s="161" t="s">
        <v>2258</v>
      </c>
      <c r="I3918" s="97" t="s">
        <v>2229</v>
      </c>
      <c r="J3918" s="97" t="s">
        <v>2259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3221</v>
      </c>
      <c r="T3918" s="95" t="str">
        <f t="shared" si="312"/>
        <v>10 2024</v>
      </c>
      <c r="U3918" s="32">
        <f t="shared" si="310"/>
        <v>1106.1589750845342</v>
      </c>
      <c r="V3918" s="22">
        <f t="shared" si="311"/>
        <v>0.52829176710261128</v>
      </c>
      <c r="X3918" s="33"/>
      <c r="Y3918" s="33"/>
    </row>
    <row r="3919" spans="1:25" x14ac:dyDescent="0.2">
      <c r="A3919" s="93" t="s">
        <v>2274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09"/>
        <v>9 2024</v>
      </c>
      <c r="G3919" s="97" t="s">
        <v>5</v>
      </c>
      <c r="H3919" s="161" t="s">
        <v>2260</v>
      </c>
      <c r="I3919" s="97" t="s">
        <v>2068</v>
      </c>
      <c r="J3919" s="97" t="s">
        <v>2261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3221</v>
      </c>
      <c r="T3919" s="95" t="str">
        <f t="shared" si="312"/>
        <v>1 2025</v>
      </c>
      <c r="U3919" s="32">
        <f t="shared" si="310"/>
        <v>1153.7265024025623</v>
      </c>
      <c r="V3919" s="22">
        <f t="shared" si="311"/>
        <v>0.85697780165880477</v>
      </c>
      <c r="X3919" s="33"/>
      <c r="Y3919" s="33"/>
    </row>
    <row r="3920" spans="1:25" x14ac:dyDescent="0.2">
      <c r="A3920" s="93" t="s">
        <v>2274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09"/>
        <v>9 2024</v>
      </c>
      <c r="G3920" s="97" t="s">
        <v>5</v>
      </c>
      <c r="H3920" s="161" t="s">
        <v>2260</v>
      </c>
      <c r="I3920" s="97" t="s">
        <v>2068</v>
      </c>
      <c r="J3920" s="97" t="s">
        <v>2261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3221</v>
      </c>
      <c r="T3920" s="95" t="str">
        <f t="shared" si="312"/>
        <v>2 2025</v>
      </c>
      <c r="U3920" s="32">
        <f t="shared" si="310"/>
        <v>1053.7265024025623</v>
      </c>
      <c r="V3920" s="22">
        <f t="shared" si="311"/>
        <v>0.78269868959245259</v>
      </c>
      <c r="X3920" s="33"/>
      <c r="Y3920" s="33"/>
    </row>
    <row r="3921" spans="1:25" x14ac:dyDescent="0.2">
      <c r="A3921" s="93" t="s">
        <v>2274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09"/>
        <v>9 2024</v>
      </c>
      <c r="G3921" s="97" t="s">
        <v>5</v>
      </c>
      <c r="H3921" s="161" t="s">
        <v>2221</v>
      </c>
      <c r="I3921" s="97" t="s">
        <v>2222</v>
      </c>
      <c r="J3921" s="97" t="s">
        <v>2946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3221</v>
      </c>
      <c r="T3921" s="95" t="str">
        <f t="shared" si="312"/>
        <v>12 2024</v>
      </c>
      <c r="U3921" s="32">
        <f t="shared" si="310"/>
        <v>1131.0120320341694</v>
      </c>
      <c r="V3921" s="22">
        <f t="shared" si="311"/>
        <v>0.67766338268612647</v>
      </c>
      <c r="X3921" s="33"/>
      <c r="Y3921" s="33"/>
    </row>
    <row r="3922" spans="1:25" x14ac:dyDescent="0.2">
      <c r="A3922" s="93" t="s">
        <v>2274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09"/>
        <v>9 2024</v>
      </c>
      <c r="G3922" s="97" t="s">
        <v>5</v>
      </c>
      <c r="H3922" s="161" t="s">
        <v>2262</v>
      </c>
      <c r="I3922" s="97" t="s">
        <v>2071</v>
      </c>
      <c r="J3922" s="97" t="s">
        <v>2263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3221</v>
      </c>
      <c r="T3922" s="95" t="str">
        <f t="shared" si="312"/>
        <v>11 2024</v>
      </c>
      <c r="U3922" s="32">
        <f t="shared" si="310"/>
        <v>1107.1418312867054</v>
      </c>
      <c r="V3922" s="22">
        <f t="shared" si="311"/>
        <v>0.61752895494309135</v>
      </c>
      <c r="X3922" s="33"/>
      <c r="Y3922" s="33"/>
    </row>
    <row r="3923" spans="1:25" x14ac:dyDescent="0.2">
      <c r="A3923" s="93" t="s">
        <v>2274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09"/>
        <v>9 2024</v>
      </c>
      <c r="G3923" s="97" t="s">
        <v>5</v>
      </c>
      <c r="H3923" s="161" t="s">
        <v>2264</v>
      </c>
      <c r="I3923" s="97" t="s">
        <v>2067</v>
      </c>
      <c r="J3923" s="97" t="s">
        <v>2265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3221</v>
      </c>
      <c r="T3923" s="95" t="str">
        <f t="shared" si="312"/>
        <v>11 2024</v>
      </c>
      <c r="U3923" s="32">
        <f t="shared" si="310"/>
        <v>833.99517547606308</v>
      </c>
      <c r="V3923" s="22">
        <f t="shared" si="311"/>
        <v>0.96303756267700902</v>
      </c>
      <c r="X3923" s="33"/>
      <c r="Y3923" s="33"/>
    </row>
    <row r="3924" spans="1:25" x14ac:dyDescent="0.2">
      <c r="A3924" s="93" t="s">
        <v>2274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09"/>
        <v>9 2024</v>
      </c>
      <c r="G3924" s="97" t="s">
        <v>5</v>
      </c>
      <c r="H3924" s="161" t="s">
        <v>2252</v>
      </c>
      <c r="I3924" s="97" t="s">
        <v>2067</v>
      </c>
      <c r="J3924" s="97" t="s">
        <v>4442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3221</v>
      </c>
      <c r="T3924" s="95" t="str">
        <f t="shared" si="312"/>
        <v>1 2025</v>
      </c>
      <c r="U3924" s="32">
        <f t="shared" si="310"/>
        <v>1615.4986356113182</v>
      </c>
      <c r="V3924" s="22">
        <f t="shared" si="311"/>
        <v>0.67749956436929359</v>
      </c>
      <c r="X3924" s="33"/>
      <c r="Y3924" s="33"/>
    </row>
    <row r="3925" spans="1:25" x14ac:dyDescent="0.2">
      <c r="A3925" s="93" t="s">
        <v>2274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09"/>
        <v>9 2024</v>
      </c>
      <c r="G3925" s="97" t="s">
        <v>5</v>
      </c>
      <c r="H3925" s="161" t="s">
        <v>2252</v>
      </c>
      <c r="I3925" s="97" t="s">
        <v>2067</v>
      </c>
      <c r="J3925" s="97" t="s">
        <v>4442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3221</v>
      </c>
      <c r="T3925" s="95" t="str">
        <f t="shared" si="312"/>
        <v>1 2025</v>
      </c>
      <c r="U3925" s="32">
        <f t="shared" si="310"/>
        <v>1615.4986356113182</v>
      </c>
      <c r="V3925" s="22">
        <f t="shared" si="311"/>
        <v>0.67749956436929359</v>
      </c>
      <c r="X3925" s="33"/>
      <c r="Y3925" s="33"/>
    </row>
    <row r="3926" spans="1:25" x14ac:dyDescent="0.2">
      <c r="A3926" s="93" t="s">
        <v>2274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09"/>
        <v>9 2024</v>
      </c>
      <c r="G3926" s="97" t="s">
        <v>5</v>
      </c>
      <c r="H3926" s="161" t="s">
        <v>2266</v>
      </c>
      <c r="I3926" s="97" t="s">
        <v>2067</v>
      </c>
      <c r="J3926" s="97" t="s">
        <v>3796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3575</v>
      </c>
      <c r="T3926" s="95" t="str">
        <f t="shared" si="312"/>
        <v>9 2025</v>
      </c>
      <c r="U3926" s="32">
        <f t="shared" si="310"/>
        <v>900.44947285993931</v>
      </c>
      <c r="V3926" s="22">
        <f t="shared" si="311"/>
        <v>0.69289300727811731</v>
      </c>
      <c r="X3926" s="33"/>
      <c r="Y3926" s="33"/>
    </row>
    <row r="3927" spans="1:25" x14ac:dyDescent="0.2">
      <c r="A3927" s="93" t="s">
        <v>2274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09"/>
        <v>9 2024</v>
      </c>
      <c r="G3927" s="97" t="s">
        <v>5</v>
      </c>
      <c r="H3927" s="161" t="s">
        <v>2267</v>
      </c>
      <c r="I3927" s="97" t="s">
        <v>2229</v>
      </c>
      <c r="J3927" s="97" t="s">
        <v>4387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3221</v>
      </c>
      <c r="T3927" s="95" t="str">
        <f t="shared" si="312"/>
        <v>11 2024</v>
      </c>
      <c r="U3927" s="32">
        <f t="shared" si="310"/>
        <v>657.86537622352716</v>
      </c>
      <c r="V3927" s="22">
        <f t="shared" si="311"/>
        <v>0.88645018726639124</v>
      </c>
      <c r="X3927" s="33"/>
      <c r="Y3927" s="33"/>
    </row>
    <row r="3928" spans="1:25" x14ac:dyDescent="0.2">
      <c r="A3928" s="93" t="s">
        <v>2274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09"/>
        <v>9 2024</v>
      </c>
      <c r="G3928" s="97" t="s">
        <v>5</v>
      </c>
      <c r="H3928" s="161" t="s">
        <v>2269</v>
      </c>
      <c r="I3928" s="97" t="s">
        <v>2067</v>
      </c>
      <c r="J3928" s="97" t="s">
        <v>2270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3575</v>
      </c>
      <c r="T3928" s="95" t="str">
        <f t="shared" si="312"/>
        <v>4 2025</v>
      </c>
      <c r="U3928" s="32">
        <f t="shared" si="310"/>
        <v>1273.4578293290613</v>
      </c>
      <c r="V3928" s="22">
        <f t="shared" si="311"/>
        <v>0.69719596392416472</v>
      </c>
      <c r="X3928" s="33"/>
      <c r="Y3928" s="33"/>
    </row>
    <row r="3929" spans="1:25" x14ac:dyDescent="0.2">
      <c r="A3929" s="93" t="s">
        <v>2274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09"/>
        <v>9 2024</v>
      </c>
      <c r="G3929" s="97" t="s">
        <v>5</v>
      </c>
      <c r="H3929" s="161" t="s">
        <v>2271</v>
      </c>
      <c r="I3929" s="97" t="s">
        <v>2272</v>
      </c>
      <c r="J3929" s="97" t="s">
        <v>2273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3331</v>
      </c>
      <c r="T3929" s="95" t="str">
        <f t="shared" si="312"/>
        <v>5 2025</v>
      </c>
      <c r="U3929" s="32">
        <f t="shared" si="310"/>
        <v>1299.8123650115676</v>
      </c>
      <c r="V3929" s="22">
        <f t="shared" si="311"/>
        <v>0.49989175685675091</v>
      </c>
      <c r="X3929" s="33"/>
      <c r="Y3929" s="33"/>
    </row>
    <row r="3930" spans="1:25" x14ac:dyDescent="0.2">
      <c r="A3930" s="93" t="s">
        <v>2296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09"/>
        <v>9 2024</v>
      </c>
      <c r="G3930" s="97" t="s">
        <v>5</v>
      </c>
      <c r="H3930" s="161" t="s">
        <v>2276</v>
      </c>
      <c r="I3930" s="97" t="s">
        <v>2277</v>
      </c>
      <c r="J3930" s="97" t="s">
        <v>2278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3221</v>
      </c>
      <c r="T3930" s="95" t="str">
        <f t="shared" si="312"/>
        <v>9 2024</v>
      </c>
      <c r="U3930" s="32">
        <f t="shared" si="310"/>
        <v>-9.0842511432538231</v>
      </c>
      <c r="V3930" s="22">
        <f t="shared" si="311"/>
        <v>-3.9943165395978581E-3</v>
      </c>
      <c r="X3930" s="33"/>
      <c r="Y3930" s="33"/>
    </row>
    <row r="3931" spans="1:25" x14ac:dyDescent="0.2">
      <c r="A3931" s="93" t="s">
        <v>2296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09"/>
        <v>9 2024</v>
      </c>
      <c r="G3931" s="97" t="s">
        <v>5</v>
      </c>
      <c r="H3931" s="161" t="s">
        <v>2276</v>
      </c>
      <c r="I3931" s="97" t="s">
        <v>2277</v>
      </c>
      <c r="J3931" s="97" t="s">
        <v>2278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3221</v>
      </c>
      <c r="T3931" s="95" t="str">
        <f t="shared" si="312"/>
        <v>11 2024</v>
      </c>
      <c r="U3931" s="32">
        <f t="shared" si="310"/>
        <v>1125.7057488567461</v>
      </c>
      <c r="V3931" s="22">
        <f t="shared" si="311"/>
        <v>0.49496926279036702</v>
      </c>
      <c r="X3931" s="33"/>
      <c r="Y3931" s="33"/>
    </row>
    <row r="3932" spans="1:25" x14ac:dyDescent="0.2">
      <c r="A3932" s="93" t="s">
        <v>2296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09"/>
        <v>9 2024</v>
      </c>
      <c r="G3932" s="97" t="s">
        <v>5</v>
      </c>
      <c r="H3932" s="161" t="s">
        <v>2279</v>
      </c>
      <c r="I3932" s="97" t="s">
        <v>2280</v>
      </c>
      <c r="J3932" s="97" t="s">
        <v>2281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2"/>
        <v/>
      </c>
      <c r="U3932" s="32">
        <f t="shared" si="310"/>
        <v>-1746.5747155232857</v>
      </c>
      <c r="V3932" s="22" t="str">
        <f t="shared" si="311"/>
        <v/>
      </c>
      <c r="X3932" s="33"/>
      <c r="Y3932" s="33"/>
    </row>
    <row r="3933" spans="1:25" x14ac:dyDescent="0.2">
      <c r="A3933" s="93" t="s">
        <v>2296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09"/>
        <v>9 2024</v>
      </c>
      <c r="G3933" s="97" t="s">
        <v>5</v>
      </c>
      <c r="H3933" s="161" t="s">
        <v>2282</v>
      </c>
      <c r="I3933" s="97" t="s">
        <v>2283</v>
      </c>
      <c r="J3933" s="97" t="s">
        <v>2284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3221</v>
      </c>
      <c r="T3933" s="95" t="str">
        <f t="shared" si="312"/>
        <v>10 2024</v>
      </c>
      <c r="U3933" s="32">
        <f t="shared" si="310"/>
        <v>1176.1110208431078</v>
      </c>
      <c r="V3933" s="22">
        <f t="shared" si="311"/>
        <v>0.55375353061532517</v>
      </c>
      <c r="X3933" s="33"/>
      <c r="Y3933" s="33"/>
    </row>
    <row r="3934" spans="1:25" x14ac:dyDescent="0.2">
      <c r="A3934" s="93" t="s">
        <v>2296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09"/>
        <v>9 2024</v>
      </c>
      <c r="G3934" s="97" t="s">
        <v>5</v>
      </c>
      <c r="H3934" s="161" t="s">
        <v>2282</v>
      </c>
      <c r="I3934" s="97" t="s">
        <v>2283</v>
      </c>
      <c r="J3934" s="97" t="s">
        <v>2284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3221</v>
      </c>
      <c r="T3934" s="95" t="str">
        <f t="shared" si="312"/>
        <v>12 2024</v>
      </c>
      <c r="U3934" s="32">
        <f t="shared" si="310"/>
        <v>1276.1110208431078</v>
      </c>
      <c r="V3934" s="22">
        <f t="shared" si="311"/>
        <v>0.60083697093700161</v>
      </c>
      <c r="X3934" s="33"/>
      <c r="Y3934" s="33"/>
    </row>
    <row r="3935" spans="1:25" x14ac:dyDescent="0.2">
      <c r="A3935" s="93" t="s">
        <v>2296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09"/>
        <v>9 2024</v>
      </c>
      <c r="G3935" s="97" t="s">
        <v>5</v>
      </c>
      <c r="H3935" s="161" t="s">
        <v>2285</v>
      </c>
      <c r="I3935" s="97" t="s">
        <v>2286</v>
      </c>
      <c r="J3935" s="97" t="s">
        <v>2287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3221</v>
      </c>
      <c r="T3935" s="95" t="str">
        <f t="shared" si="312"/>
        <v>12 2024</v>
      </c>
      <c r="U3935" s="32">
        <f t="shared" si="310"/>
        <v>995.40985989302737</v>
      </c>
      <c r="V3935" s="22">
        <f t="shared" si="311"/>
        <v>1.2371638804331915</v>
      </c>
      <c r="X3935" s="33"/>
      <c r="Y3935" s="33"/>
    </row>
    <row r="3936" spans="1:25" x14ac:dyDescent="0.2">
      <c r="A3936" s="93" t="s">
        <v>2296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09"/>
        <v>9 2024</v>
      </c>
      <c r="G3936" s="97" t="s">
        <v>5</v>
      </c>
      <c r="H3936" s="161" t="s">
        <v>2087</v>
      </c>
      <c r="I3936" s="97" t="s">
        <v>2070</v>
      </c>
      <c r="J3936" s="97" t="s">
        <v>2088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3221</v>
      </c>
      <c r="T3936" s="95" t="str">
        <f t="shared" si="312"/>
        <v>3 2025</v>
      </c>
      <c r="U3936" s="32">
        <f t="shared" si="310"/>
        <v>1074.4559593451104</v>
      </c>
      <c r="V3936" s="22">
        <f t="shared" si="311"/>
        <v>0.81057733759964079</v>
      </c>
      <c r="X3936" s="33"/>
      <c r="Y3936" s="33"/>
    </row>
    <row r="3937" spans="1:25" x14ac:dyDescent="0.2">
      <c r="A3937" s="93" t="s">
        <v>2296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09"/>
        <v>9 2024</v>
      </c>
      <c r="G3937" s="97" t="s">
        <v>5</v>
      </c>
      <c r="H3937" s="161" t="s">
        <v>2087</v>
      </c>
      <c r="I3937" s="97" t="s">
        <v>2070</v>
      </c>
      <c r="J3937" s="97" t="s">
        <v>2088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3221</v>
      </c>
      <c r="T3937" s="95" t="str">
        <f t="shared" si="312"/>
        <v>4 2025</v>
      </c>
      <c r="U3937" s="32">
        <f t="shared" si="310"/>
        <v>1074.4559593451104</v>
      </c>
      <c r="V3937" s="22">
        <f t="shared" si="311"/>
        <v>0.81057733759964079</v>
      </c>
      <c r="X3937" s="33"/>
      <c r="Y3937" s="33"/>
    </row>
    <row r="3938" spans="1:25" x14ac:dyDescent="0.2">
      <c r="A3938" s="93" t="s">
        <v>2296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09"/>
        <v>9 2024</v>
      </c>
      <c r="G3938" s="97" t="s">
        <v>5</v>
      </c>
      <c r="H3938" s="161" t="s">
        <v>2288</v>
      </c>
      <c r="I3938" s="97" t="s">
        <v>2070</v>
      </c>
      <c r="J3938" s="97" t="s">
        <v>2289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3221</v>
      </c>
      <c r="T3938" s="95" t="str">
        <f t="shared" si="312"/>
        <v>1 2025</v>
      </c>
      <c r="U3938" s="32">
        <f t="shared" si="310"/>
        <v>927.30985002591729</v>
      </c>
      <c r="V3938" s="22">
        <f t="shared" si="311"/>
        <v>0.95334557469367343</v>
      </c>
      <c r="X3938" s="33"/>
      <c r="Y3938" s="33"/>
    </row>
    <row r="3939" spans="1:25" x14ac:dyDescent="0.2">
      <c r="A3939" s="93" t="s">
        <v>2296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09"/>
        <v>9 2024</v>
      </c>
      <c r="G3939" s="97" t="s">
        <v>5</v>
      </c>
      <c r="H3939" s="161" t="s">
        <v>2288</v>
      </c>
      <c r="I3939" s="97" t="s">
        <v>2070</v>
      </c>
      <c r="J3939" s="97" t="s">
        <v>2289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3221</v>
      </c>
      <c r="T3939" s="95" t="str">
        <f t="shared" si="312"/>
        <v>1 2025</v>
      </c>
      <c r="U3939" s="32">
        <f t="shared" si="310"/>
        <v>827.30985002591729</v>
      </c>
      <c r="V3939" s="22">
        <f t="shared" si="311"/>
        <v>0.85053791286769065</v>
      </c>
      <c r="X3939" s="33"/>
      <c r="Y3939" s="33"/>
    </row>
    <row r="3940" spans="1:25" x14ac:dyDescent="0.2">
      <c r="A3940" s="93" t="s">
        <v>2296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09"/>
        <v>9 2024</v>
      </c>
      <c r="G3940" s="97" t="s">
        <v>5</v>
      </c>
      <c r="H3940" s="161" t="s">
        <v>2290</v>
      </c>
      <c r="I3940" s="97" t="s">
        <v>2291</v>
      </c>
      <c r="J3940" s="97" t="s">
        <v>2292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3221</v>
      </c>
      <c r="T3940" s="95" t="str">
        <f t="shared" si="312"/>
        <v>12 2024</v>
      </c>
      <c r="U3940" s="32">
        <f t="shared" si="310"/>
        <v>1233.5720384071631</v>
      </c>
      <c r="V3940" s="22">
        <f t="shared" si="311"/>
        <v>0.74024924379453327</v>
      </c>
      <c r="X3940" s="33"/>
      <c r="Y3940" s="33"/>
    </row>
    <row r="3941" spans="1:25" x14ac:dyDescent="0.2">
      <c r="A3941" s="93" t="s">
        <v>2296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09"/>
        <v>9 2024</v>
      </c>
      <c r="G3941" s="97" t="s">
        <v>7</v>
      </c>
      <c r="H3941" s="161" t="s">
        <v>2293</v>
      </c>
      <c r="I3941" s="97" t="s">
        <v>2294</v>
      </c>
      <c r="J3941" s="97" t="s">
        <v>2295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3221</v>
      </c>
      <c r="T3941" s="95" t="str">
        <f t="shared" si="312"/>
        <v>10 2024</v>
      </c>
      <c r="U3941" s="32">
        <f t="shared" si="310"/>
        <v>1400</v>
      </c>
      <c r="V3941" s="22" t="str">
        <f t="shared" si="311"/>
        <v/>
      </c>
      <c r="X3941" s="33"/>
      <c r="Y3941" s="33"/>
    </row>
    <row r="3942" spans="1:25" x14ac:dyDescent="0.2">
      <c r="A3942" s="93" t="s">
        <v>2296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09"/>
        <v>9 2024</v>
      </c>
      <c r="G3942" s="97" t="s">
        <v>7</v>
      </c>
      <c r="H3942" s="161" t="s">
        <v>2293</v>
      </c>
      <c r="I3942" s="97" t="s">
        <v>2294</v>
      </c>
      <c r="J3942" s="97" t="s">
        <v>2295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3221</v>
      </c>
      <c r="T3942" s="95" t="str">
        <f t="shared" si="312"/>
        <v>11 2024</v>
      </c>
      <c r="U3942" s="32">
        <f t="shared" si="310"/>
        <v>1000</v>
      </c>
      <c r="V3942" s="22" t="str">
        <f t="shared" si="311"/>
        <v/>
      </c>
      <c r="X3942" s="33"/>
      <c r="Y3942" s="33"/>
    </row>
    <row r="3943" spans="1:25" x14ac:dyDescent="0.2">
      <c r="A3943" s="93" t="s">
        <v>2302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09"/>
        <v>10 2024</v>
      </c>
      <c r="G3943" s="97" t="s">
        <v>5</v>
      </c>
      <c r="H3943" s="161" t="s">
        <v>3781</v>
      </c>
      <c r="I3943" s="97" t="s">
        <v>1404</v>
      </c>
      <c r="J3943" s="97" t="s">
        <v>3782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3221</v>
      </c>
      <c r="T3943" s="95" t="str">
        <f t="shared" si="312"/>
        <v>10 2024</v>
      </c>
      <c r="U3943" s="32">
        <f t="shared" si="310"/>
        <v>1027</v>
      </c>
      <c r="V3943" s="22">
        <f t="shared" si="311"/>
        <v>0.43278550358196377</v>
      </c>
      <c r="X3943" s="33"/>
      <c r="Y3943" s="33"/>
    </row>
    <row r="3944" spans="1:25" x14ac:dyDescent="0.2">
      <c r="A3944" s="93" t="s">
        <v>2302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09"/>
        <v>10 2024</v>
      </c>
      <c r="G3944" s="97" t="s">
        <v>5</v>
      </c>
      <c r="H3944" s="161" t="s">
        <v>3781</v>
      </c>
      <c r="I3944" s="97" t="s">
        <v>1404</v>
      </c>
      <c r="J3944" s="97" t="s">
        <v>3782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2"/>
        <v>11 2025</v>
      </c>
      <c r="U3944" s="32">
        <f t="shared" si="310"/>
        <v>1627</v>
      </c>
      <c r="V3944" s="22">
        <f t="shared" si="311"/>
        <v>0.68563000421407505</v>
      </c>
      <c r="X3944" s="33"/>
      <c r="Y3944" s="33"/>
    </row>
    <row r="3945" spans="1:25" x14ac:dyDescent="0.2">
      <c r="A3945" s="93" t="s">
        <v>2303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09"/>
        <v>10 2024</v>
      </c>
      <c r="G3945" s="96" t="s">
        <v>6</v>
      </c>
      <c r="H3945" s="161" t="s">
        <v>2304</v>
      </c>
      <c r="I3945" s="97" t="s">
        <v>2305</v>
      </c>
      <c r="J3945" s="97" t="s">
        <v>295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3221</v>
      </c>
      <c r="T3945" s="95" t="str">
        <f t="shared" si="312"/>
        <v>10 2024</v>
      </c>
      <c r="U3945" s="32">
        <f t="shared" si="310"/>
        <v>668</v>
      </c>
      <c r="V3945" s="22">
        <f t="shared" si="311"/>
        <v>0.46648044692737428</v>
      </c>
      <c r="X3945" s="33"/>
      <c r="Y3945" s="33"/>
    </row>
    <row r="3946" spans="1:25" x14ac:dyDescent="0.2">
      <c r="A3946" s="93" t="s">
        <v>2307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09"/>
        <v>10 2024</v>
      </c>
      <c r="G3946" s="97" t="s">
        <v>8</v>
      </c>
      <c r="H3946" s="161" t="s">
        <v>2308</v>
      </c>
      <c r="I3946" s="97" t="s">
        <v>2309</v>
      </c>
      <c r="J3946" s="97" t="s">
        <v>2310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3221</v>
      </c>
      <c r="T3946" s="95" t="str">
        <f t="shared" si="312"/>
        <v>10 2024</v>
      </c>
      <c r="U3946" s="32">
        <f t="shared" si="310"/>
        <v>1045.2866285743094</v>
      </c>
      <c r="V3946" s="22">
        <f t="shared" si="311"/>
        <v>0.9052347140344662</v>
      </c>
      <c r="X3946" s="33"/>
      <c r="Y3946" s="33"/>
    </row>
    <row r="3947" spans="1:25" x14ac:dyDescent="0.2">
      <c r="A3947" s="93" t="s">
        <v>2307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09"/>
        <v>10 2024</v>
      </c>
      <c r="G3947" s="97" t="s">
        <v>8</v>
      </c>
      <c r="H3947" s="161" t="s">
        <v>2311</v>
      </c>
      <c r="I3947" s="97" t="s">
        <v>2309</v>
      </c>
      <c r="J3947" s="97" t="s">
        <v>2318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3221</v>
      </c>
      <c r="T3947" s="95" t="str">
        <f t="shared" si="312"/>
        <v>3 2025</v>
      </c>
      <c r="U3947" s="32">
        <f t="shared" si="310"/>
        <v>1345.2866285743094</v>
      </c>
      <c r="V3947" s="22">
        <f t="shared" si="311"/>
        <v>1.1650394477664388</v>
      </c>
      <c r="X3947" s="33"/>
      <c r="Y3947" s="33"/>
    </row>
    <row r="3948" spans="1:25" x14ac:dyDescent="0.2">
      <c r="A3948" s="93" t="s">
        <v>2307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09"/>
        <v>10 2024</v>
      </c>
      <c r="G3948" s="97" t="s">
        <v>8</v>
      </c>
      <c r="H3948" s="161" t="s">
        <v>2312</v>
      </c>
      <c r="I3948" s="97" t="s">
        <v>2309</v>
      </c>
      <c r="J3948" s="97" t="s">
        <v>2319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2"/>
        <v/>
      </c>
      <c r="U3948" s="32">
        <f t="shared" si="310"/>
        <v>-1154.7133714256906</v>
      </c>
      <c r="V3948" s="22" t="str">
        <f t="shared" si="311"/>
        <v/>
      </c>
      <c r="X3948" s="33"/>
      <c r="Y3948" s="33"/>
    </row>
    <row r="3949" spans="1:25" x14ac:dyDescent="0.2">
      <c r="A3949" s="93" t="s">
        <v>2307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09"/>
        <v>10 2024</v>
      </c>
      <c r="G3949" s="97" t="s">
        <v>8</v>
      </c>
      <c r="H3949" s="161" t="s">
        <v>2313</v>
      </c>
      <c r="I3949" s="97" t="s">
        <v>2309</v>
      </c>
      <c r="J3949" s="97" t="s">
        <v>2320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2"/>
        <v/>
      </c>
      <c r="U3949" s="32">
        <f t="shared" si="310"/>
        <v>-1154.7133714256906</v>
      </c>
      <c r="V3949" s="22" t="str">
        <f t="shared" si="311"/>
        <v/>
      </c>
      <c r="X3949" s="33"/>
      <c r="Y3949" s="33"/>
    </row>
    <row r="3950" spans="1:25" x14ac:dyDescent="0.2">
      <c r="A3950" s="93" t="s">
        <v>2307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09"/>
        <v>10 2024</v>
      </c>
      <c r="G3950" s="97" t="s">
        <v>8</v>
      </c>
      <c r="H3950" s="161" t="s">
        <v>2314</v>
      </c>
      <c r="I3950" s="97" t="s">
        <v>2309</v>
      </c>
      <c r="J3950" s="97" t="s">
        <v>2321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2"/>
        <v/>
      </c>
      <c r="U3950" s="32">
        <f t="shared" si="310"/>
        <v>-1154.7133714256906</v>
      </c>
      <c r="V3950" s="22" t="str">
        <f t="shared" si="311"/>
        <v/>
      </c>
      <c r="X3950" s="33"/>
      <c r="Y3950" s="33"/>
    </row>
    <row r="3951" spans="1:25" x14ac:dyDescent="0.2">
      <c r="A3951" s="93" t="s">
        <v>2307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09"/>
        <v>10 2024</v>
      </c>
      <c r="G3951" s="97" t="s">
        <v>8</v>
      </c>
      <c r="H3951" s="161" t="s">
        <v>2315</v>
      </c>
      <c r="I3951" s="97" t="s">
        <v>2309</v>
      </c>
      <c r="J3951" s="97" t="s">
        <v>2322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2"/>
        <v/>
      </c>
      <c r="U3951" s="32">
        <f t="shared" si="310"/>
        <v>-1154.7133714256906</v>
      </c>
      <c r="V3951" s="22" t="str">
        <f t="shared" si="311"/>
        <v/>
      </c>
      <c r="X3951" s="33"/>
      <c r="Y3951" s="33"/>
    </row>
    <row r="3952" spans="1:25" x14ac:dyDescent="0.2">
      <c r="A3952" s="93" t="s">
        <v>2307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09"/>
        <v>10 2024</v>
      </c>
      <c r="G3952" s="97" t="s">
        <v>8</v>
      </c>
      <c r="H3952" s="161" t="s">
        <v>2316</v>
      </c>
      <c r="I3952" s="97" t="s">
        <v>2309</v>
      </c>
      <c r="J3952" s="97" t="s">
        <v>2323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2"/>
        <v/>
      </c>
      <c r="U3952" s="32">
        <f t="shared" si="310"/>
        <v>-35.884885722927528</v>
      </c>
      <c r="V3952" s="22" t="str">
        <f t="shared" si="311"/>
        <v/>
      </c>
      <c r="X3952" s="33"/>
      <c r="Y3952" s="33"/>
    </row>
    <row r="3953" spans="1:25" x14ac:dyDescent="0.2">
      <c r="A3953" s="93" t="s">
        <v>2307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09"/>
        <v>10 2024</v>
      </c>
      <c r="G3953" s="97" t="s">
        <v>8</v>
      </c>
      <c r="H3953" s="161" t="s">
        <v>2317</v>
      </c>
      <c r="I3953" s="97" t="s">
        <v>2309</v>
      </c>
      <c r="J3953" s="97" t="s">
        <v>2324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2"/>
        <v/>
      </c>
      <c r="U3953" s="32">
        <f t="shared" si="310"/>
        <v>-35.884885722927528</v>
      </c>
      <c r="V3953" s="22" t="str">
        <f t="shared" si="311"/>
        <v/>
      </c>
      <c r="X3953" s="33"/>
      <c r="Y3953" s="33"/>
    </row>
    <row r="3954" spans="1:25" x14ac:dyDescent="0.2">
      <c r="A3954" s="93" t="s">
        <v>2325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09"/>
        <v>10 2024</v>
      </c>
      <c r="G3954" s="97" t="s">
        <v>8</v>
      </c>
      <c r="H3954" s="161" t="s">
        <v>2326</v>
      </c>
      <c r="I3954" s="97" t="s">
        <v>2309</v>
      </c>
      <c r="J3954" s="97" t="s">
        <v>2334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3221</v>
      </c>
      <c r="T3954" s="95" t="str">
        <f t="shared" si="312"/>
        <v>10 2024</v>
      </c>
      <c r="U3954" s="32">
        <f t="shared" si="310"/>
        <v>1046.2962504746315</v>
      </c>
      <c r="V3954" s="22">
        <f t="shared" si="311"/>
        <v>0.90690201094091594</v>
      </c>
      <c r="X3954" s="33"/>
      <c r="Y3954" s="33"/>
    </row>
    <row r="3955" spans="1:25" x14ac:dyDescent="0.2">
      <c r="A3955" s="93" t="s">
        <v>2325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09"/>
        <v>10 2024</v>
      </c>
      <c r="G3955" s="97" t="s">
        <v>8</v>
      </c>
      <c r="H3955" s="161" t="s">
        <v>2327</v>
      </c>
      <c r="I3955" s="97" t="s">
        <v>2309</v>
      </c>
      <c r="J3955" s="97" t="s">
        <v>2335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3221</v>
      </c>
      <c r="T3955" s="95" t="str">
        <f t="shared" si="312"/>
        <v>3 2025</v>
      </c>
      <c r="U3955" s="32">
        <f t="shared" si="310"/>
        <v>1346.2962504746315</v>
      </c>
      <c r="V3955" s="22">
        <f t="shared" si="311"/>
        <v>1.16693410334195</v>
      </c>
      <c r="X3955" s="33"/>
      <c r="Y3955" s="33"/>
    </row>
    <row r="3956" spans="1:25" x14ac:dyDescent="0.2">
      <c r="A3956" s="93" t="s">
        <v>2325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09"/>
        <v>10 2024</v>
      </c>
      <c r="G3956" s="97" t="s">
        <v>8</v>
      </c>
      <c r="H3956" s="161" t="s">
        <v>2328</v>
      </c>
      <c r="I3956" s="97" t="s">
        <v>2309</v>
      </c>
      <c r="J3956" s="97" t="s">
        <v>2336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3221</v>
      </c>
      <c r="T3956" s="95" t="str">
        <f t="shared" si="312"/>
        <v>10 2024</v>
      </c>
      <c r="U3956" s="32">
        <f t="shared" si="310"/>
        <v>1046.2962504746315</v>
      </c>
      <c r="V3956" s="22">
        <f t="shared" si="311"/>
        <v>0.90690201094091594</v>
      </c>
      <c r="X3956" s="33"/>
      <c r="Y3956" s="33"/>
    </row>
    <row r="3957" spans="1:25" x14ac:dyDescent="0.2">
      <c r="A3957" s="93" t="s">
        <v>2325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09"/>
        <v>10 2024</v>
      </c>
      <c r="G3957" s="97" t="s">
        <v>8</v>
      </c>
      <c r="H3957" s="161" t="s">
        <v>2329</v>
      </c>
      <c r="I3957" s="97" t="s">
        <v>2309</v>
      </c>
      <c r="J3957" s="97" t="s">
        <v>2337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2"/>
        <v/>
      </c>
      <c r="U3957" s="32">
        <f t="shared" si="310"/>
        <v>-1153.7037495253685</v>
      </c>
      <c r="V3957" s="22" t="str">
        <f t="shared" si="311"/>
        <v/>
      </c>
      <c r="X3957" s="33"/>
      <c r="Y3957" s="33"/>
    </row>
    <row r="3958" spans="1:25" x14ac:dyDescent="0.2">
      <c r="A3958" s="93" t="s">
        <v>2325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09"/>
        <v>10 2024</v>
      </c>
      <c r="G3958" s="97" t="s">
        <v>8</v>
      </c>
      <c r="H3958" s="161" t="s">
        <v>2330</v>
      </c>
      <c r="I3958" s="97" t="s">
        <v>2309</v>
      </c>
      <c r="J3958" s="97" t="s">
        <v>2338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2"/>
        <v/>
      </c>
      <c r="U3958" s="32">
        <f t="shared" si="310"/>
        <v>-1153.7037495253685</v>
      </c>
      <c r="V3958" s="22" t="str">
        <f t="shared" si="311"/>
        <v/>
      </c>
      <c r="X3958" s="33"/>
      <c r="Y3958" s="33"/>
    </row>
    <row r="3959" spans="1:25" x14ac:dyDescent="0.2">
      <c r="A3959" s="93" t="s">
        <v>2325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09"/>
        <v>10 2024</v>
      </c>
      <c r="G3959" s="97" t="s">
        <v>8</v>
      </c>
      <c r="H3959" s="161" t="s">
        <v>2331</v>
      </c>
      <c r="I3959" s="97" t="s">
        <v>2309</v>
      </c>
      <c r="J3959" s="97" t="s">
        <v>2341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2"/>
        <v/>
      </c>
      <c r="U3959" s="32">
        <f t="shared" si="310"/>
        <v>-126.95127329543122</v>
      </c>
      <c r="V3959" s="22" t="str">
        <f t="shared" si="311"/>
        <v/>
      </c>
      <c r="X3959" s="33"/>
      <c r="Y3959" s="33"/>
    </row>
    <row r="3960" spans="1:25" x14ac:dyDescent="0.2">
      <c r="A3960" s="93" t="s">
        <v>2325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09"/>
        <v>10 2024</v>
      </c>
      <c r="G3960" s="97" t="s">
        <v>8</v>
      </c>
      <c r="H3960" s="161" t="s">
        <v>2332</v>
      </c>
      <c r="I3960" s="97" t="s">
        <v>2309</v>
      </c>
      <c r="J3960" s="97" t="s">
        <v>2339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2"/>
        <v/>
      </c>
      <c r="U3960" s="32">
        <f t="shared" si="310"/>
        <v>-1153.7037495253685</v>
      </c>
      <c r="V3960" s="22" t="str">
        <f t="shared" si="311"/>
        <v/>
      </c>
      <c r="X3960" s="33"/>
      <c r="Y3960" s="33"/>
    </row>
    <row r="3961" spans="1:25" x14ac:dyDescent="0.2">
      <c r="A3961" s="93" t="s">
        <v>2325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09"/>
        <v>10 2024</v>
      </c>
      <c r="G3961" s="97" t="s">
        <v>8</v>
      </c>
      <c r="H3961" s="161" t="s">
        <v>2333</v>
      </c>
      <c r="I3961" s="97" t="s">
        <v>2309</v>
      </c>
      <c r="J3961" s="97" t="s">
        <v>2340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2"/>
        <v/>
      </c>
      <c r="U3961" s="32">
        <f t="shared" si="310"/>
        <v>-29.876229552358275</v>
      </c>
      <c r="V3961" s="22" t="str">
        <f t="shared" si="311"/>
        <v/>
      </c>
      <c r="X3961" s="33"/>
      <c r="Y3961" s="33"/>
    </row>
    <row r="3962" spans="1:25" x14ac:dyDescent="0.2">
      <c r="A3962" s="93" t="s">
        <v>2342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09"/>
        <v>10 2024</v>
      </c>
      <c r="G3962" s="97" t="s">
        <v>5</v>
      </c>
      <c r="H3962" s="161" t="s">
        <v>2343</v>
      </c>
      <c r="I3962" s="97" t="s">
        <v>2067</v>
      </c>
      <c r="J3962" s="97" t="s">
        <v>2344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3221</v>
      </c>
      <c r="T3962" s="95" t="str">
        <f t="shared" si="312"/>
        <v>10 2024</v>
      </c>
      <c r="U3962" s="32">
        <f t="shared" si="310"/>
        <v>425</v>
      </c>
      <c r="V3962" s="22">
        <f t="shared" si="311"/>
        <v>0.30909090909090908</v>
      </c>
      <c r="X3962" s="33"/>
      <c r="Y3962" s="33"/>
    </row>
    <row r="3963" spans="1:25" x14ac:dyDescent="0.2">
      <c r="A3963" s="93" t="s">
        <v>2345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09"/>
        <v>10 2024</v>
      </c>
      <c r="G3963" s="97" t="s">
        <v>6</v>
      </c>
      <c r="H3963" s="161" t="s">
        <v>2346</v>
      </c>
      <c r="I3963" s="97" t="s">
        <v>2347</v>
      </c>
      <c r="J3963" s="97" t="s">
        <v>760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3221</v>
      </c>
      <c r="T3963" s="95" t="str">
        <f t="shared" si="312"/>
        <v>10 2024</v>
      </c>
      <c r="U3963" s="32">
        <f t="shared" si="310"/>
        <v>819</v>
      </c>
      <c r="V3963" s="22">
        <f t="shared" si="311"/>
        <v>0.75763182238667903</v>
      </c>
      <c r="X3963" s="33"/>
      <c r="Y3963" s="33"/>
    </row>
    <row r="3964" spans="1:25" x14ac:dyDescent="0.2">
      <c r="A3964" s="93" t="s">
        <v>2345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09"/>
        <v>10 2024</v>
      </c>
      <c r="G3964" s="97" t="s">
        <v>6</v>
      </c>
      <c r="H3964" s="161" t="s">
        <v>2346</v>
      </c>
      <c r="I3964" s="97" t="s">
        <v>2347</v>
      </c>
      <c r="J3964" s="97" t="s">
        <v>760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3221</v>
      </c>
      <c r="T3964" s="95" t="str">
        <f t="shared" si="312"/>
        <v>10 2024</v>
      </c>
      <c r="U3964" s="32">
        <f t="shared" si="310"/>
        <v>919</v>
      </c>
      <c r="V3964" s="22">
        <f t="shared" si="311"/>
        <v>0.85013876040703051</v>
      </c>
      <c r="X3964" s="33"/>
      <c r="Y3964" s="33"/>
    </row>
    <row r="3965" spans="1:25" x14ac:dyDescent="0.2">
      <c r="A3965" s="93" t="s">
        <v>2348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09"/>
        <v>10 2024</v>
      </c>
      <c r="G3965" s="97" t="s">
        <v>5</v>
      </c>
      <c r="H3965" s="161" t="s">
        <v>2114</v>
      </c>
      <c r="I3965" s="97" t="s">
        <v>2115</v>
      </c>
      <c r="J3965" s="97" t="s">
        <v>3197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3221</v>
      </c>
      <c r="T3965" s="95" t="str">
        <f t="shared" si="312"/>
        <v>10 2024</v>
      </c>
      <c r="U3965" s="32">
        <f t="shared" si="310"/>
        <v>698</v>
      </c>
      <c r="V3965" s="22">
        <f t="shared" si="311"/>
        <v>0.43570536828963796</v>
      </c>
      <c r="X3965" s="33"/>
      <c r="Y3965" s="33"/>
    </row>
    <row r="3966" spans="1:25" x14ac:dyDescent="0.2">
      <c r="A3966" s="93" t="s">
        <v>2348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09"/>
        <v>10 2024</v>
      </c>
      <c r="G3966" s="97" t="s">
        <v>5</v>
      </c>
      <c r="H3966" s="161" t="s">
        <v>2114</v>
      </c>
      <c r="I3966" s="97" t="s">
        <v>2115</v>
      </c>
      <c r="J3966" s="97" t="s">
        <v>3197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3221</v>
      </c>
      <c r="T3966" s="95" t="str">
        <f t="shared" si="312"/>
        <v>10 2024</v>
      </c>
      <c r="U3966" s="32">
        <f t="shared" si="310"/>
        <v>698</v>
      </c>
      <c r="V3966" s="22">
        <f t="shared" si="311"/>
        <v>0.43570536828963796</v>
      </c>
      <c r="X3966" s="33"/>
      <c r="Y3966" s="33"/>
    </row>
    <row r="3967" spans="1:25" x14ac:dyDescent="0.2">
      <c r="A3967" s="93" t="s">
        <v>2349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09"/>
        <v>10 2024</v>
      </c>
      <c r="G3967" s="97" t="s">
        <v>6</v>
      </c>
      <c r="H3967" s="161" t="s">
        <v>2353</v>
      </c>
      <c r="I3967" s="97" t="s">
        <v>2350</v>
      </c>
      <c r="J3967" s="97" t="s">
        <v>2352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3221</v>
      </c>
      <c r="T3967" s="95" t="str">
        <f t="shared" si="312"/>
        <v>10 2024</v>
      </c>
      <c r="U3967" s="32">
        <f t="shared" si="310"/>
        <v>587</v>
      </c>
      <c r="V3967" s="22">
        <f t="shared" si="311"/>
        <v>6.9772970402947818E-2</v>
      </c>
      <c r="X3967" s="33"/>
      <c r="Y3967" s="33"/>
    </row>
    <row r="3968" spans="1:25" x14ac:dyDescent="0.2">
      <c r="A3968" s="93" t="s">
        <v>2349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09"/>
        <v>10 2024</v>
      </c>
      <c r="G3968" s="97" t="s">
        <v>6</v>
      </c>
      <c r="H3968" s="161" t="s">
        <v>2354</v>
      </c>
      <c r="I3968" s="97" t="s">
        <v>2350</v>
      </c>
      <c r="J3968" s="97" t="s">
        <v>2351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3221</v>
      </c>
      <c r="T3968" s="95" t="str">
        <f t="shared" si="312"/>
        <v>10 2024</v>
      </c>
      <c r="U3968" s="32">
        <f t="shared" si="310"/>
        <v>587</v>
      </c>
      <c r="V3968" s="22">
        <f t="shared" si="311"/>
        <v>6.9772970402947818E-2</v>
      </c>
      <c r="X3968" s="33"/>
      <c r="Y3968" s="33"/>
    </row>
    <row r="3969" spans="1:25" x14ac:dyDescent="0.2">
      <c r="A3969" s="93" t="s">
        <v>2504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ref="F3969:F4032" si="313">IFERROR(MONTH(E3969)&amp;" "&amp;YEAR(E3969),"")</f>
        <v>10 2024</v>
      </c>
      <c r="G3969" s="97" t="s">
        <v>5</v>
      </c>
      <c r="H3969" s="161" t="s">
        <v>2488</v>
      </c>
      <c r="I3969" s="97" t="s">
        <v>2067</v>
      </c>
      <c r="J3969" s="97" t="s">
        <v>2489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3221</v>
      </c>
      <c r="T3969" s="95" t="str">
        <f t="shared" si="312"/>
        <v>11 2024</v>
      </c>
      <c r="U3969" s="32">
        <f t="shared" ref="U3969:U4032" si="314">Q3969-P3969</f>
        <v>1048.3161884991396</v>
      </c>
      <c r="V3969" s="22">
        <f t="shared" ref="V3969:V4032" si="315">IF(Q3969&lt;&gt;0,IFERROR(U3969/P3969,""),"")</f>
        <v>0.34352057855678148</v>
      </c>
      <c r="X3969" s="33"/>
      <c r="Y3969" s="33"/>
    </row>
    <row r="3970" spans="1:25" x14ac:dyDescent="0.2">
      <c r="A3970" s="93" t="s">
        <v>2504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3"/>
        <v>10 2024</v>
      </c>
      <c r="G3970" s="97" t="s">
        <v>5</v>
      </c>
      <c r="H3970" s="161" t="s">
        <v>2490</v>
      </c>
      <c r="I3970" s="97" t="s">
        <v>2067</v>
      </c>
      <c r="J3970" s="97" t="s">
        <v>2491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3221</v>
      </c>
      <c r="T3970" s="95" t="str">
        <f t="shared" si="312"/>
        <v>3 2025</v>
      </c>
      <c r="U3970" s="32">
        <f t="shared" si="314"/>
        <v>1144.7413163357646</v>
      </c>
      <c r="V3970" s="22">
        <f t="shared" si="315"/>
        <v>0.29692983279859803</v>
      </c>
      <c r="X3970" s="33"/>
      <c r="Y3970" s="33"/>
    </row>
    <row r="3971" spans="1:25" x14ac:dyDescent="0.2">
      <c r="A3971" s="93" t="s">
        <v>2504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3"/>
        <v>10 2024</v>
      </c>
      <c r="G3971" s="97" t="s">
        <v>5</v>
      </c>
      <c r="H3971" s="161" t="s">
        <v>2492</v>
      </c>
      <c r="I3971" s="97" t="s">
        <v>2188</v>
      </c>
      <c r="J3971" s="97" t="s">
        <v>2493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3221</v>
      </c>
      <c r="T3971" s="95" t="str">
        <f t="shared" si="312"/>
        <v>12 2024</v>
      </c>
      <c r="U3971" s="32">
        <f t="shared" si="314"/>
        <v>940.92332280595929</v>
      </c>
      <c r="V3971" s="22">
        <f t="shared" si="315"/>
        <v>0.81178695190709937</v>
      </c>
      <c r="X3971" s="33"/>
      <c r="Y3971" s="33"/>
    </row>
    <row r="3972" spans="1:25" x14ac:dyDescent="0.2">
      <c r="A3972" s="93" t="s">
        <v>2504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si="313"/>
        <v>10 2024</v>
      </c>
      <c r="G3972" s="97" t="s">
        <v>5</v>
      </c>
      <c r="H3972" s="161" t="s">
        <v>2492</v>
      </c>
      <c r="I3972" s="97" t="s">
        <v>2188</v>
      </c>
      <c r="J3972" s="97" t="s">
        <v>2493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4772</v>
      </c>
      <c r="T3972" s="95" t="str">
        <f t="shared" si="312"/>
        <v>9 2025</v>
      </c>
      <c r="U3972" s="32">
        <f t="shared" si="314"/>
        <v>540.92332280595929</v>
      </c>
      <c r="V3972" s="22">
        <f t="shared" si="315"/>
        <v>0.46668467535336616</v>
      </c>
      <c r="X3972" s="33"/>
      <c r="Y3972" s="33"/>
    </row>
    <row r="3973" spans="1:25" x14ac:dyDescent="0.2">
      <c r="A3973" s="93" t="s">
        <v>2504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3"/>
        <v>10 2024</v>
      </c>
      <c r="G3973" s="97" t="s">
        <v>5</v>
      </c>
      <c r="H3973" s="161" t="s">
        <v>2492</v>
      </c>
      <c r="I3973" s="97" t="s">
        <v>2188</v>
      </c>
      <c r="J3973" s="97" t="s">
        <v>2493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3566</v>
      </c>
      <c r="T3973" s="95" t="str">
        <f t="shared" si="312"/>
        <v>11 2025</v>
      </c>
      <c r="U3973" s="32">
        <f t="shared" si="314"/>
        <v>490.92332280595929</v>
      </c>
      <c r="V3973" s="22">
        <f t="shared" si="315"/>
        <v>0.42354689078414953</v>
      </c>
      <c r="X3973" s="33"/>
      <c r="Y3973" s="33"/>
    </row>
    <row r="3974" spans="1:25" x14ac:dyDescent="0.2">
      <c r="A3974" s="93" t="s">
        <v>2504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3"/>
        <v>10 2024</v>
      </c>
      <c r="G3974" s="97" t="s">
        <v>5</v>
      </c>
      <c r="H3974" s="161" t="s">
        <v>2494</v>
      </c>
      <c r="I3974" s="97" t="s">
        <v>2188</v>
      </c>
      <c r="J3974" s="97" t="s">
        <v>2495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3221</v>
      </c>
      <c r="T3974" s="95" t="str">
        <f t="shared" si="312"/>
        <v>12 2024</v>
      </c>
      <c r="U3974" s="32">
        <f t="shared" si="314"/>
        <v>782.80917904224566</v>
      </c>
      <c r="V3974" s="22">
        <f t="shared" si="315"/>
        <v>0.70069424520616153</v>
      </c>
      <c r="X3974" s="33"/>
      <c r="Y3974" s="33"/>
    </row>
    <row r="3975" spans="1:25" x14ac:dyDescent="0.2">
      <c r="A3975" s="93" t="s">
        <v>2504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3"/>
        <v>10 2024</v>
      </c>
      <c r="G3975" s="97" t="s">
        <v>5</v>
      </c>
      <c r="H3975" s="161" t="s">
        <v>2496</v>
      </c>
      <c r="I3975" s="97" t="s">
        <v>2286</v>
      </c>
      <c r="J3975" s="97" t="s">
        <v>4485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3221</v>
      </c>
      <c r="T3975" s="95" t="str">
        <f t="shared" si="312"/>
        <v>11 2024</v>
      </c>
      <c r="U3975" s="32">
        <f t="shared" si="314"/>
        <v>1041.0897237451431</v>
      </c>
      <c r="V3975" s="22">
        <f t="shared" si="315"/>
        <v>1.5800174337279036</v>
      </c>
      <c r="X3975" s="33"/>
      <c r="Y3975" s="33"/>
    </row>
    <row r="3976" spans="1:25" x14ac:dyDescent="0.2">
      <c r="A3976" s="93" t="s">
        <v>2504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3"/>
        <v>10 2024</v>
      </c>
      <c r="G3976" s="97" t="s">
        <v>5</v>
      </c>
      <c r="H3976" s="161" t="s">
        <v>2498</v>
      </c>
      <c r="I3976" s="97" t="s">
        <v>2286</v>
      </c>
      <c r="J3976" s="97" t="s">
        <v>4484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3221</v>
      </c>
      <c r="T3976" s="95" t="str">
        <f t="shared" si="312"/>
        <v>11 2024</v>
      </c>
      <c r="U3976" s="32">
        <f t="shared" si="314"/>
        <v>1148.490935487305</v>
      </c>
      <c r="V3976" s="22">
        <f t="shared" si="315"/>
        <v>0.9973789793598653</v>
      </c>
      <c r="X3976" s="33"/>
      <c r="Y3976" s="33"/>
    </row>
    <row r="3977" spans="1:25" x14ac:dyDescent="0.2">
      <c r="A3977" s="93" t="s">
        <v>2504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3"/>
        <v>10 2024</v>
      </c>
      <c r="G3977" s="97" t="s">
        <v>5</v>
      </c>
      <c r="H3977" s="161" t="s">
        <v>2498</v>
      </c>
      <c r="I3977" s="97" t="s">
        <v>2286</v>
      </c>
      <c r="J3977" s="97" t="s">
        <v>4484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3221</v>
      </c>
      <c r="T3977" s="95" t="str">
        <f t="shared" si="312"/>
        <v>11 2024</v>
      </c>
      <c r="U3977" s="32">
        <f t="shared" si="314"/>
        <v>1148.490935487305</v>
      </c>
      <c r="V3977" s="22">
        <f t="shared" si="315"/>
        <v>0.9973789793598653</v>
      </c>
      <c r="X3977" s="33"/>
      <c r="Y3977" s="33"/>
    </row>
    <row r="3978" spans="1:25" x14ac:dyDescent="0.2">
      <c r="A3978" s="93" t="s">
        <v>2504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3"/>
        <v>10 2024</v>
      </c>
      <c r="G3978" s="97" t="s">
        <v>5</v>
      </c>
      <c r="H3978" s="161" t="s">
        <v>2080</v>
      </c>
      <c r="I3978" s="97" t="s">
        <v>2067</v>
      </c>
      <c r="J3978" s="97" t="s">
        <v>2081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3221</v>
      </c>
      <c r="T3978" s="95" t="str">
        <f t="shared" si="312"/>
        <v>11 2024</v>
      </c>
      <c r="U3978" s="32">
        <f t="shared" si="314"/>
        <v>950.72376607938168</v>
      </c>
      <c r="V3978" s="22">
        <f t="shared" si="315"/>
        <v>0.48773167678096191</v>
      </c>
      <c r="X3978" s="33"/>
      <c r="Y3978" s="33"/>
    </row>
    <row r="3979" spans="1:25" x14ac:dyDescent="0.2">
      <c r="A3979" s="93" t="s">
        <v>2504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3"/>
        <v>10 2024</v>
      </c>
      <c r="G3979" s="97" t="s">
        <v>5</v>
      </c>
      <c r="H3979" s="161" t="s">
        <v>2499</v>
      </c>
      <c r="I3979" s="97" t="s">
        <v>2067</v>
      </c>
      <c r="J3979" s="97" t="s">
        <v>2500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3221</v>
      </c>
      <c r="T3979" s="95" t="str">
        <f t="shared" si="312"/>
        <v>12 2024</v>
      </c>
      <c r="U3979" s="32">
        <f t="shared" si="314"/>
        <v>1116.8221468746119</v>
      </c>
      <c r="V3979" s="22">
        <f t="shared" si="315"/>
        <v>0.66351998679215896</v>
      </c>
      <c r="X3979" s="33"/>
      <c r="Y3979" s="33"/>
    </row>
    <row r="3980" spans="1:25" x14ac:dyDescent="0.2">
      <c r="A3980" s="93" t="s">
        <v>2504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3"/>
        <v>10 2024</v>
      </c>
      <c r="G3980" s="97" t="s">
        <v>7</v>
      </c>
      <c r="H3980" s="161" t="s">
        <v>2501</v>
      </c>
      <c r="I3980" s="97" t="s">
        <v>2502</v>
      </c>
      <c r="J3980" s="97" t="s">
        <v>2503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2"/>
        <v/>
      </c>
      <c r="U3980" s="32">
        <f t="shared" si="314"/>
        <v>-527.97297776831476</v>
      </c>
      <c r="V3980" s="22" t="str">
        <f t="shared" si="315"/>
        <v/>
      </c>
      <c r="X3980" s="33"/>
      <c r="Y3980" s="33"/>
    </row>
    <row r="3981" spans="1:25" x14ac:dyDescent="0.2">
      <c r="A3981" s="93" t="s">
        <v>2504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3"/>
        <v>10 2024</v>
      </c>
      <c r="G3981" s="97" t="s">
        <v>5</v>
      </c>
      <c r="H3981" s="161" t="s">
        <v>2181</v>
      </c>
      <c r="I3981" s="97" t="s">
        <v>2067</v>
      </c>
      <c r="J3981" s="97" t="s">
        <v>2182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3221</v>
      </c>
      <c r="T3981" s="95" t="str">
        <f t="shared" ref="T3981:T4044" si="316">IF(R3981="","",MONTH(R3981)&amp;" "&amp;YEAR(R3981))</f>
        <v>5 2025</v>
      </c>
      <c r="U3981" s="32">
        <f t="shared" si="314"/>
        <v>785.66215113287581</v>
      </c>
      <c r="V3981" s="22">
        <f t="shared" si="315"/>
        <v>0.64698811114701971</v>
      </c>
      <c r="X3981" s="33"/>
      <c r="Y3981" s="33"/>
    </row>
    <row r="3982" spans="1:25" x14ac:dyDescent="0.2">
      <c r="A3982" s="93" t="s">
        <v>2511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3"/>
        <v>10 2024</v>
      </c>
      <c r="G3982" s="97" t="s">
        <v>5</v>
      </c>
      <c r="H3982" s="161" t="s">
        <v>2506</v>
      </c>
      <c r="I3982" s="97" t="s">
        <v>2105</v>
      </c>
      <c r="J3982" s="97" t="s">
        <v>2507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3221</v>
      </c>
      <c r="T3982" s="95" t="str">
        <f t="shared" si="316"/>
        <v>11 2024</v>
      </c>
      <c r="U3982" s="32">
        <f t="shared" si="314"/>
        <v>877.10081176094627</v>
      </c>
      <c r="V3982" s="22">
        <f t="shared" si="315"/>
        <v>0.22943341390201979</v>
      </c>
      <c r="X3982" s="33"/>
      <c r="Y3982" s="33"/>
    </row>
    <row r="3983" spans="1:25" x14ac:dyDescent="0.2">
      <c r="A3983" s="93" t="s">
        <v>2511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3"/>
        <v>10 2024</v>
      </c>
      <c r="G3983" s="97" t="s">
        <v>5</v>
      </c>
      <c r="H3983" s="161" t="s">
        <v>2506</v>
      </c>
      <c r="I3983" s="97" t="s">
        <v>2105</v>
      </c>
      <c r="J3983" s="97" t="s">
        <v>2507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3221</v>
      </c>
      <c r="T3983" s="95" t="str">
        <f t="shared" si="316"/>
        <v>11 2024</v>
      </c>
      <c r="U3983" s="32">
        <f t="shared" si="314"/>
        <v>877.10081176094627</v>
      </c>
      <c r="V3983" s="22">
        <f t="shared" si="315"/>
        <v>0.22943341390201979</v>
      </c>
      <c r="X3983" s="33"/>
      <c r="Y3983" s="33"/>
    </row>
    <row r="3984" spans="1:25" x14ac:dyDescent="0.2">
      <c r="A3984" s="93" t="s">
        <v>2511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3"/>
        <v>10 2024</v>
      </c>
      <c r="G3984" s="97" t="s">
        <v>5</v>
      </c>
      <c r="H3984" s="161" t="s">
        <v>2506</v>
      </c>
      <c r="I3984" s="97" t="s">
        <v>2105</v>
      </c>
      <c r="J3984" s="97" t="s">
        <v>2507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3221</v>
      </c>
      <c r="T3984" s="95" t="str">
        <f t="shared" si="316"/>
        <v>11 2024</v>
      </c>
      <c r="U3984" s="32">
        <f t="shared" si="314"/>
        <v>877.10081176094627</v>
      </c>
      <c r="V3984" s="22">
        <f t="shared" si="315"/>
        <v>0.22943341390201979</v>
      </c>
      <c r="X3984" s="33"/>
      <c r="Y3984" s="33"/>
    </row>
    <row r="3985" spans="1:25" x14ac:dyDescent="0.2">
      <c r="A3985" s="93" t="s">
        <v>2511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3"/>
        <v>10 2024</v>
      </c>
      <c r="G3985" s="97" t="s">
        <v>5</v>
      </c>
      <c r="H3985" s="161" t="s">
        <v>2506</v>
      </c>
      <c r="I3985" s="97" t="s">
        <v>2105</v>
      </c>
      <c r="J3985" s="97" t="s">
        <v>2507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3221</v>
      </c>
      <c r="T3985" s="95" t="str">
        <f t="shared" si="316"/>
        <v>11 2024</v>
      </c>
      <c r="U3985" s="32">
        <f t="shared" si="314"/>
        <v>877.10081176094627</v>
      </c>
      <c r="V3985" s="22">
        <f t="shared" si="315"/>
        <v>0.22943341390201979</v>
      </c>
      <c r="X3985" s="33"/>
      <c r="Y3985" s="33"/>
    </row>
    <row r="3986" spans="1:25" x14ac:dyDescent="0.2">
      <c r="A3986" s="93" t="s">
        <v>2511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3"/>
        <v>10 2024</v>
      </c>
      <c r="G3986" s="97" t="s">
        <v>5</v>
      </c>
      <c r="H3986" s="161" t="s">
        <v>2114</v>
      </c>
      <c r="I3986" s="97" t="s">
        <v>2115</v>
      </c>
      <c r="J3986" s="97" t="s">
        <v>3197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3221</v>
      </c>
      <c r="T3986" s="95" t="str">
        <f t="shared" si="316"/>
        <v>11 2024</v>
      </c>
      <c r="U3986" s="32">
        <f t="shared" si="314"/>
        <v>723.53569309178988</v>
      </c>
      <c r="V3986" s="22">
        <f t="shared" si="315"/>
        <v>0.458961036999817</v>
      </c>
      <c r="X3986" s="33"/>
      <c r="Y3986" s="33"/>
    </row>
    <row r="3987" spans="1:25" x14ac:dyDescent="0.2">
      <c r="A3987" s="93" t="s">
        <v>2511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3"/>
        <v>10 2024</v>
      </c>
      <c r="G3987" s="97" t="s">
        <v>5</v>
      </c>
      <c r="H3987" s="161" t="s">
        <v>2508</v>
      </c>
      <c r="I3987" s="97" t="s">
        <v>2509</v>
      </c>
      <c r="J3987" s="97" t="s">
        <v>2510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3221</v>
      </c>
      <c r="T3987" s="95" t="str">
        <f t="shared" si="316"/>
        <v>1 2025</v>
      </c>
      <c r="U3987" s="32">
        <f t="shared" si="314"/>
        <v>1409.5502768666634</v>
      </c>
      <c r="V3987" s="22">
        <f t="shared" si="315"/>
        <v>0.5659822255288296</v>
      </c>
      <c r="X3987" s="33"/>
      <c r="Y3987" s="33"/>
    </row>
    <row r="3988" spans="1:25" x14ac:dyDescent="0.2">
      <c r="A3988" s="93" t="s">
        <v>2511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3"/>
        <v>10 2024</v>
      </c>
      <c r="G3988" s="97" t="s">
        <v>5</v>
      </c>
      <c r="H3988" s="161" t="s">
        <v>2225</v>
      </c>
      <c r="I3988" s="97" t="s">
        <v>2226</v>
      </c>
      <c r="J3988" s="97" t="s">
        <v>2227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3221</v>
      </c>
      <c r="T3988" s="95" t="str">
        <f t="shared" si="316"/>
        <v>11 2024</v>
      </c>
      <c r="U3988" s="32">
        <f t="shared" si="314"/>
        <v>749.55411633109611</v>
      </c>
      <c r="V3988" s="22">
        <f t="shared" si="315"/>
        <v>0.40506675874516529</v>
      </c>
      <c r="X3988" s="33"/>
      <c r="Y3988" s="33"/>
    </row>
    <row r="3989" spans="1:25" x14ac:dyDescent="0.2">
      <c r="A3989" s="93" t="s">
        <v>2525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3"/>
        <v>10 2024</v>
      </c>
      <c r="G3989" s="97" t="s">
        <v>5</v>
      </c>
      <c r="H3989" s="161" t="s">
        <v>2513</v>
      </c>
      <c r="I3989" s="97" t="s">
        <v>2514</v>
      </c>
      <c r="J3989" s="97" t="s">
        <v>2515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3221</v>
      </c>
      <c r="T3989" s="95" t="str">
        <f t="shared" si="316"/>
        <v>11 2024</v>
      </c>
      <c r="U3989" s="32">
        <f t="shared" si="314"/>
        <v>866.18128412419424</v>
      </c>
      <c r="V3989" s="22">
        <f t="shared" si="315"/>
        <v>0.56472207253619755</v>
      </c>
      <c r="X3989" s="33"/>
      <c r="Y3989" s="33"/>
    </row>
    <row r="3990" spans="1:25" x14ac:dyDescent="0.2">
      <c r="A3990" s="93" t="s">
        <v>2525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3"/>
        <v>10 2024</v>
      </c>
      <c r="G3990" s="97" t="s">
        <v>5</v>
      </c>
      <c r="H3990" s="161" t="s">
        <v>2516</v>
      </c>
      <c r="I3990" s="97" t="s">
        <v>2527</v>
      </c>
      <c r="J3990" s="97" t="s">
        <v>2528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3221</v>
      </c>
      <c r="T3990" s="95" t="str">
        <f t="shared" si="316"/>
        <v>11 2024</v>
      </c>
      <c r="U3990" s="32">
        <f t="shared" si="314"/>
        <v>535.94190041007596</v>
      </c>
      <c r="V3990" s="22">
        <f t="shared" si="315"/>
        <v>0.20902096582592666</v>
      </c>
      <c r="X3990" s="33"/>
      <c r="Y3990" s="33"/>
    </row>
    <row r="3991" spans="1:25" x14ac:dyDescent="0.2">
      <c r="A3991" s="93" t="s">
        <v>2525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3"/>
        <v>10 2024</v>
      </c>
      <c r="G3991" s="97" t="s">
        <v>5</v>
      </c>
      <c r="H3991" s="161" t="s">
        <v>2114</v>
      </c>
      <c r="I3991" s="97" t="s">
        <v>2115</v>
      </c>
      <c r="J3991" s="97" t="s">
        <v>3197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3221</v>
      </c>
      <c r="T3991" s="95" t="str">
        <f t="shared" si="316"/>
        <v>11 2024</v>
      </c>
      <c r="U3991" s="32">
        <f t="shared" si="314"/>
        <v>754.90320533098975</v>
      </c>
      <c r="V3991" s="22">
        <f t="shared" si="315"/>
        <v>0.48857987922543367</v>
      </c>
      <c r="X3991" s="33"/>
      <c r="Y3991" s="33"/>
    </row>
    <row r="3992" spans="1:25" x14ac:dyDescent="0.2">
      <c r="A3992" s="93" t="s">
        <v>2525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3"/>
        <v>10 2024</v>
      </c>
      <c r="G3992" s="97" t="s">
        <v>5</v>
      </c>
      <c r="H3992" s="161" t="s">
        <v>2114</v>
      </c>
      <c r="I3992" s="97" t="s">
        <v>2115</v>
      </c>
      <c r="J3992" s="97" t="s">
        <v>3197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3221</v>
      </c>
      <c r="T3992" s="95" t="str">
        <f t="shared" si="316"/>
        <v>11 2024</v>
      </c>
      <c r="U3992" s="32">
        <f t="shared" si="314"/>
        <v>754.90320533098975</v>
      </c>
      <c r="V3992" s="22">
        <f t="shared" si="315"/>
        <v>0.48857987922543367</v>
      </c>
      <c r="X3992" s="33"/>
      <c r="Y3992" s="33"/>
    </row>
    <row r="3993" spans="1:25" x14ac:dyDescent="0.2">
      <c r="A3993" s="93" t="s">
        <v>2525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3"/>
        <v>10 2024</v>
      </c>
      <c r="G3993" s="97" t="s">
        <v>5</v>
      </c>
      <c r="H3993" s="161" t="s">
        <v>2114</v>
      </c>
      <c r="I3993" s="97" t="s">
        <v>2115</v>
      </c>
      <c r="J3993" s="97" t="s">
        <v>3197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3221</v>
      </c>
      <c r="T3993" s="95" t="str">
        <f t="shared" si="316"/>
        <v>11 2024</v>
      </c>
      <c r="U3993" s="32">
        <f t="shared" si="314"/>
        <v>754.90320533098975</v>
      </c>
      <c r="V3993" s="22">
        <f t="shared" si="315"/>
        <v>0.48857987922543367</v>
      </c>
      <c r="X3993" s="33"/>
      <c r="Y3993" s="33"/>
    </row>
    <row r="3994" spans="1:25" x14ac:dyDescent="0.2">
      <c r="A3994" s="93" t="s">
        <v>2525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3"/>
        <v>10 2024</v>
      </c>
      <c r="G3994" s="97" t="s">
        <v>5</v>
      </c>
      <c r="H3994" s="161" t="s">
        <v>2114</v>
      </c>
      <c r="I3994" s="97" t="s">
        <v>2115</v>
      </c>
      <c r="J3994" s="97" t="s">
        <v>3197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3221</v>
      </c>
      <c r="T3994" s="95" t="str">
        <f t="shared" si="316"/>
        <v>12 2024</v>
      </c>
      <c r="U3994" s="32">
        <f t="shared" si="314"/>
        <v>854.90320533098975</v>
      </c>
      <c r="V3994" s="22">
        <f t="shared" si="315"/>
        <v>0.55330074353958303</v>
      </c>
      <c r="X3994" s="33"/>
      <c r="Y3994" s="33"/>
    </row>
    <row r="3995" spans="1:25" x14ac:dyDescent="0.2">
      <c r="A3995" s="93" t="s">
        <v>2525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3"/>
        <v>10 2024</v>
      </c>
      <c r="G3995" s="97" t="s">
        <v>5</v>
      </c>
      <c r="H3995" s="161" t="s">
        <v>2517</v>
      </c>
      <c r="I3995" s="97" t="s">
        <v>2518</v>
      </c>
      <c r="J3995" s="97" t="s">
        <v>2519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3221</v>
      </c>
      <c r="T3995" s="95" t="str">
        <f t="shared" si="316"/>
        <v>11 2024</v>
      </c>
      <c r="U3995" s="32">
        <f t="shared" si="314"/>
        <v>515.87270298769749</v>
      </c>
      <c r="V3995" s="22">
        <f t="shared" si="315"/>
        <v>0.40173018998034365</v>
      </c>
      <c r="X3995" s="33"/>
      <c r="Y3995" s="33"/>
    </row>
    <row r="3996" spans="1:25" x14ac:dyDescent="0.2">
      <c r="A3996" s="93" t="s">
        <v>2525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3"/>
        <v>10 2024</v>
      </c>
      <c r="G3996" s="97" t="s">
        <v>5</v>
      </c>
      <c r="H3996" s="161" t="s">
        <v>2517</v>
      </c>
      <c r="I3996" s="97" t="s">
        <v>2518</v>
      </c>
      <c r="J3996" s="97" t="s">
        <v>2519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3221</v>
      </c>
      <c r="T3996" s="95" t="str">
        <f t="shared" si="316"/>
        <v>11 2024</v>
      </c>
      <c r="U3996" s="32">
        <f t="shared" si="314"/>
        <v>715.87270298769749</v>
      </c>
      <c r="V3996" s="22">
        <f t="shared" si="315"/>
        <v>0.55747798886704858</v>
      </c>
      <c r="X3996" s="33"/>
      <c r="Y3996" s="33"/>
    </row>
    <row r="3997" spans="1:25" x14ac:dyDescent="0.2">
      <c r="A3997" s="93" t="s">
        <v>2525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3"/>
        <v>10 2024</v>
      </c>
      <c r="G3997" s="97" t="s">
        <v>5</v>
      </c>
      <c r="H3997" s="161" t="s">
        <v>2080</v>
      </c>
      <c r="I3997" s="97" t="s">
        <v>2067</v>
      </c>
      <c r="J3997" s="97" t="s">
        <v>2081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3221</v>
      </c>
      <c r="T3997" s="95" t="str">
        <f t="shared" si="316"/>
        <v>12 2024</v>
      </c>
      <c r="U3997" s="32">
        <f t="shared" si="314"/>
        <v>920.97026479203259</v>
      </c>
      <c r="V3997" s="22">
        <f t="shared" si="315"/>
        <v>0.42265153609945338</v>
      </c>
      <c r="X3997" s="33"/>
      <c r="Y3997" s="33"/>
    </row>
    <row r="3998" spans="1:25" x14ac:dyDescent="0.2">
      <c r="A3998" s="93" t="s">
        <v>2525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3"/>
        <v>10 2024</v>
      </c>
      <c r="G3998" s="97" t="s">
        <v>5</v>
      </c>
      <c r="H3998" s="161" t="s">
        <v>2080</v>
      </c>
      <c r="I3998" s="97" t="s">
        <v>2067</v>
      </c>
      <c r="J3998" s="97" t="s">
        <v>2081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3221</v>
      </c>
      <c r="T3998" s="95" t="str">
        <f t="shared" si="316"/>
        <v>12 2024</v>
      </c>
      <c r="U3998" s="32">
        <f t="shared" si="314"/>
        <v>1020.9702647920326</v>
      </c>
      <c r="V3998" s="22">
        <f t="shared" si="315"/>
        <v>0.46854352113491965</v>
      </c>
      <c r="X3998" s="33"/>
      <c r="Y3998" s="33"/>
    </row>
    <row r="3999" spans="1:25" x14ac:dyDescent="0.2">
      <c r="A3999" s="93" t="s">
        <v>2525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3"/>
        <v>10 2024</v>
      </c>
      <c r="G3999" s="97" t="s">
        <v>5</v>
      </c>
      <c r="H3999" s="161" t="s">
        <v>2520</v>
      </c>
      <c r="I3999" s="97" t="s">
        <v>2115</v>
      </c>
      <c r="J3999" s="97" t="s">
        <v>2521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3221</v>
      </c>
      <c r="T3999" s="95" t="str">
        <f t="shared" si="316"/>
        <v>3 2025</v>
      </c>
      <c r="U3999" s="32">
        <f t="shared" si="314"/>
        <v>1246.1985834797892</v>
      </c>
      <c r="V3999" s="22">
        <f t="shared" si="315"/>
        <v>0.67223952488883143</v>
      </c>
      <c r="X3999" s="33"/>
      <c r="Y3999" s="33"/>
    </row>
    <row r="4000" spans="1:25" x14ac:dyDescent="0.2">
      <c r="A4000" s="93" t="s">
        <v>2525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3"/>
        <v>10 2024</v>
      </c>
      <c r="G4000" s="97" t="s">
        <v>7</v>
      </c>
      <c r="H4000" s="161" t="s">
        <v>2522</v>
      </c>
      <c r="I4000" s="97" t="s">
        <v>2523</v>
      </c>
      <c r="J4000" s="97" t="s">
        <v>2524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3221</v>
      </c>
      <c r="T4000" s="95" t="str">
        <f t="shared" si="316"/>
        <v>2 2025</v>
      </c>
      <c r="U4000" s="32">
        <f t="shared" si="314"/>
        <v>-234.91719156414797</v>
      </c>
      <c r="V4000" s="22">
        <f t="shared" si="315"/>
        <v>-0.12802604534098691</v>
      </c>
      <c r="X4000" s="33"/>
      <c r="Y4000" s="33"/>
    </row>
    <row r="4001" spans="1:25" x14ac:dyDescent="0.2">
      <c r="A4001" s="93" t="s">
        <v>2543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3"/>
        <v>10 2024</v>
      </c>
      <c r="G4001" s="97" t="s">
        <v>5</v>
      </c>
      <c r="H4001" s="161" t="s">
        <v>2529</v>
      </c>
      <c r="I4001" s="97" t="s">
        <v>2067</v>
      </c>
      <c r="J4001" s="97" t="s">
        <v>2530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3221</v>
      </c>
      <c r="T4001" s="95" t="str">
        <f t="shared" si="316"/>
        <v>11 2024</v>
      </c>
      <c r="U4001" s="32">
        <f t="shared" si="314"/>
        <v>560.22360303107507</v>
      </c>
      <c r="V4001" s="22">
        <f t="shared" si="315"/>
        <v>0.75728774982071756</v>
      </c>
      <c r="X4001" s="33"/>
      <c r="Y4001" s="33"/>
    </row>
    <row r="4002" spans="1:25" x14ac:dyDescent="0.2">
      <c r="A4002" s="93" t="s">
        <v>2543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3"/>
        <v>10 2024</v>
      </c>
      <c r="G4002" s="97" t="s">
        <v>5</v>
      </c>
      <c r="H4002" s="161" t="s">
        <v>2531</v>
      </c>
      <c r="I4002" s="97" t="s">
        <v>2115</v>
      </c>
      <c r="J4002" s="97" t="s">
        <v>2532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3221</v>
      </c>
      <c r="T4002" s="95" t="str">
        <f t="shared" si="316"/>
        <v>11 2024</v>
      </c>
      <c r="U4002" s="32">
        <f t="shared" si="314"/>
        <v>1388.3090361691293</v>
      </c>
      <c r="V4002" s="22">
        <f t="shared" si="315"/>
        <v>0.69012043158227798</v>
      </c>
      <c r="X4002" s="33"/>
      <c r="Y4002" s="33"/>
    </row>
    <row r="4003" spans="1:25" x14ac:dyDescent="0.2">
      <c r="A4003" s="93" t="s">
        <v>2543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3"/>
        <v>10 2024</v>
      </c>
      <c r="G4003" s="97" t="s">
        <v>5</v>
      </c>
      <c r="H4003" s="161" t="s">
        <v>2533</v>
      </c>
      <c r="I4003" s="97" t="s">
        <v>2165</v>
      </c>
      <c r="J4003" s="97" t="s">
        <v>2534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3221</v>
      </c>
      <c r="T4003" s="95" t="str">
        <f t="shared" si="316"/>
        <v>11 2024</v>
      </c>
      <c r="U4003" s="32">
        <f t="shared" si="314"/>
        <v>871.69510264900737</v>
      </c>
      <c r="V4003" s="22">
        <f t="shared" si="315"/>
        <v>0.27001634925012274</v>
      </c>
      <c r="X4003" s="33"/>
      <c r="Y4003" s="33"/>
    </row>
    <row r="4004" spans="1:25" x14ac:dyDescent="0.2">
      <c r="A4004" s="93" t="s">
        <v>2543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3"/>
        <v>10 2024</v>
      </c>
      <c r="G4004" s="97" t="s">
        <v>5</v>
      </c>
      <c r="H4004" s="161" t="s">
        <v>2535</v>
      </c>
      <c r="I4004" s="97" t="s">
        <v>2067</v>
      </c>
      <c r="J4004" s="97" t="s">
        <v>4397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3221</v>
      </c>
      <c r="T4004" s="95" t="str">
        <f t="shared" si="316"/>
        <v>12 2024</v>
      </c>
      <c r="U4004" s="32">
        <f t="shared" si="314"/>
        <v>784.15555278909869</v>
      </c>
      <c r="V4004" s="22">
        <f t="shared" si="315"/>
        <v>0.338604587079888</v>
      </c>
      <c r="X4004" s="33"/>
      <c r="Y4004" s="33"/>
    </row>
    <row r="4005" spans="1:25" x14ac:dyDescent="0.2">
      <c r="A4005" s="93" t="s">
        <v>2543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3"/>
        <v>10 2024</v>
      </c>
      <c r="G4005" s="97" t="s">
        <v>5</v>
      </c>
      <c r="H4005" s="161" t="s">
        <v>2535</v>
      </c>
      <c r="I4005" s="97" t="s">
        <v>2067</v>
      </c>
      <c r="J4005" s="97" t="s">
        <v>4397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3221</v>
      </c>
      <c r="T4005" s="95" t="str">
        <f t="shared" si="316"/>
        <v>1 2025</v>
      </c>
      <c r="U4005" s="32">
        <f t="shared" si="314"/>
        <v>784.15555278909869</v>
      </c>
      <c r="V4005" s="22">
        <f t="shared" si="315"/>
        <v>0.338604587079888</v>
      </c>
      <c r="X4005" s="33"/>
      <c r="Y4005" s="33"/>
    </row>
    <row r="4006" spans="1:25" x14ac:dyDescent="0.2">
      <c r="A4006" s="93" t="s">
        <v>2543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3"/>
        <v>10 2024</v>
      </c>
      <c r="G4006" s="97" t="s">
        <v>5</v>
      </c>
      <c r="H4006" s="161" t="s">
        <v>2536</v>
      </c>
      <c r="I4006" s="97" t="s">
        <v>2067</v>
      </c>
      <c r="J4006" s="97" t="s">
        <v>2537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3221</v>
      </c>
      <c r="T4006" s="95" t="str">
        <f t="shared" si="316"/>
        <v>11 2024</v>
      </c>
      <c r="U4006" s="32">
        <f t="shared" si="314"/>
        <v>894.31571268466678</v>
      </c>
      <c r="V4006" s="22">
        <f t="shared" si="315"/>
        <v>0.26259501387594764</v>
      </c>
      <c r="X4006" s="33"/>
      <c r="Y4006" s="33"/>
    </row>
    <row r="4007" spans="1:25" x14ac:dyDescent="0.2">
      <c r="A4007" s="93" t="s">
        <v>2543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3"/>
        <v>10 2024</v>
      </c>
      <c r="G4007" s="97" t="s">
        <v>5</v>
      </c>
      <c r="H4007" s="161" t="s">
        <v>2538</v>
      </c>
      <c r="I4007" s="97" t="s">
        <v>2102</v>
      </c>
      <c r="J4007" s="97" t="s">
        <v>2539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4746</v>
      </c>
      <c r="T4007" s="95" t="str">
        <f t="shared" si="316"/>
        <v>8 2025</v>
      </c>
      <c r="U4007" s="32">
        <f t="shared" si="314"/>
        <v>642.56626133469217</v>
      </c>
      <c r="V4007" s="22">
        <f t="shared" si="315"/>
        <v>0.32826973840393248</v>
      </c>
      <c r="X4007" s="33"/>
      <c r="Y4007" s="33"/>
    </row>
    <row r="4008" spans="1:25" x14ac:dyDescent="0.2">
      <c r="A4008" s="93" t="s">
        <v>2543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3"/>
        <v>10 2024</v>
      </c>
      <c r="G4008" s="97" t="s">
        <v>5</v>
      </c>
      <c r="H4008" s="161" t="s">
        <v>2540</v>
      </c>
      <c r="I4008" s="97" t="s">
        <v>2067</v>
      </c>
      <c r="J4008" s="97" t="s">
        <v>2541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3221</v>
      </c>
      <c r="T4008" s="95" t="str">
        <f t="shared" si="316"/>
        <v>11 2024</v>
      </c>
      <c r="U4008" s="32">
        <f t="shared" si="314"/>
        <v>735.80425751400981</v>
      </c>
      <c r="V4008" s="22">
        <f t="shared" si="315"/>
        <v>0.32497378371806679</v>
      </c>
      <c r="X4008" s="33"/>
      <c r="Y4008" s="33"/>
    </row>
    <row r="4009" spans="1:25" x14ac:dyDescent="0.2">
      <c r="A4009" s="93" t="s">
        <v>2543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3"/>
        <v>10 2024</v>
      </c>
      <c r="G4009" s="97" t="s">
        <v>5</v>
      </c>
      <c r="H4009" s="161" t="s">
        <v>2542</v>
      </c>
      <c r="I4009" s="97" t="s">
        <v>2067</v>
      </c>
      <c r="J4009" s="97" t="s">
        <v>3859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3221</v>
      </c>
      <c r="T4009" s="95" t="str">
        <f t="shared" si="316"/>
        <v>4 2025</v>
      </c>
      <c r="U4009" s="32">
        <f t="shared" si="314"/>
        <v>456.25745389709664</v>
      </c>
      <c r="V4009" s="22">
        <f t="shared" si="315"/>
        <v>0.36684236245412427</v>
      </c>
      <c r="X4009" s="33"/>
      <c r="Y4009" s="33"/>
    </row>
    <row r="4010" spans="1:25" x14ac:dyDescent="0.2">
      <c r="A4010" s="93" t="s">
        <v>2543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3"/>
        <v>10 2024</v>
      </c>
      <c r="G4010" s="97" t="s">
        <v>5</v>
      </c>
      <c r="H4010" s="161" t="s">
        <v>4375</v>
      </c>
      <c r="I4010" s="97" t="s">
        <v>4322</v>
      </c>
      <c r="J4010" s="97" t="s">
        <v>4376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6"/>
        <v>8 2025</v>
      </c>
      <c r="U4010" s="32">
        <f t="shared" si="314"/>
        <v>1400.4149671421296</v>
      </c>
      <c r="V4010" s="22">
        <f t="shared" si="315"/>
        <v>1.4009963345872272</v>
      </c>
      <c r="X4010" s="33"/>
      <c r="Y4010" s="33"/>
    </row>
    <row r="4011" spans="1:25" x14ac:dyDescent="0.2">
      <c r="A4011" s="93" t="s">
        <v>2553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3"/>
        <v>10 2024</v>
      </c>
      <c r="G4011" s="97" t="s">
        <v>5</v>
      </c>
      <c r="H4011" s="161" t="s">
        <v>2517</v>
      </c>
      <c r="I4011" s="97" t="s">
        <v>2518</v>
      </c>
      <c r="J4011" s="97" t="s">
        <v>2519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3221</v>
      </c>
      <c r="T4011" s="95" t="str">
        <f t="shared" si="316"/>
        <v>1 2025</v>
      </c>
      <c r="U4011" s="32">
        <f t="shared" si="314"/>
        <v>1012.9538352430749</v>
      </c>
      <c r="V4011" s="22">
        <f t="shared" si="315"/>
        <v>1.0262476785901193</v>
      </c>
      <c r="X4011" s="33"/>
      <c r="Y4011" s="33"/>
    </row>
    <row r="4012" spans="1:25" x14ac:dyDescent="0.2">
      <c r="A4012" s="93" t="s">
        <v>2553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3"/>
        <v>10 2024</v>
      </c>
      <c r="G4012" s="97" t="s">
        <v>5</v>
      </c>
      <c r="H4012" s="161" t="s">
        <v>2517</v>
      </c>
      <c r="I4012" s="97" t="s">
        <v>2518</v>
      </c>
      <c r="J4012" s="97" t="s">
        <v>2519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6"/>
        <v>8 2025</v>
      </c>
      <c r="U4012" s="32">
        <f t="shared" si="314"/>
        <v>912.95383524307488</v>
      </c>
      <c r="V4012" s="22">
        <f t="shared" si="315"/>
        <v>0.92493529466061342</v>
      </c>
      <c r="X4012" s="33"/>
      <c r="Y4012" s="33"/>
    </row>
    <row r="4013" spans="1:25" x14ac:dyDescent="0.2">
      <c r="A4013" s="93" t="s">
        <v>2553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3"/>
        <v>10 2024</v>
      </c>
      <c r="G4013" s="97" t="s">
        <v>5</v>
      </c>
      <c r="H4013" s="161" t="s">
        <v>2546</v>
      </c>
      <c r="I4013" s="97" t="s">
        <v>2272</v>
      </c>
      <c r="J4013" s="97" t="s">
        <v>2547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3221</v>
      </c>
      <c r="T4013" s="95" t="str">
        <f t="shared" si="316"/>
        <v>11 2024</v>
      </c>
      <c r="U4013" s="32">
        <f t="shared" si="314"/>
        <v>1761.7789385638002</v>
      </c>
      <c r="V4013" s="22">
        <f t="shared" si="315"/>
        <v>0.54405764928921341</v>
      </c>
      <c r="X4013" s="33"/>
      <c r="Y4013" s="33"/>
    </row>
    <row r="4014" spans="1:25" x14ac:dyDescent="0.2">
      <c r="A4014" s="93" t="s">
        <v>2553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3"/>
        <v>10 2024</v>
      </c>
      <c r="G4014" s="97" t="s">
        <v>5</v>
      </c>
      <c r="H4014" s="161" t="s">
        <v>2546</v>
      </c>
      <c r="I4014" s="97" t="s">
        <v>2272</v>
      </c>
      <c r="J4014" s="97" t="s">
        <v>2547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3221</v>
      </c>
      <c r="T4014" s="95" t="str">
        <f t="shared" si="316"/>
        <v>11 2024</v>
      </c>
      <c r="U4014" s="32">
        <f t="shared" si="314"/>
        <v>1761.7789385638002</v>
      </c>
      <c r="V4014" s="22">
        <f t="shared" si="315"/>
        <v>0.54405764928921341</v>
      </c>
      <c r="X4014" s="33"/>
      <c r="Y4014" s="33"/>
    </row>
    <row r="4015" spans="1:25" x14ac:dyDescent="0.2">
      <c r="A4015" s="93" t="s">
        <v>2553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3"/>
        <v>10 2024</v>
      </c>
      <c r="G4015" s="97" t="s">
        <v>5</v>
      </c>
      <c r="H4015" s="161" t="s">
        <v>2546</v>
      </c>
      <c r="I4015" s="97" t="s">
        <v>2272</v>
      </c>
      <c r="J4015" s="97" t="s">
        <v>2547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3221</v>
      </c>
      <c r="T4015" s="95" t="str">
        <f t="shared" si="316"/>
        <v>11 2024</v>
      </c>
      <c r="U4015" s="32">
        <f t="shared" si="314"/>
        <v>1761.7789385638002</v>
      </c>
      <c r="V4015" s="22">
        <f t="shared" si="315"/>
        <v>0.54405764928921341</v>
      </c>
      <c r="X4015" s="33"/>
      <c r="Y4015" s="33"/>
    </row>
    <row r="4016" spans="1:25" x14ac:dyDescent="0.2">
      <c r="A4016" s="93" t="s">
        <v>2553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3"/>
        <v>10 2024</v>
      </c>
      <c r="G4016" s="97" t="s">
        <v>5</v>
      </c>
      <c r="H4016" s="161" t="s">
        <v>2164</v>
      </c>
      <c r="I4016" s="97" t="s">
        <v>2165</v>
      </c>
      <c r="J4016" s="97" t="s">
        <v>4125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3221</v>
      </c>
      <c r="T4016" s="95" t="str">
        <f t="shared" si="316"/>
        <v>12 2024</v>
      </c>
      <c r="U4016" s="32">
        <f t="shared" si="314"/>
        <v>2529.8553462565351</v>
      </c>
      <c r="V4016" s="22">
        <f t="shared" si="315"/>
        <v>0.72903455005180251</v>
      </c>
      <c r="X4016" s="33"/>
      <c r="Y4016" s="33"/>
    </row>
    <row r="4017" spans="1:25" x14ac:dyDescent="0.2">
      <c r="A4017" s="93" t="s">
        <v>2553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3"/>
        <v>10 2024</v>
      </c>
      <c r="G4017" s="97" t="s">
        <v>5</v>
      </c>
      <c r="H4017" s="161" t="s">
        <v>2548</v>
      </c>
      <c r="I4017" s="97" t="s">
        <v>2067</v>
      </c>
      <c r="J4017" s="97" t="s">
        <v>2549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3221</v>
      </c>
      <c r="T4017" s="95" t="str">
        <f t="shared" si="316"/>
        <v>12 2024</v>
      </c>
      <c r="U4017" s="32">
        <f t="shared" si="314"/>
        <v>946.81537573701178</v>
      </c>
      <c r="V4017" s="22">
        <f t="shared" si="315"/>
        <v>1.1788265700502183</v>
      </c>
      <c r="X4017" s="33"/>
      <c r="Y4017" s="33"/>
    </row>
    <row r="4018" spans="1:25" x14ac:dyDescent="0.2">
      <c r="A4018" s="93" t="s">
        <v>2553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3"/>
        <v>10 2024</v>
      </c>
      <c r="G4018" s="97" t="s">
        <v>5</v>
      </c>
      <c r="H4018" s="161" t="s">
        <v>2550</v>
      </c>
      <c r="I4018" s="97" t="s">
        <v>2551</v>
      </c>
      <c r="J4018" s="97" t="s">
        <v>2552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3221</v>
      </c>
      <c r="T4018" s="95" t="str">
        <f t="shared" si="316"/>
        <v>12 2024</v>
      </c>
      <c r="U4018" s="32">
        <f t="shared" si="314"/>
        <v>1264.912291828902</v>
      </c>
      <c r="V4018" s="22">
        <f t="shared" si="315"/>
        <v>0.88141810749736638</v>
      </c>
      <c r="X4018" s="33"/>
      <c r="Y4018" s="33"/>
    </row>
    <row r="4019" spans="1:25" x14ac:dyDescent="0.2">
      <c r="A4019" s="93" t="s">
        <v>2567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3"/>
        <v>10 2024</v>
      </c>
      <c r="G4019" s="97" t="s">
        <v>5</v>
      </c>
      <c r="H4019" s="161" t="s">
        <v>2084</v>
      </c>
      <c r="I4019" s="97" t="s">
        <v>2067</v>
      </c>
      <c r="J4019" s="97" t="s">
        <v>2085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3221</v>
      </c>
      <c r="T4019" s="95" t="str">
        <f t="shared" si="316"/>
        <v>12 2024</v>
      </c>
      <c r="U4019" s="32">
        <f t="shared" si="314"/>
        <v>1360.9951755946204</v>
      </c>
      <c r="V4019" s="22">
        <f t="shared" si="315"/>
        <v>0.63627494434144738</v>
      </c>
      <c r="X4019" s="33"/>
      <c r="Y4019" s="33"/>
    </row>
    <row r="4020" spans="1:25" x14ac:dyDescent="0.2">
      <c r="A4020" s="93" t="s">
        <v>2567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3"/>
        <v>10 2024</v>
      </c>
      <c r="G4020" s="97" t="s">
        <v>5</v>
      </c>
      <c r="H4020" s="161" t="s">
        <v>2084</v>
      </c>
      <c r="I4020" s="97" t="s">
        <v>2067</v>
      </c>
      <c r="J4020" s="97" t="s">
        <v>2085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3221</v>
      </c>
      <c r="T4020" s="95" t="str">
        <f t="shared" si="316"/>
        <v>12 2024</v>
      </c>
      <c r="U4020" s="32">
        <f t="shared" si="314"/>
        <v>1360.9951755946204</v>
      </c>
      <c r="V4020" s="22">
        <f t="shared" si="315"/>
        <v>0.63627494434144738</v>
      </c>
      <c r="X4020" s="33"/>
      <c r="Y4020" s="33"/>
    </row>
    <row r="4021" spans="1:25" x14ac:dyDescent="0.2">
      <c r="A4021" s="93" t="s">
        <v>2567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3"/>
        <v>10 2024</v>
      </c>
      <c r="G4021" s="97" t="s">
        <v>5</v>
      </c>
      <c r="H4021" s="161" t="s">
        <v>2555</v>
      </c>
      <c r="I4021" s="97" t="s">
        <v>2067</v>
      </c>
      <c r="J4021" s="97" t="s">
        <v>2556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3221</v>
      </c>
      <c r="T4021" s="95" t="str">
        <f t="shared" si="316"/>
        <v>11 2024</v>
      </c>
      <c r="U4021" s="32">
        <f t="shared" si="314"/>
        <v>848.47933481771975</v>
      </c>
      <c r="V4021" s="22">
        <f t="shared" si="315"/>
        <v>0.54686950284225588</v>
      </c>
      <c r="X4021" s="33"/>
      <c r="Y4021" s="33"/>
    </row>
    <row r="4022" spans="1:25" x14ac:dyDescent="0.2">
      <c r="A4022" s="93" t="s">
        <v>2567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3"/>
        <v>10 2024</v>
      </c>
      <c r="G4022" s="97" t="s">
        <v>5</v>
      </c>
      <c r="H4022" s="161" t="s">
        <v>2555</v>
      </c>
      <c r="I4022" s="97" t="s">
        <v>2067</v>
      </c>
      <c r="J4022" s="97" t="s">
        <v>2556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3221</v>
      </c>
      <c r="T4022" s="95" t="str">
        <f t="shared" si="316"/>
        <v>12 2024</v>
      </c>
      <c r="U4022" s="32">
        <f t="shared" si="314"/>
        <v>1048.4793348177197</v>
      </c>
      <c r="V4022" s="22">
        <f t="shared" si="315"/>
        <v>0.67577529474577724</v>
      </c>
      <c r="X4022" s="33"/>
      <c r="Y4022" s="33"/>
    </row>
    <row r="4023" spans="1:25" x14ac:dyDescent="0.2">
      <c r="A4023" s="93" t="s">
        <v>2567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3"/>
        <v>10 2024</v>
      </c>
      <c r="G4023" s="97" t="s">
        <v>5</v>
      </c>
      <c r="H4023" s="161" t="s">
        <v>2557</v>
      </c>
      <c r="I4023" s="97" t="s">
        <v>2558</v>
      </c>
      <c r="J4023" s="97" t="s">
        <v>2559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3575</v>
      </c>
      <c r="T4023" s="95" t="str">
        <f t="shared" si="316"/>
        <v>4 2025</v>
      </c>
      <c r="U4023" s="32">
        <f t="shared" si="314"/>
        <v>2074.0237467542588</v>
      </c>
      <c r="V4023" s="22">
        <f t="shared" si="315"/>
        <v>0.8549233505395607</v>
      </c>
      <c r="X4023" s="33"/>
      <c r="Y4023" s="33"/>
    </row>
    <row r="4024" spans="1:25" x14ac:dyDescent="0.2">
      <c r="A4024" s="93" t="s">
        <v>2567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3"/>
        <v>10 2024</v>
      </c>
      <c r="G4024" s="97" t="s">
        <v>5</v>
      </c>
      <c r="H4024" s="161" t="s">
        <v>2276</v>
      </c>
      <c r="I4024" s="97" t="s">
        <v>2277</v>
      </c>
      <c r="J4024" s="97" t="s">
        <v>2278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3221</v>
      </c>
      <c r="T4024" s="95" t="str">
        <f t="shared" si="316"/>
        <v>4 2025</v>
      </c>
      <c r="U4024" s="32">
        <f t="shared" si="314"/>
        <v>1129.2305915039474</v>
      </c>
      <c r="V4024" s="22">
        <f t="shared" si="315"/>
        <v>0.47631397109189905</v>
      </c>
      <c r="X4024" s="33"/>
      <c r="Y4024" s="33"/>
    </row>
    <row r="4025" spans="1:25" x14ac:dyDescent="0.2">
      <c r="A4025" s="93" t="s">
        <v>2567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3"/>
        <v>10 2024</v>
      </c>
      <c r="G4025" s="97" t="s">
        <v>5</v>
      </c>
      <c r="H4025" s="161" t="s">
        <v>2080</v>
      </c>
      <c r="I4025" s="97" t="s">
        <v>2067</v>
      </c>
      <c r="J4025" s="97" t="s">
        <v>2081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3221</v>
      </c>
      <c r="T4025" s="95" t="str">
        <f t="shared" si="316"/>
        <v>1 2025</v>
      </c>
      <c r="U4025" s="32">
        <f t="shared" si="314"/>
        <v>1296.9236177035734</v>
      </c>
      <c r="V4025" s="22">
        <f t="shared" si="315"/>
        <v>0.71928379209969517</v>
      </c>
      <c r="X4025" s="33"/>
      <c r="Y4025" s="33"/>
    </row>
    <row r="4026" spans="1:25" x14ac:dyDescent="0.2">
      <c r="A4026" s="93" t="s">
        <v>2567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3"/>
        <v>10 2024</v>
      </c>
      <c r="G4026" s="97" t="s">
        <v>5</v>
      </c>
      <c r="H4026" s="161" t="s">
        <v>2560</v>
      </c>
      <c r="I4026" s="97" t="s">
        <v>2071</v>
      </c>
      <c r="J4026" s="97" t="s">
        <v>2561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3221</v>
      </c>
      <c r="T4026" s="95" t="str">
        <f t="shared" si="316"/>
        <v>4 2025</v>
      </c>
      <c r="U4026" s="32">
        <f t="shared" si="314"/>
        <v>1482.3379812785633</v>
      </c>
      <c r="V4026" s="22">
        <f t="shared" si="315"/>
        <v>0.86299747279849637</v>
      </c>
      <c r="X4026" s="33"/>
      <c r="Y4026" s="33"/>
    </row>
    <row r="4027" spans="1:25" x14ac:dyDescent="0.2">
      <c r="A4027" s="93" t="s">
        <v>2567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3"/>
        <v>10 2024</v>
      </c>
      <c r="G4027" s="97" t="s">
        <v>5</v>
      </c>
      <c r="H4027" s="161" t="s">
        <v>2562</v>
      </c>
      <c r="I4027" s="97" t="s">
        <v>2165</v>
      </c>
      <c r="J4027" s="97" t="s">
        <v>2563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6"/>
        <v/>
      </c>
      <c r="U4027" s="32">
        <f t="shared" si="314"/>
        <v>-551.02680891670116</v>
      </c>
      <c r="V4027" s="22" t="str">
        <f t="shared" si="315"/>
        <v/>
      </c>
      <c r="X4027" s="33"/>
      <c r="Y4027" s="33"/>
    </row>
    <row r="4028" spans="1:25" x14ac:dyDescent="0.2">
      <c r="A4028" s="93" t="s">
        <v>2567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3"/>
        <v>10 2024</v>
      </c>
      <c r="G4028" s="97" t="s">
        <v>5</v>
      </c>
      <c r="H4028" s="161" t="s">
        <v>2564</v>
      </c>
      <c r="I4028" s="97" t="s">
        <v>2565</v>
      </c>
      <c r="J4028" s="97" t="s">
        <v>2566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3221</v>
      </c>
      <c r="T4028" s="95" t="str">
        <f t="shared" si="316"/>
        <v>11 2024</v>
      </c>
      <c r="U4028" s="32">
        <f t="shared" si="314"/>
        <v>1363.5965757426263</v>
      </c>
      <c r="V4028" s="22">
        <f t="shared" si="315"/>
        <v>0.669610235133</v>
      </c>
      <c r="X4028" s="33"/>
      <c r="Y4028" s="33"/>
    </row>
    <row r="4029" spans="1:25" x14ac:dyDescent="0.2">
      <c r="A4029" s="93" t="s">
        <v>2567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3"/>
        <v>10 2024</v>
      </c>
      <c r="G4029" s="97" t="s">
        <v>5</v>
      </c>
      <c r="H4029" s="161" t="s">
        <v>2223</v>
      </c>
      <c r="I4029" s="97" t="s">
        <v>2222</v>
      </c>
      <c r="J4029" s="97" t="s">
        <v>2224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3221</v>
      </c>
      <c r="T4029" s="95" t="str">
        <f t="shared" si="316"/>
        <v>12 2024</v>
      </c>
      <c r="U4029" s="32">
        <f t="shared" si="314"/>
        <v>1428.1727751090571</v>
      </c>
      <c r="V4029" s="22">
        <f t="shared" si="315"/>
        <v>0.80604516910330348</v>
      </c>
      <c r="X4029" s="33"/>
      <c r="Y4029" s="33"/>
    </row>
    <row r="4030" spans="1:25" x14ac:dyDescent="0.2">
      <c r="A4030" s="93" t="s">
        <v>2572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3"/>
        <v>10 2024</v>
      </c>
      <c r="G4030" s="97" t="s">
        <v>5</v>
      </c>
      <c r="H4030" s="161" t="s">
        <v>2569</v>
      </c>
      <c r="I4030" s="97" t="s">
        <v>2067</v>
      </c>
      <c r="J4030" s="97" t="s">
        <v>2570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3221</v>
      </c>
      <c r="T4030" s="95" t="str">
        <f t="shared" si="316"/>
        <v>2 2025</v>
      </c>
      <c r="U4030" s="32">
        <f t="shared" si="314"/>
        <v>1570.8337018120758</v>
      </c>
      <c r="V4030" s="22">
        <f t="shared" si="315"/>
        <v>0.9641948176556745</v>
      </c>
      <c r="X4030" s="33"/>
      <c r="Y4030" s="33"/>
    </row>
    <row r="4031" spans="1:25" x14ac:dyDescent="0.2">
      <c r="A4031" s="93" t="s">
        <v>2572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3"/>
        <v>10 2024</v>
      </c>
      <c r="G4031" s="97" t="s">
        <v>5</v>
      </c>
      <c r="H4031" s="161" t="s">
        <v>2571</v>
      </c>
      <c r="I4031" s="97" t="s">
        <v>2099</v>
      </c>
      <c r="J4031" s="97" t="s">
        <v>3843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3221</v>
      </c>
      <c r="T4031" s="95" t="str">
        <f t="shared" si="316"/>
        <v>11 2024</v>
      </c>
      <c r="U4031" s="32">
        <f t="shared" si="314"/>
        <v>1402.5228580423984</v>
      </c>
      <c r="V4031" s="22">
        <f t="shared" si="315"/>
        <v>1.277951771770552</v>
      </c>
      <c r="X4031" s="33"/>
      <c r="Y4031" s="33"/>
    </row>
    <row r="4032" spans="1:25" x14ac:dyDescent="0.2">
      <c r="A4032" s="93" t="s">
        <v>2572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3"/>
        <v>10 2024</v>
      </c>
      <c r="G4032" s="97" t="s">
        <v>5</v>
      </c>
      <c r="H4032" s="161" t="s">
        <v>2571</v>
      </c>
      <c r="I4032" s="97" t="s">
        <v>2099</v>
      </c>
      <c r="J4032" s="97" t="s">
        <v>3843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3221</v>
      </c>
      <c r="T4032" s="95" t="str">
        <f t="shared" si="316"/>
        <v>11 2024</v>
      </c>
      <c r="U4032" s="32">
        <f t="shared" si="314"/>
        <v>1402.5228580423984</v>
      </c>
      <c r="V4032" s="22">
        <f t="shared" si="315"/>
        <v>1.277951771770552</v>
      </c>
      <c r="X4032" s="33"/>
      <c r="Y4032" s="33"/>
    </row>
    <row r="4033" spans="1:25" x14ac:dyDescent="0.2">
      <c r="A4033" s="93" t="s">
        <v>2572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ref="F4033:F4096" si="317">IFERROR(MONTH(E4033)&amp;" "&amp;YEAR(E4033),"")</f>
        <v>10 2024</v>
      </c>
      <c r="G4033" s="97" t="s">
        <v>5</v>
      </c>
      <c r="H4033" s="161" t="s">
        <v>2571</v>
      </c>
      <c r="I4033" s="97" t="s">
        <v>2099</v>
      </c>
      <c r="J4033" s="97" t="s">
        <v>3843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3221</v>
      </c>
      <c r="T4033" s="95" t="str">
        <f t="shared" si="316"/>
        <v>11 2024</v>
      </c>
      <c r="U4033" s="32">
        <f t="shared" ref="U4033:U4096" si="318">Q4033-P4033</f>
        <v>1402.5228580423984</v>
      </c>
      <c r="V4033" s="22">
        <f t="shared" ref="V4033:V4096" si="319">IF(Q4033&lt;&gt;0,IFERROR(U4033/P4033,""),"")</f>
        <v>1.277951771770552</v>
      </c>
      <c r="X4033" s="33"/>
      <c r="Y4033" s="33"/>
    </row>
    <row r="4034" spans="1:25" x14ac:dyDescent="0.2">
      <c r="A4034" s="93" t="s">
        <v>2572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7"/>
        <v>10 2024</v>
      </c>
      <c r="G4034" s="97" t="s">
        <v>5</v>
      </c>
      <c r="H4034" s="161" t="s">
        <v>2564</v>
      </c>
      <c r="I4034" s="97" t="s">
        <v>2565</v>
      </c>
      <c r="J4034" s="97" t="s">
        <v>2566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3221</v>
      </c>
      <c r="T4034" s="95" t="str">
        <f t="shared" si="316"/>
        <v>11 2024</v>
      </c>
      <c r="U4034" s="32">
        <f t="shared" si="318"/>
        <v>1548.0073229465472</v>
      </c>
      <c r="V4034" s="22">
        <f t="shared" si="319"/>
        <v>0.83586039087878539</v>
      </c>
      <c r="X4034" s="33"/>
      <c r="Y4034" s="33"/>
    </row>
    <row r="4035" spans="1:25" x14ac:dyDescent="0.2">
      <c r="A4035" s="93" t="s">
        <v>2572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7"/>
        <v>10 2024</v>
      </c>
      <c r="G4035" s="97" t="s">
        <v>5</v>
      </c>
      <c r="H4035" s="161" t="s">
        <v>2564</v>
      </c>
      <c r="I4035" s="97" t="s">
        <v>2565</v>
      </c>
      <c r="J4035" s="97" t="s">
        <v>2566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3221</v>
      </c>
      <c r="T4035" s="95" t="str">
        <f t="shared" si="316"/>
        <v>11 2024</v>
      </c>
      <c r="U4035" s="32">
        <f t="shared" si="318"/>
        <v>1548.0073229465472</v>
      </c>
      <c r="V4035" s="22">
        <f t="shared" si="319"/>
        <v>0.83586039087878539</v>
      </c>
      <c r="X4035" s="33"/>
      <c r="Y4035" s="33"/>
    </row>
    <row r="4036" spans="1:25" x14ac:dyDescent="0.2">
      <c r="A4036" s="93" t="s">
        <v>2572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si="317"/>
        <v>10 2024</v>
      </c>
      <c r="G4036" s="97" t="s">
        <v>5</v>
      </c>
      <c r="H4036" s="161" t="s">
        <v>2564</v>
      </c>
      <c r="I4036" s="97" t="s">
        <v>2565</v>
      </c>
      <c r="J4036" s="97" t="s">
        <v>2566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3221</v>
      </c>
      <c r="T4036" s="95" t="str">
        <f t="shared" si="316"/>
        <v>11 2024</v>
      </c>
      <c r="U4036" s="32">
        <f t="shared" si="318"/>
        <v>1548.0073229465472</v>
      </c>
      <c r="V4036" s="22">
        <f t="shared" si="319"/>
        <v>0.83586039087878539</v>
      </c>
      <c r="X4036" s="33"/>
      <c r="Y4036" s="33"/>
    </row>
    <row r="4037" spans="1:25" x14ac:dyDescent="0.2">
      <c r="A4037" s="93" t="s">
        <v>2572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7"/>
        <v>10 2024</v>
      </c>
      <c r="G4037" s="97" t="s">
        <v>5</v>
      </c>
      <c r="H4037" s="161" t="s">
        <v>2564</v>
      </c>
      <c r="I4037" s="97" t="s">
        <v>2565</v>
      </c>
      <c r="J4037" s="97" t="s">
        <v>2566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3221</v>
      </c>
      <c r="T4037" s="95" t="str">
        <f t="shared" si="316"/>
        <v>2 2025</v>
      </c>
      <c r="U4037" s="32">
        <f t="shared" si="318"/>
        <v>1248.0073229465472</v>
      </c>
      <c r="V4037" s="22">
        <f t="shared" si="319"/>
        <v>0.67387270933065724</v>
      </c>
      <c r="X4037" s="33"/>
      <c r="Y4037" s="33"/>
    </row>
    <row r="4038" spans="1:25" x14ac:dyDescent="0.2">
      <c r="A4038" s="93" t="s">
        <v>2572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7"/>
        <v>10 2024</v>
      </c>
      <c r="G4038" s="97" t="s">
        <v>5</v>
      </c>
      <c r="H4038" s="161" t="s">
        <v>2148</v>
      </c>
      <c r="I4038" s="97" t="s">
        <v>2067</v>
      </c>
      <c r="J4038" s="97" t="s">
        <v>2149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3221</v>
      </c>
      <c r="T4038" s="95" t="str">
        <f t="shared" si="316"/>
        <v>11 2024</v>
      </c>
      <c r="U4038" s="32">
        <f t="shared" si="318"/>
        <v>1091.38593227454</v>
      </c>
      <c r="V4038" s="22">
        <f t="shared" si="319"/>
        <v>0.90300614680785862</v>
      </c>
      <c r="X4038" s="33"/>
      <c r="Y4038" s="33"/>
    </row>
    <row r="4039" spans="1:25" x14ac:dyDescent="0.2">
      <c r="A4039" s="93" t="s">
        <v>2576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7"/>
        <v>10 2024</v>
      </c>
      <c r="G4039" s="97" t="s">
        <v>8</v>
      </c>
      <c r="H4039" s="161" t="s">
        <v>2578</v>
      </c>
      <c r="I4039" s="97" t="s">
        <v>2309</v>
      </c>
      <c r="J4039" s="97" t="s">
        <v>2581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6"/>
        <v/>
      </c>
      <c r="U4039" s="32">
        <f t="shared" si="318"/>
        <v>-1324.6427310649813</v>
      </c>
      <c r="V4039" s="22" t="str">
        <f t="shared" si="319"/>
        <v/>
      </c>
      <c r="X4039" s="33"/>
      <c r="Y4039" s="33"/>
    </row>
    <row r="4040" spans="1:25" x14ac:dyDescent="0.2">
      <c r="A4040" s="93" t="s">
        <v>2576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7"/>
        <v>10 2024</v>
      </c>
      <c r="G4040" s="97" t="s">
        <v>8</v>
      </c>
      <c r="H4040" s="161" t="s">
        <v>2579</v>
      </c>
      <c r="I4040" s="97" t="s">
        <v>2309</v>
      </c>
      <c r="J4040" s="97" t="s">
        <v>2580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6"/>
        <v/>
      </c>
      <c r="U4040" s="32">
        <f t="shared" si="318"/>
        <v>-1324.6427310649813</v>
      </c>
      <c r="V4040" s="22" t="str">
        <f t="shared" si="319"/>
        <v/>
      </c>
      <c r="X4040" s="33"/>
      <c r="Y4040" s="33"/>
    </row>
    <row r="4041" spans="1:25" x14ac:dyDescent="0.2">
      <c r="A4041" s="93" t="s">
        <v>2576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7"/>
        <v>10 2024</v>
      </c>
      <c r="G4041" s="97" t="s">
        <v>8</v>
      </c>
      <c r="H4041" s="161" t="s">
        <v>2586</v>
      </c>
      <c r="I4041" s="97" t="s">
        <v>2309</v>
      </c>
      <c r="J4041" s="97" t="s">
        <v>2582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6"/>
        <v/>
      </c>
      <c r="U4041" s="32">
        <f t="shared" si="318"/>
        <v>-1324.6427310649813</v>
      </c>
      <c r="V4041" s="22" t="str">
        <f t="shared" si="319"/>
        <v/>
      </c>
      <c r="X4041" s="33"/>
      <c r="Y4041" s="33"/>
    </row>
    <row r="4042" spans="1:25" x14ac:dyDescent="0.2">
      <c r="A4042" s="93" t="s">
        <v>2576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7"/>
        <v>10 2024</v>
      </c>
      <c r="G4042" s="97" t="s">
        <v>8</v>
      </c>
      <c r="H4042" s="161" t="s">
        <v>2587</v>
      </c>
      <c r="I4042" s="97" t="s">
        <v>2309</v>
      </c>
      <c r="J4042" s="97" t="s">
        <v>2583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6"/>
        <v/>
      </c>
      <c r="U4042" s="32">
        <f t="shared" si="318"/>
        <v>-1324.6427310649813</v>
      </c>
      <c r="V4042" s="22" t="str">
        <f t="shared" si="319"/>
        <v/>
      </c>
      <c r="X4042" s="33"/>
      <c r="Y4042" s="33"/>
    </row>
    <row r="4043" spans="1:25" x14ac:dyDescent="0.2">
      <c r="A4043" s="93" t="s">
        <v>2576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7"/>
        <v>10 2024</v>
      </c>
      <c r="G4043" s="97" t="s">
        <v>8</v>
      </c>
      <c r="H4043" s="161" t="s">
        <v>2588</v>
      </c>
      <c r="I4043" s="97" t="s">
        <v>2309</v>
      </c>
      <c r="J4043" s="97" t="s">
        <v>2584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3221</v>
      </c>
      <c r="T4043" s="95" t="str">
        <f t="shared" si="316"/>
        <v>11 2024</v>
      </c>
      <c r="U4043" s="32">
        <f t="shared" si="318"/>
        <v>1175.3572689350187</v>
      </c>
      <c r="V4043" s="22">
        <f t="shared" si="319"/>
        <v>0.88730133897315799</v>
      </c>
      <c r="X4043" s="33"/>
      <c r="Y4043" s="33"/>
    </row>
    <row r="4044" spans="1:25" x14ac:dyDescent="0.2">
      <c r="A4044" s="93" t="s">
        <v>2576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7"/>
        <v>10 2024</v>
      </c>
      <c r="G4044" s="97" t="s">
        <v>8</v>
      </c>
      <c r="H4044" s="161" t="s">
        <v>2588</v>
      </c>
      <c r="I4044" s="97" t="s">
        <v>2309</v>
      </c>
      <c r="J4044" s="97" t="s">
        <v>2584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6"/>
        <v/>
      </c>
      <c r="U4044" s="32">
        <f t="shared" si="318"/>
        <v>-1324.6427310649813</v>
      </c>
      <c r="V4044" s="22" t="str">
        <f t="shared" si="319"/>
        <v/>
      </c>
      <c r="X4044" s="33"/>
      <c r="Y4044" s="33"/>
    </row>
    <row r="4045" spans="1:25" x14ac:dyDescent="0.2">
      <c r="A4045" s="93" t="s">
        <v>2576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7"/>
        <v>10 2024</v>
      </c>
      <c r="G4045" s="97" t="s">
        <v>8</v>
      </c>
      <c r="H4045" s="161" t="s">
        <v>2589</v>
      </c>
      <c r="I4045" s="97" t="s">
        <v>2309</v>
      </c>
      <c r="J4045" s="97" t="s">
        <v>2585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ref="T4045:T4108" si="320">IF(R4045="","",MONTH(R4045)&amp;" "&amp;YEAR(R4045))</f>
        <v/>
      </c>
      <c r="U4045" s="32">
        <f t="shared" si="318"/>
        <v>-30.193613610112322</v>
      </c>
      <c r="V4045" s="22" t="str">
        <f t="shared" si="319"/>
        <v/>
      </c>
      <c r="X4045" s="33"/>
      <c r="Y4045" s="33"/>
    </row>
    <row r="4046" spans="1:25" x14ac:dyDescent="0.2">
      <c r="A4046" s="93" t="s">
        <v>2590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7"/>
        <v>10 2024</v>
      </c>
      <c r="G4046" s="97" t="s">
        <v>6</v>
      </c>
      <c r="H4046" s="161" t="s">
        <v>2346</v>
      </c>
      <c r="I4046" s="97" t="s">
        <v>2347</v>
      </c>
      <c r="J4046" s="97" t="s">
        <v>760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3221</v>
      </c>
      <c r="T4046" s="95" t="str">
        <f t="shared" si="320"/>
        <v>11 2024</v>
      </c>
      <c r="U4046" s="32">
        <f t="shared" si="318"/>
        <v>1218</v>
      </c>
      <c r="V4046" s="22">
        <f t="shared" si="319"/>
        <v>1.7859237536656891</v>
      </c>
      <c r="X4046" s="33"/>
      <c r="Y4046" s="33"/>
    </row>
    <row r="4047" spans="1:25" x14ac:dyDescent="0.2">
      <c r="A4047" s="93" t="s">
        <v>2590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7"/>
        <v>10 2024</v>
      </c>
      <c r="G4047" s="97" t="s">
        <v>6</v>
      </c>
      <c r="H4047" s="161" t="s">
        <v>2346</v>
      </c>
      <c r="I4047" s="97" t="s">
        <v>2347</v>
      </c>
      <c r="J4047" s="97" t="s">
        <v>760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3221</v>
      </c>
      <c r="T4047" s="95" t="str">
        <f t="shared" si="320"/>
        <v>11 2024</v>
      </c>
      <c r="U4047" s="32">
        <f t="shared" si="318"/>
        <v>1318</v>
      </c>
      <c r="V4047" s="22">
        <f t="shared" si="319"/>
        <v>1.9325513196480939</v>
      </c>
      <c r="X4047" s="33"/>
      <c r="Y4047" s="33"/>
    </row>
    <row r="4048" spans="1:25" x14ac:dyDescent="0.2">
      <c r="A4048" s="93" t="s">
        <v>2591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7"/>
        <v>10 2024</v>
      </c>
      <c r="G4048" s="97" t="s">
        <v>5</v>
      </c>
      <c r="H4048" s="161" t="s">
        <v>2592</v>
      </c>
      <c r="I4048" s="97" t="s">
        <v>1404</v>
      </c>
      <c r="J4048" s="97" t="s">
        <v>315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3221</v>
      </c>
      <c r="T4048" s="95" t="str">
        <f t="shared" si="320"/>
        <v>11 2024</v>
      </c>
      <c r="U4048" s="32">
        <f t="shared" si="318"/>
        <v>798</v>
      </c>
      <c r="V4048" s="22">
        <f t="shared" si="319"/>
        <v>0.36239782016348776</v>
      </c>
      <c r="X4048" s="33"/>
      <c r="Y4048" s="33"/>
    </row>
    <row r="4049" spans="1:25" x14ac:dyDescent="0.2">
      <c r="A4049" s="93" t="s">
        <v>2591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7"/>
        <v>10 2024</v>
      </c>
      <c r="G4049" s="97" t="s">
        <v>5</v>
      </c>
      <c r="H4049" s="161" t="s">
        <v>2592</v>
      </c>
      <c r="I4049" s="97" t="s">
        <v>1404</v>
      </c>
      <c r="J4049" s="97" t="s">
        <v>315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3221</v>
      </c>
      <c r="T4049" s="95" t="str">
        <f t="shared" si="320"/>
        <v>1 2025</v>
      </c>
      <c r="U4049" s="32">
        <f t="shared" si="318"/>
        <v>798</v>
      </c>
      <c r="V4049" s="22">
        <f t="shared" si="319"/>
        <v>0.36239782016348776</v>
      </c>
      <c r="X4049" s="33"/>
      <c r="Y4049" s="33"/>
    </row>
    <row r="4050" spans="1:25" x14ac:dyDescent="0.2">
      <c r="A4050" s="93" t="s">
        <v>2591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7"/>
        <v>10 2024</v>
      </c>
      <c r="G4050" s="97" t="s">
        <v>5</v>
      </c>
      <c r="H4050" s="161" t="s">
        <v>2592</v>
      </c>
      <c r="I4050" s="97" t="s">
        <v>1404</v>
      </c>
      <c r="J4050" s="97" t="s">
        <v>315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3221</v>
      </c>
      <c r="T4050" s="95" t="str">
        <f t="shared" si="320"/>
        <v>10 2024</v>
      </c>
      <c r="U4050" s="32">
        <f t="shared" si="318"/>
        <v>0</v>
      </c>
      <c r="V4050" s="22">
        <f t="shared" si="319"/>
        <v>0</v>
      </c>
      <c r="X4050" s="33"/>
      <c r="Y4050" s="33"/>
    </row>
    <row r="4051" spans="1:25" x14ac:dyDescent="0.2">
      <c r="A4051" s="93" t="s">
        <v>2591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7"/>
        <v>10 2024</v>
      </c>
      <c r="G4051" s="97" t="s">
        <v>5</v>
      </c>
      <c r="H4051" s="161" t="s">
        <v>2592</v>
      </c>
      <c r="I4051" s="97" t="s">
        <v>1404</v>
      </c>
      <c r="J4051" s="97" t="s">
        <v>315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3221</v>
      </c>
      <c r="T4051" s="95" t="str">
        <f t="shared" si="320"/>
        <v>2 2025</v>
      </c>
      <c r="U4051" s="32">
        <f t="shared" si="318"/>
        <v>798</v>
      </c>
      <c r="V4051" s="22">
        <f t="shared" si="319"/>
        <v>0.36239782016348776</v>
      </c>
      <c r="X4051" s="33"/>
      <c r="Y4051" s="33"/>
    </row>
    <row r="4052" spans="1:25" x14ac:dyDescent="0.2">
      <c r="A4052" s="93" t="s">
        <v>2591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7"/>
        <v>10 2024</v>
      </c>
      <c r="G4052" s="96" t="s">
        <v>7</v>
      </c>
      <c r="H4052" s="161" t="s">
        <v>2593</v>
      </c>
      <c r="I4052" s="97" t="s">
        <v>1404</v>
      </c>
      <c r="J4052" s="97" t="s">
        <v>316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3221</v>
      </c>
      <c r="T4052" s="95" t="str">
        <f t="shared" si="320"/>
        <v>10 2024</v>
      </c>
      <c r="U4052" s="32">
        <f t="shared" si="318"/>
        <v>0</v>
      </c>
      <c r="V4052" s="22">
        <f t="shared" si="319"/>
        <v>0</v>
      </c>
      <c r="X4052" s="33"/>
      <c r="Y4052" s="33"/>
    </row>
    <row r="4053" spans="1:25" x14ac:dyDescent="0.2">
      <c r="A4053" s="93" t="s">
        <v>2591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7"/>
        <v>10 2024</v>
      </c>
      <c r="G4053" s="96" t="s">
        <v>7</v>
      </c>
      <c r="H4053" s="161" t="s">
        <v>2593</v>
      </c>
      <c r="I4053" s="97" t="s">
        <v>1404</v>
      </c>
      <c r="J4053" s="97" t="s">
        <v>316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20"/>
        <v/>
      </c>
      <c r="U4053" s="32">
        <f t="shared" si="318"/>
        <v>0</v>
      </c>
      <c r="V4053" s="22">
        <f t="shared" si="319"/>
        <v>0</v>
      </c>
      <c r="X4053" s="33"/>
      <c r="Y4053" s="33"/>
    </row>
    <row r="4054" spans="1:25" x14ac:dyDescent="0.2">
      <c r="A4054" s="93" t="s">
        <v>2609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7"/>
        <v>11 2024</v>
      </c>
      <c r="G4054" s="97" t="s">
        <v>5</v>
      </c>
      <c r="H4054" s="161" t="s">
        <v>2496</v>
      </c>
      <c r="I4054" s="97" t="s">
        <v>2286</v>
      </c>
      <c r="J4054" s="97" t="s">
        <v>4485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3221</v>
      </c>
      <c r="T4054" s="95" t="str">
        <f t="shared" si="320"/>
        <v>2 2025</v>
      </c>
      <c r="U4054" s="32">
        <f t="shared" si="318"/>
        <v>1260.6018008525698</v>
      </c>
      <c r="V4054" s="22">
        <f t="shared" si="319"/>
        <v>2.337052297996304</v>
      </c>
      <c r="X4054" s="33"/>
      <c r="Y4054" s="33"/>
    </row>
    <row r="4055" spans="1:25" x14ac:dyDescent="0.2">
      <c r="A4055" s="93" t="s">
        <v>2609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7"/>
        <v>11 2024</v>
      </c>
      <c r="G4055" s="97" t="s">
        <v>5</v>
      </c>
      <c r="H4055" s="161" t="s">
        <v>2498</v>
      </c>
      <c r="I4055" s="97" t="s">
        <v>2286</v>
      </c>
      <c r="J4055" s="97" t="s">
        <v>4484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3221</v>
      </c>
      <c r="T4055" s="95" t="str">
        <f t="shared" si="320"/>
        <v>1 2025</v>
      </c>
      <c r="U4055" s="32">
        <f t="shared" si="318"/>
        <v>1457.6449674254</v>
      </c>
      <c r="V4055" s="22">
        <f t="shared" si="319"/>
        <v>1.5468108271709238</v>
      </c>
      <c r="X4055" s="33"/>
      <c r="Y4055" s="33"/>
    </row>
    <row r="4056" spans="1:25" x14ac:dyDescent="0.2">
      <c r="A4056" s="93" t="s">
        <v>2609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7"/>
        <v>11 2024</v>
      </c>
      <c r="G4056" s="97" t="s">
        <v>5</v>
      </c>
      <c r="H4056" s="161" t="s">
        <v>2597</v>
      </c>
      <c r="I4056" s="97" t="s">
        <v>2598</v>
      </c>
      <c r="J4056" s="97" t="s">
        <v>2599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20"/>
        <v/>
      </c>
      <c r="U4056" s="32">
        <f t="shared" si="318"/>
        <v>-1070.6099163516449</v>
      </c>
      <c r="V4056" s="22" t="str">
        <f t="shared" si="319"/>
        <v/>
      </c>
      <c r="X4056" s="33"/>
      <c r="Y4056" s="33"/>
    </row>
    <row r="4057" spans="1:25" x14ac:dyDescent="0.2">
      <c r="A4057" s="93" t="s">
        <v>2609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7"/>
        <v>11 2024</v>
      </c>
      <c r="G4057" s="97" t="s">
        <v>7</v>
      </c>
      <c r="H4057" s="161" t="s">
        <v>2600</v>
      </c>
      <c r="I4057" s="97" t="s">
        <v>2601</v>
      </c>
      <c r="J4057" s="97" t="s">
        <v>2602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20"/>
        <v/>
      </c>
      <c r="U4057" s="32">
        <f t="shared" si="318"/>
        <v>-172.82572991233008</v>
      </c>
      <c r="V4057" s="22" t="str">
        <f t="shared" si="319"/>
        <v/>
      </c>
      <c r="X4057" s="33"/>
      <c r="Y4057" s="33"/>
    </row>
    <row r="4058" spans="1:25" x14ac:dyDescent="0.2">
      <c r="A4058" s="93" t="s">
        <v>2609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7"/>
        <v>11 2024</v>
      </c>
      <c r="G4058" s="97" t="s">
        <v>5</v>
      </c>
      <c r="H4058" s="161" t="s">
        <v>2267</v>
      </c>
      <c r="I4058" s="97" t="s">
        <v>2229</v>
      </c>
      <c r="J4058" s="97" t="s">
        <v>4387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3221</v>
      </c>
      <c r="T4058" s="95" t="str">
        <f t="shared" si="320"/>
        <v>11 2024</v>
      </c>
      <c r="U4058" s="32">
        <f t="shared" si="318"/>
        <v>1.4445427489135909E-3</v>
      </c>
      <c r="V4058" s="22">
        <f t="shared" si="319"/>
        <v>2.2056830378016088E-6</v>
      </c>
      <c r="X4058" s="33"/>
      <c r="Y4058" s="33"/>
    </row>
    <row r="4059" spans="1:25" x14ac:dyDescent="0.2">
      <c r="A4059" s="93" t="s">
        <v>2609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7"/>
        <v>11 2024</v>
      </c>
      <c r="G4059" s="97" t="s">
        <v>5</v>
      </c>
      <c r="H4059" s="161" t="s">
        <v>2603</v>
      </c>
      <c r="I4059" s="97" t="s">
        <v>2229</v>
      </c>
      <c r="J4059" s="97" t="s">
        <v>2604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3221</v>
      </c>
      <c r="T4059" s="95" t="str">
        <f t="shared" si="320"/>
        <v>11 2024</v>
      </c>
      <c r="U4059" s="32">
        <f t="shared" si="318"/>
        <v>-4.7164803349915019E-3</v>
      </c>
      <c r="V4059" s="22">
        <f t="shared" si="319"/>
        <v>-2.0782255474104424E-6</v>
      </c>
      <c r="X4059" s="33"/>
      <c r="Y4059" s="33"/>
    </row>
    <row r="4060" spans="1:25" x14ac:dyDescent="0.2">
      <c r="A4060" s="93" t="s">
        <v>2609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7"/>
        <v>11 2024</v>
      </c>
      <c r="G4060" s="97" t="s">
        <v>5</v>
      </c>
      <c r="H4060" s="161" t="s">
        <v>2605</v>
      </c>
      <c r="I4060" s="97" t="s">
        <v>2558</v>
      </c>
      <c r="J4060" s="97" t="s">
        <v>2606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20"/>
        <v>8 2025</v>
      </c>
      <c r="U4060" s="32">
        <f t="shared" si="318"/>
        <v>210.96748009329986</v>
      </c>
      <c r="V4060" s="22">
        <f t="shared" si="319"/>
        <v>6.8295648794164152E-2</v>
      </c>
      <c r="X4060" s="33"/>
      <c r="Y4060" s="33"/>
    </row>
    <row r="4061" spans="1:25" x14ac:dyDescent="0.2">
      <c r="A4061" s="93" t="s">
        <v>2609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7"/>
        <v>11 2024</v>
      </c>
      <c r="G4061" s="97" t="s">
        <v>5</v>
      </c>
      <c r="H4061" s="161" t="s">
        <v>2607</v>
      </c>
      <c r="I4061" s="97" t="s">
        <v>2067</v>
      </c>
      <c r="J4061" s="97" t="s">
        <v>2608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3221</v>
      </c>
      <c r="T4061" s="95" t="str">
        <f t="shared" si="320"/>
        <v>1 2025</v>
      </c>
      <c r="U4061" s="32">
        <f t="shared" si="318"/>
        <v>2029.44466983029</v>
      </c>
      <c r="V4061" s="22">
        <f t="shared" si="319"/>
        <v>0.78949659087723445</v>
      </c>
      <c r="X4061" s="33"/>
      <c r="Y4061" s="33"/>
    </row>
    <row r="4062" spans="1:25" x14ac:dyDescent="0.2">
      <c r="A4062" s="93" t="s">
        <v>2628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7"/>
        <v>11 2024</v>
      </c>
      <c r="G4062" s="97" t="s">
        <v>5</v>
      </c>
      <c r="H4062" s="161" t="s">
        <v>2611</v>
      </c>
      <c r="I4062" s="97" t="s">
        <v>2612</v>
      </c>
      <c r="J4062" s="97" t="s">
        <v>2613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3221</v>
      </c>
      <c r="T4062" s="95" t="str">
        <f t="shared" si="320"/>
        <v>12 2024</v>
      </c>
      <c r="U4062" s="32">
        <f t="shared" si="318"/>
        <v>1334.2737572254346</v>
      </c>
      <c r="V4062" s="22">
        <f t="shared" si="319"/>
        <v>0.67876885814076837</v>
      </c>
      <c r="X4062" s="33"/>
      <c r="Y4062" s="33"/>
    </row>
    <row r="4063" spans="1:25" x14ac:dyDescent="0.2">
      <c r="A4063" s="93" t="s">
        <v>2628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7"/>
        <v>11 2024</v>
      </c>
      <c r="G4063" s="97" t="s">
        <v>5</v>
      </c>
      <c r="H4063" s="161" t="s">
        <v>2614</v>
      </c>
      <c r="I4063" s="97" t="s">
        <v>2102</v>
      </c>
      <c r="J4063" s="97" t="s">
        <v>2615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3221</v>
      </c>
      <c r="T4063" s="95" t="str">
        <f t="shared" si="320"/>
        <v>12 2024</v>
      </c>
      <c r="U4063" s="32">
        <f t="shared" si="318"/>
        <v>758.28947976878635</v>
      </c>
      <c r="V4063" s="22">
        <f t="shared" si="319"/>
        <v>0.95778628727496651</v>
      </c>
      <c r="X4063" s="33"/>
      <c r="Y4063" s="33"/>
    </row>
    <row r="4064" spans="1:25" x14ac:dyDescent="0.2">
      <c r="A4064" s="93" t="s">
        <v>2628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7"/>
        <v>11 2024</v>
      </c>
      <c r="G4064" s="97" t="s">
        <v>5</v>
      </c>
      <c r="H4064" s="161" t="s">
        <v>2614</v>
      </c>
      <c r="I4064" s="97" t="s">
        <v>2102</v>
      </c>
      <c r="J4064" s="97" t="s">
        <v>2615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3221</v>
      </c>
      <c r="T4064" s="95" t="str">
        <f t="shared" si="320"/>
        <v>12 2024</v>
      </c>
      <c r="U4064" s="32">
        <f t="shared" si="318"/>
        <v>758.28947976878635</v>
      </c>
      <c r="V4064" s="22">
        <f t="shared" si="319"/>
        <v>0.95778628727496651</v>
      </c>
      <c r="X4064" s="33"/>
      <c r="Y4064" s="33"/>
    </row>
    <row r="4065" spans="1:25" x14ac:dyDescent="0.2">
      <c r="A4065" s="93" t="s">
        <v>2628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7"/>
        <v>11 2024</v>
      </c>
      <c r="G4065" s="97" t="s">
        <v>5</v>
      </c>
      <c r="H4065" s="161" t="s">
        <v>2616</v>
      </c>
      <c r="I4065" s="97" t="s">
        <v>2067</v>
      </c>
      <c r="J4065" s="97" t="s">
        <v>2617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3221</v>
      </c>
      <c r="T4065" s="95" t="str">
        <f t="shared" si="320"/>
        <v>12 2024</v>
      </c>
      <c r="U4065" s="32">
        <f t="shared" si="318"/>
        <v>787.30682080924896</v>
      </c>
      <c r="V4065" s="22">
        <f t="shared" si="319"/>
        <v>0.8626193761054759</v>
      </c>
      <c r="X4065" s="33"/>
      <c r="Y4065" s="33"/>
    </row>
    <row r="4066" spans="1:25" x14ac:dyDescent="0.2">
      <c r="A4066" s="93" t="s">
        <v>2628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7"/>
        <v>11 2024</v>
      </c>
      <c r="G4066" s="97" t="s">
        <v>5</v>
      </c>
      <c r="H4066" s="161" t="s">
        <v>2084</v>
      </c>
      <c r="I4066" s="97" t="s">
        <v>2067</v>
      </c>
      <c r="J4066" s="97" t="s">
        <v>2085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3221</v>
      </c>
      <c r="T4066" s="95" t="str">
        <f t="shared" si="320"/>
        <v>3 2025</v>
      </c>
      <c r="U4066" s="32">
        <f t="shared" si="318"/>
        <v>985.88069364161925</v>
      </c>
      <c r="V4066" s="22">
        <f t="shared" si="319"/>
        <v>0.48948475421951859</v>
      </c>
      <c r="X4066" s="33"/>
      <c r="Y4066" s="33"/>
    </row>
    <row r="4067" spans="1:25" x14ac:dyDescent="0.2">
      <c r="A4067" s="93" t="s">
        <v>2628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7"/>
        <v>11 2024</v>
      </c>
      <c r="G4067" s="97" t="s">
        <v>7</v>
      </c>
      <c r="H4067" s="161" t="s">
        <v>2618</v>
      </c>
      <c r="I4067" s="97" t="s">
        <v>3700</v>
      </c>
      <c r="J4067" s="97" t="s">
        <v>2619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3221</v>
      </c>
      <c r="T4067" s="95" t="str">
        <f t="shared" si="320"/>
        <v>12 2024</v>
      </c>
      <c r="U4067" s="32">
        <f t="shared" si="318"/>
        <v>906.00647398843967</v>
      </c>
      <c r="V4067" s="22">
        <f t="shared" si="319"/>
        <v>0.91148126248249084</v>
      </c>
      <c r="X4067" s="33"/>
      <c r="Y4067" s="33"/>
    </row>
    <row r="4068" spans="1:25" x14ac:dyDescent="0.2">
      <c r="A4068" s="93" t="s">
        <v>2628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7"/>
        <v>11 2024</v>
      </c>
      <c r="G4068" s="97" t="s">
        <v>7</v>
      </c>
      <c r="H4068" s="161" t="s">
        <v>2620</v>
      </c>
      <c r="I4068" s="97" t="s">
        <v>2621</v>
      </c>
      <c r="J4068" s="97" t="s">
        <v>2622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3221</v>
      </c>
      <c r="T4068" s="95" t="str">
        <f t="shared" si="320"/>
        <v>12 2024</v>
      </c>
      <c r="U4068" s="32">
        <f t="shared" si="318"/>
        <v>701.55144508670537</v>
      </c>
      <c r="V4068" s="22">
        <f t="shared" si="319"/>
        <v>1.4074701153637423</v>
      </c>
      <c r="X4068" s="33"/>
      <c r="Y4068" s="33"/>
    </row>
    <row r="4069" spans="1:25" x14ac:dyDescent="0.2">
      <c r="A4069" s="93" t="s">
        <v>2628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7"/>
        <v>11 2024</v>
      </c>
      <c r="G4069" s="97" t="s">
        <v>7</v>
      </c>
      <c r="H4069" s="161" t="s">
        <v>2623</v>
      </c>
      <c r="I4069" s="97" t="s">
        <v>2624</v>
      </c>
      <c r="J4069" s="97" t="s">
        <v>2625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20"/>
        <v/>
      </c>
      <c r="U4069" s="32">
        <f t="shared" si="318"/>
        <v>-832.36069364161824</v>
      </c>
      <c r="V4069" s="22" t="str">
        <f t="shared" si="319"/>
        <v/>
      </c>
      <c r="X4069" s="33"/>
      <c r="Y4069" s="33"/>
    </row>
    <row r="4070" spans="1:25" x14ac:dyDescent="0.2">
      <c r="A4070" s="93" t="s">
        <v>2628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7"/>
        <v>11 2024</v>
      </c>
      <c r="G4070" s="97" t="s">
        <v>5</v>
      </c>
      <c r="H4070" s="161" t="s">
        <v>2626</v>
      </c>
      <c r="I4070" s="97" t="s">
        <v>2229</v>
      </c>
      <c r="J4070" s="97" t="s">
        <v>2627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3221</v>
      </c>
      <c r="T4070" s="95" t="str">
        <f t="shared" si="320"/>
        <v>12 2024</v>
      </c>
      <c r="U4070" s="32">
        <f t="shared" si="318"/>
        <v>1680.0365317919081</v>
      </c>
      <c r="V4070" s="22">
        <f t="shared" si="319"/>
        <v>0.72416508053445572</v>
      </c>
      <c r="X4070" s="33"/>
      <c r="Y4070" s="33"/>
    </row>
    <row r="4071" spans="1:25" x14ac:dyDescent="0.2">
      <c r="A4071" s="93" t="s">
        <v>2628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7"/>
        <v>11 2024</v>
      </c>
      <c r="G4071" s="97" t="s">
        <v>5</v>
      </c>
      <c r="H4071" s="161" t="s">
        <v>2626</v>
      </c>
      <c r="I4071" s="97" t="s">
        <v>2229</v>
      </c>
      <c r="J4071" s="97" t="s">
        <v>2627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3221</v>
      </c>
      <c r="T4071" s="95" t="str">
        <f t="shared" si="320"/>
        <v>12 2024</v>
      </c>
      <c r="U4071" s="32">
        <f t="shared" si="318"/>
        <v>1680.0365317919081</v>
      </c>
      <c r="V4071" s="22">
        <f t="shared" si="319"/>
        <v>0.72416508053445572</v>
      </c>
      <c r="X4071" s="33"/>
      <c r="Y4071" s="33"/>
    </row>
    <row r="4072" spans="1:25" x14ac:dyDescent="0.2">
      <c r="A4072" s="93" t="s">
        <v>2628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7"/>
        <v>11 2024</v>
      </c>
      <c r="G4072" s="97" t="s">
        <v>5</v>
      </c>
      <c r="H4072" s="161" t="s">
        <v>2626</v>
      </c>
      <c r="I4072" s="97" t="s">
        <v>2229</v>
      </c>
      <c r="J4072" s="97" t="s">
        <v>2627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3221</v>
      </c>
      <c r="T4072" s="95" t="str">
        <f t="shared" si="320"/>
        <v>12 2024</v>
      </c>
      <c r="U4072" s="32">
        <f t="shared" si="318"/>
        <v>1680.0365317919081</v>
      </c>
      <c r="V4072" s="22">
        <f t="shared" si="319"/>
        <v>0.72416508053445572</v>
      </c>
      <c r="X4072" s="33"/>
      <c r="Y4072" s="33"/>
    </row>
    <row r="4073" spans="1:25" x14ac:dyDescent="0.2">
      <c r="A4073" s="93" t="s">
        <v>2628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7"/>
        <v>11 2024</v>
      </c>
      <c r="G4073" s="97" t="s">
        <v>5</v>
      </c>
      <c r="H4073" s="161" t="s">
        <v>2488</v>
      </c>
      <c r="I4073" s="97" t="s">
        <v>2067</v>
      </c>
      <c r="J4073" s="97" t="s">
        <v>2489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3221</v>
      </c>
      <c r="T4073" s="95" t="str">
        <f t="shared" si="320"/>
        <v>3 2025</v>
      </c>
      <c r="U4073" s="32">
        <f t="shared" si="318"/>
        <v>1742.2529479768791</v>
      </c>
      <c r="V4073" s="22">
        <f t="shared" si="319"/>
        <v>0.65553753381107038</v>
      </c>
      <c r="X4073" s="33"/>
      <c r="Y4073" s="33"/>
    </row>
    <row r="4074" spans="1:25" x14ac:dyDescent="0.2">
      <c r="A4074" s="93" t="s">
        <v>2639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7"/>
        <v>11 2024</v>
      </c>
      <c r="G4074" s="97" t="s">
        <v>5</v>
      </c>
      <c r="H4074" s="161" t="s">
        <v>2630</v>
      </c>
      <c r="I4074" s="97" t="s">
        <v>2115</v>
      </c>
      <c r="J4074" s="97" t="s">
        <v>2631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3221</v>
      </c>
      <c r="T4074" s="95" t="str">
        <f t="shared" si="320"/>
        <v>12 2024</v>
      </c>
      <c r="U4074" s="32">
        <f t="shared" si="318"/>
        <v>2989.7402126410561</v>
      </c>
      <c r="V4074" s="22">
        <f t="shared" si="319"/>
        <v>0.43900531051554698</v>
      </c>
      <c r="X4074" s="33"/>
      <c r="Y4074" s="33"/>
    </row>
    <row r="4075" spans="1:25" x14ac:dyDescent="0.2">
      <c r="A4075" s="93" t="s">
        <v>2639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7"/>
        <v>11 2024</v>
      </c>
      <c r="G4075" s="97" t="s">
        <v>5</v>
      </c>
      <c r="H4075" s="161" t="s">
        <v>2632</v>
      </c>
      <c r="I4075" s="97" t="s">
        <v>2115</v>
      </c>
      <c r="J4075" s="97" t="s">
        <v>3967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3221</v>
      </c>
      <c r="T4075" s="95" t="str">
        <f t="shared" si="320"/>
        <v>12 2024</v>
      </c>
      <c r="U4075" s="32">
        <f t="shared" si="318"/>
        <v>1724.240521818539</v>
      </c>
      <c r="V4075" s="22">
        <f t="shared" si="319"/>
        <v>0.64439294184632501</v>
      </c>
      <c r="X4075" s="33"/>
      <c r="Y4075" s="33"/>
    </row>
    <row r="4076" spans="1:25" x14ac:dyDescent="0.2">
      <c r="A4076" s="93" t="s">
        <v>2639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7"/>
        <v>11 2024</v>
      </c>
      <c r="G4076" s="97" t="s">
        <v>5</v>
      </c>
      <c r="H4076" s="161" t="s">
        <v>2633</v>
      </c>
      <c r="I4076" s="97" t="s">
        <v>2115</v>
      </c>
      <c r="J4076" s="97" t="s">
        <v>3936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3221</v>
      </c>
      <c r="T4076" s="95" t="str">
        <f t="shared" si="320"/>
        <v>2 2025</v>
      </c>
      <c r="U4076" s="32">
        <f t="shared" si="318"/>
        <v>1318.3527780314403</v>
      </c>
      <c r="V4076" s="22">
        <f t="shared" si="319"/>
        <v>0.57780745653308829</v>
      </c>
      <c r="X4076" s="33"/>
      <c r="Y4076" s="33"/>
    </row>
    <row r="4077" spans="1:25" x14ac:dyDescent="0.2">
      <c r="A4077" s="93" t="s">
        <v>2639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7"/>
        <v>11 2024</v>
      </c>
      <c r="G4077" s="97" t="s">
        <v>5</v>
      </c>
      <c r="H4077" s="161" t="s">
        <v>2114</v>
      </c>
      <c r="I4077" s="97" t="s">
        <v>2115</v>
      </c>
      <c r="J4077" s="97" t="s">
        <v>3197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3221</v>
      </c>
      <c r="T4077" s="95" t="str">
        <f t="shared" si="320"/>
        <v>12 2024</v>
      </c>
      <c r="U4077" s="32">
        <f t="shared" si="318"/>
        <v>851.92705759572164</v>
      </c>
      <c r="V4077" s="22">
        <f t="shared" si="319"/>
        <v>0.55031454543260239</v>
      </c>
      <c r="X4077" s="33"/>
      <c r="Y4077" s="33"/>
    </row>
    <row r="4078" spans="1:25" x14ac:dyDescent="0.2">
      <c r="A4078" s="93" t="s">
        <v>2639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7"/>
        <v>11 2024</v>
      </c>
      <c r="G4078" s="97" t="s">
        <v>5</v>
      </c>
      <c r="H4078" s="161" t="s">
        <v>2114</v>
      </c>
      <c r="I4078" s="97" t="s">
        <v>2115</v>
      </c>
      <c r="J4078" s="97" t="s">
        <v>3197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3221</v>
      </c>
      <c r="T4078" s="95" t="str">
        <f t="shared" si="320"/>
        <v>12 2024</v>
      </c>
      <c r="U4078" s="32">
        <f t="shared" si="318"/>
        <v>751.92705759572164</v>
      </c>
      <c r="V4078" s="22">
        <f t="shared" si="319"/>
        <v>0.48571810603957727</v>
      </c>
      <c r="X4078" s="33"/>
      <c r="Y4078" s="33"/>
    </row>
    <row r="4079" spans="1:25" x14ac:dyDescent="0.2">
      <c r="A4079" s="93" t="s">
        <v>2639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7"/>
        <v>11 2024</v>
      </c>
      <c r="G4079" s="97" t="s">
        <v>7</v>
      </c>
      <c r="H4079" s="161" t="s">
        <v>2634</v>
      </c>
      <c r="I4079" s="97" t="s">
        <v>2601</v>
      </c>
      <c r="J4079" s="97" t="s">
        <v>2635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20"/>
        <v/>
      </c>
      <c r="U4079" s="32">
        <f t="shared" si="318"/>
        <v>-521.27914421759817</v>
      </c>
      <c r="V4079" s="22" t="str">
        <f t="shared" si="319"/>
        <v/>
      </c>
      <c r="X4079" s="33"/>
      <c r="Y4079" s="33"/>
    </row>
    <row r="4080" spans="1:25" x14ac:dyDescent="0.2">
      <c r="A4080" s="93" t="s">
        <v>2639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7"/>
        <v>11 2024</v>
      </c>
      <c r="G4080" s="97" t="s">
        <v>5</v>
      </c>
      <c r="H4080" s="161" t="s">
        <v>2636</v>
      </c>
      <c r="I4080" s="97" t="s">
        <v>2637</v>
      </c>
      <c r="J4080" s="97" t="s">
        <v>2638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3221</v>
      </c>
      <c r="T4080" s="95" t="str">
        <f t="shared" si="320"/>
        <v>2 2025</v>
      </c>
      <c r="U4080" s="32">
        <f t="shared" si="318"/>
        <v>872.73151653512514</v>
      </c>
      <c r="V4080" s="22">
        <f t="shared" si="319"/>
        <v>1.2000128375936638</v>
      </c>
      <c r="X4080" s="33"/>
      <c r="Y4080" s="33"/>
    </row>
    <row r="4081" spans="1:25" x14ac:dyDescent="0.2">
      <c r="A4081" s="93" t="s">
        <v>2658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7"/>
        <v>11 2024</v>
      </c>
      <c r="G4081" s="97" t="s">
        <v>5</v>
      </c>
      <c r="H4081" s="161" t="s">
        <v>2641</v>
      </c>
      <c r="I4081" s="97" t="s">
        <v>2068</v>
      </c>
      <c r="J4081" s="97" t="s">
        <v>2642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3221</v>
      </c>
      <c r="T4081" s="95" t="str">
        <f t="shared" si="320"/>
        <v>4 2025</v>
      </c>
      <c r="U4081" s="32">
        <f t="shared" si="318"/>
        <v>911.76792171135708</v>
      </c>
      <c r="V4081" s="22">
        <f t="shared" si="319"/>
        <v>0.48286856906790698</v>
      </c>
      <c r="X4081" s="33"/>
      <c r="Y4081" s="33"/>
    </row>
    <row r="4082" spans="1:25" x14ac:dyDescent="0.2">
      <c r="A4082" s="93" t="s">
        <v>2658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7"/>
        <v>11 2024</v>
      </c>
      <c r="G4082" s="97" t="s">
        <v>5</v>
      </c>
      <c r="H4082" s="161" t="s">
        <v>2643</v>
      </c>
      <c r="I4082" s="97" t="s">
        <v>2099</v>
      </c>
      <c r="J4082" s="97" t="s">
        <v>2644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3221</v>
      </c>
      <c r="T4082" s="95" t="str">
        <f t="shared" si="320"/>
        <v>1 2025</v>
      </c>
      <c r="U4082" s="32">
        <f t="shared" si="318"/>
        <v>672.9157362153062</v>
      </c>
      <c r="V4082" s="22">
        <f t="shared" si="319"/>
        <v>0.59704119544326528</v>
      </c>
      <c r="X4082" s="33"/>
      <c r="Y4082" s="33"/>
    </row>
    <row r="4083" spans="1:25" x14ac:dyDescent="0.2">
      <c r="A4083" s="93" t="s">
        <v>2658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7"/>
        <v>11 2024</v>
      </c>
      <c r="G4083" s="97" t="s">
        <v>5</v>
      </c>
      <c r="H4083" s="161" t="s">
        <v>2645</v>
      </c>
      <c r="I4083" s="97" t="s">
        <v>2646</v>
      </c>
      <c r="J4083" s="97" t="s">
        <v>2647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3221</v>
      </c>
      <c r="T4083" s="95" t="str">
        <f t="shared" si="320"/>
        <v>1 2025</v>
      </c>
      <c r="U4083" s="32">
        <f t="shared" si="318"/>
        <v>1438.8654334100875</v>
      </c>
      <c r="V4083" s="22">
        <f t="shared" si="319"/>
        <v>0.60939577683121227</v>
      </c>
      <c r="X4083" s="33"/>
      <c r="Y4083" s="33"/>
    </row>
    <row r="4084" spans="1:25" x14ac:dyDescent="0.2">
      <c r="A4084" s="93" t="s">
        <v>2658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7"/>
        <v>11 2024</v>
      </c>
      <c r="G4084" s="97" t="s">
        <v>5</v>
      </c>
      <c r="H4084" s="161" t="s">
        <v>2648</v>
      </c>
      <c r="I4084" s="97" t="s">
        <v>2649</v>
      </c>
      <c r="J4084" s="97" t="s">
        <v>2650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3221</v>
      </c>
      <c r="T4084" s="95" t="str">
        <f t="shared" si="320"/>
        <v>1 2025</v>
      </c>
      <c r="U4084" s="32">
        <f t="shared" si="318"/>
        <v>1334.3616001881701</v>
      </c>
      <c r="V4084" s="22">
        <f t="shared" si="319"/>
        <v>0.56405983276831717</v>
      </c>
      <c r="X4084" s="33"/>
      <c r="Y4084" s="33"/>
    </row>
    <row r="4085" spans="1:25" x14ac:dyDescent="0.2">
      <c r="A4085" s="93" t="s">
        <v>2658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7"/>
        <v>11 2024</v>
      </c>
      <c r="G4085" s="97" t="s">
        <v>5</v>
      </c>
      <c r="H4085" s="161" t="s">
        <v>2651</v>
      </c>
      <c r="I4085" s="97" t="s">
        <v>2067</v>
      </c>
      <c r="J4085" s="97" t="s">
        <v>2652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3221</v>
      </c>
      <c r="T4085" s="95" t="str">
        <f t="shared" si="320"/>
        <v>1 2025</v>
      </c>
      <c r="U4085" s="32">
        <f t="shared" si="318"/>
        <v>1057.7219230483549</v>
      </c>
      <c r="V4085" s="22">
        <f t="shared" si="319"/>
        <v>0.54457800641421128</v>
      </c>
      <c r="X4085" s="33"/>
      <c r="Y4085" s="33"/>
    </row>
    <row r="4086" spans="1:25" x14ac:dyDescent="0.2">
      <c r="A4086" s="93" t="s">
        <v>2658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7"/>
        <v>11 2024</v>
      </c>
      <c r="G4086" s="97" t="s">
        <v>5</v>
      </c>
      <c r="H4086" s="161" t="s">
        <v>2107</v>
      </c>
      <c r="I4086" s="97" t="s">
        <v>2108</v>
      </c>
      <c r="J4086" s="97" t="s">
        <v>2109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3221</v>
      </c>
      <c r="T4086" s="95" t="str">
        <f t="shared" si="320"/>
        <v>1 2025</v>
      </c>
      <c r="U4086" s="32">
        <f t="shared" si="318"/>
        <v>969.82266285374726</v>
      </c>
      <c r="V4086" s="22">
        <f t="shared" si="319"/>
        <v>0.63379756013276556</v>
      </c>
      <c r="X4086" s="33"/>
      <c r="Y4086" s="33"/>
    </row>
    <row r="4087" spans="1:25" x14ac:dyDescent="0.2">
      <c r="A4087" s="93" t="s">
        <v>2658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7"/>
        <v>11 2024</v>
      </c>
      <c r="G4087" s="97" t="s">
        <v>5</v>
      </c>
      <c r="H4087" s="161" t="s">
        <v>2260</v>
      </c>
      <c r="I4087" s="97" t="s">
        <v>2068</v>
      </c>
      <c r="J4087" s="97" t="s">
        <v>2261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3221</v>
      </c>
      <c r="T4087" s="95" t="str">
        <f t="shared" si="320"/>
        <v>3 2025</v>
      </c>
      <c r="U4087" s="32">
        <f t="shared" si="318"/>
        <v>988.96395404689383</v>
      </c>
      <c r="V4087" s="22">
        <f t="shared" si="319"/>
        <v>0.65449395247423869</v>
      </c>
      <c r="X4087" s="33"/>
      <c r="Y4087" s="33"/>
    </row>
    <row r="4088" spans="1:25" x14ac:dyDescent="0.2">
      <c r="A4088" s="93" t="s">
        <v>2658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7"/>
        <v>11 2024</v>
      </c>
      <c r="G4088" s="97" t="s">
        <v>5</v>
      </c>
      <c r="H4088" s="161" t="s">
        <v>2264</v>
      </c>
      <c r="I4088" s="97" t="s">
        <v>2067</v>
      </c>
      <c r="J4088" s="97" t="s">
        <v>2265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3221</v>
      </c>
      <c r="T4088" s="95" t="str">
        <f t="shared" si="320"/>
        <v>2 2025</v>
      </c>
      <c r="U4088" s="32">
        <f t="shared" si="318"/>
        <v>728.29798237143768</v>
      </c>
      <c r="V4088" s="22">
        <f t="shared" si="319"/>
        <v>0.74950753333706988</v>
      </c>
      <c r="X4088" s="33"/>
      <c r="Y4088" s="33"/>
    </row>
    <row r="4089" spans="1:25" x14ac:dyDescent="0.2">
      <c r="A4089" s="93" t="s">
        <v>2658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7"/>
        <v>11 2024</v>
      </c>
      <c r="G4089" s="97" t="s">
        <v>7</v>
      </c>
      <c r="H4089" s="161" t="s">
        <v>2653</v>
      </c>
      <c r="I4089" s="97" t="s">
        <v>2654</v>
      </c>
      <c r="J4089" s="97" t="s">
        <v>2655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20"/>
        <v/>
      </c>
      <c r="U4089" s="32">
        <f t="shared" si="318"/>
        <v>-486.41398796702072</v>
      </c>
      <c r="V4089" s="22" t="str">
        <f t="shared" si="319"/>
        <v/>
      </c>
      <c r="X4089" s="33"/>
      <c r="Y4089" s="33"/>
    </row>
    <row r="4090" spans="1:25" x14ac:dyDescent="0.2">
      <c r="A4090" s="93" t="s">
        <v>2658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7"/>
        <v>11 2024</v>
      </c>
      <c r="G4090" s="97" t="s">
        <v>5</v>
      </c>
      <c r="H4090" s="161" t="s">
        <v>2656</v>
      </c>
      <c r="I4090" s="97" t="s">
        <v>2067</v>
      </c>
      <c r="J4090" s="97" t="s">
        <v>2657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3221</v>
      </c>
      <c r="T4090" s="95" t="str">
        <f t="shared" si="320"/>
        <v>3 2025</v>
      </c>
      <c r="U4090" s="32">
        <f t="shared" si="318"/>
        <v>624.92010745500022</v>
      </c>
      <c r="V4090" s="22">
        <f t="shared" si="319"/>
        <v>0.64089118464327299</v>
      </c>
      <c r="X4090" s="33"/>
      <c r="Y4090" s="33"/>
    </row>
    <row r="4091" spans="1:25" x14ac:dyDescent="0.2">
      <c r="A4091" s="93" t="s">
        <v>2661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7"/>
        <v>11 2024</v>
      </c>
      <c r="G4091" s="97" t="s">
        <v>6</v>
      </c>
      <c r="H4091" s="161" t="s">
        <v>2346</v>
      </c>
      <c r="I4091" s="97" t="s">
        <v>2347</v>
      </c>
      <c r="J4091" s="97" t="s">
        <v>760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3221</v>
      </c>
      <c r="T4091" s="95" t="str">
        <f t="shared" si="320"/>
        <v>11 2024</v>
      </c>
      <c r="U4091" s="32">
        <f t="shared" si="318"/>
        <v>1199</v>
      </c>
      <c r="V4091" s="22">
        <f t="shared" si="319"/>
        <v>1.4968789013732835</v>
      </c>
      <c r="X4091" s="33"/>
      <c r="Y4091" s="33"/>
    </row>
    <row r="4092" spans="1:25" x14ac:dyDescent="0.2">
      <c r="A4092" s="93" t="s">
        <v>2661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7"/>
        <v>11 2024</v>
      </c>
      <c r="G4092" s="97" t="s">
        <v>6</v>
      </c>
      <c r="H4092" s="161" t="s">
        <v>2346</v>
      </c>
      <c r="I4092" s="97" t="s">
        <v>2347</v>
      </c>
      <c r="J4092" s="97" t="s">
        <v>760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3221</v>
      </c>
      <c r="T4092" s="95" t="str">
        <f t="shared" si="320"/>
        <v>1 2025</v>
      </c>
      <c r="U4092" s="32">
        <f t="shared" si="318"/>
        <v>1199</v>
      </c>
      <c r="V4092" s="22">
        <f t="shared" si="319"/>
        <v>1.4968789013732835</v>
      </c>
      <c r="X4092" s="33"/>
      <c r="Y4092" s="33"/>
    </row>
    <row r="4093" spans="1:25" x14ac:dyDescent="0.2">
      <c r="A4093" s="93" t="s">
        <v>2662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7"/>
        <v>11 2024</v>
      </c>
      <c r="G4093" s="97" t="s">
        <v>5</v>
      </c>
      <c r="H4093" s="161" t="s">
        <v>2666</v>
      </c>
      <c r="I4093" s="97" t="s">
        <v>2102</v>
      </c>
      <c r="J4093" s="97" t="s">
        <v>3841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3221</v>
      </c>
      <c r="T4093" s="95" t="str">
        <f t="shared" si="320"/>
        <v>12 2024</v>
      </c>
      <c r="U4093" s="32">
        <f t="shared" si="318"/>
        <v>435</v>
      </c>
      <c r="V4093" s="22">
        <f t="shared" si="319"/>
        <v>0.40845070422535212</v>
      </c>
      <c r="X4093" s="33"/>
      <c r="Y4093" s="33"/>
    </row>
    <row r="4094" spans="1:25" x14ac:dyDescent="0.2">
      <c r="A4094" s="93" t="s">
        <v>2662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7"/>
        <v>11 2024</v>
      </c>
      <c r="G4094" s="97" t="s">
        <v>6</v>
      </c>
      <c r="H4094" s="161" t="s">
        <v>2665</v>
      </c>
      <c r="I4094" s="97" t="s">
        <v>2663</v>
      </c>
      <c r="J4094" s="97" t="s">
        <v>2664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4746</v>
      </c>
      <c r="T4094" s="95" t="str">
        <f t="shared" si="320"/>
        <v>8 2025</v>
      </c>
      <c r="U4094" s="32">
        <f t="shared" si="318"/>
        <v>654</v>
      </c>
      <c r="V4094" s="22">
        <f t="shared" si="319"/>
        <v>0.27877237851662406</v>
      </c>
      <c r="X4094" s="33"/>
      <c r="Y4094" s="33"/>
    </row>
    <row r="4095" spans="1:25" x14ac:dyDescent="0.2">
      <c r="A4095" s="93" t="s">
        <v>2667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7"/>
        <v>10 2024</v>
      </c>
      <c r="G4095" s="97" t="s">
        <v>5</v>
      </c>
      <c r="H4095" s="161" t="s">
        <v>2114</v>
      </c>
      <c r="I4095" s="97" t="s">
        <v>2115</v>
      </c>
      <c r="J4095" s="97" t="s">
        <v>3197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3221</v>
      </c>
      <c r="T4095" s="95" t="str">
        <f t="shared" si="320"/>
        <v>12 2024</v>
      </c>
      <c r="U4095" s="32">
        <f t="shared" si="318"/>
        <v>670</v>
      </c>
      <c r="V4095" s="22">
        <f t="shared" si="319"/>
        <v>0.36612021857923499</v>
      </c>
      <c r="X4095" s="33"/>
      <c r="Y4095" s="33"/>
    </row>
    <row r="4096" spans="1:25" x14ac:dyDescent="0.2">
      <c r="A4096" s="93" t="s">
        <v>2668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7"/>
        <v>10 2024</v>
      </c>
      <c r="G4096" s="97" t="s">
        <v>5</v>
      </c>
      <c r="H4096" s="161" t="s">
        <v>2669</v>
      </c>
      <c r="I4096" s="97" t="s">
        <v>2670</v>
      </c>
      <c r="J4096" s="97" t="s">
        <v>270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3221</v>
      </c>
      <c r="T4096" s="95" t="str">
        <f t="shared" si="320"/>
        <v>11 2024</v>
      </c>
      <c r="U4096" s="32">
        <f t="shared" si="318"/>
        <v>450</v>
      </c>
      <c r="V4096" s="22">
        <f t="shared" si="319"/>
        <v>0.29032258064516131</v>
      </c>
      <c r="X4096" s="33"/>
      <c r="Y4096" s="33"/>
    </row>
    <row r="4097" spans="1:25" x14ac:dyDescent="0.2">
      <c r="A4097" s="93" t="s">
        <v>2668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ref="F4097:F4160" si="321">IFERROR(MONTH(E4097)&amp;" "&amp;YEAR(E4097),"")</f>
        <v>10 2024</v>
      </c>
      <c r="G4097" s="97" t="s">
        <v>5</v>
      </c>
      <c r="H4097" s="161" t="s">
        <v>2669</v>
      </c>
      <c r="I4097" s="97" t="s">
        <v>2670</v>
      </c>
      <c r="J4097" s="97" t="s">
        <v>270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3221</v>
      </c>
      <c r="T4097" s="95" t="str">
        <f t="shared" si="320"/>
        <v>11 2024</v>
      </c>
      <c r="U4097" s="32">
        <f t="shared" ref="U4097:U4160" si="322">Q4097-P4097</f>
        <v>450</v>
      </c>
      <c r="V4097" s="22">
        <f t="shared" ref="V4097:V4160" si="323">IF(Q4097&lt;&gt;0,IFERROR(U4097/P4097,""),"")</f>
        <v>0.29032258064516131</v>
      </c>
      <c r="X4097" s="33"/>
      <c r="Y4097" s="33"/>
    </row>
    <row r="4098" spans="1:25" x14ac:dyDescent="0.2">
      <c r="A4098" s="93" t="s">
        <v>2678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21"/>
        <v>12 2024</v>
      </c>
      <c r="G4098" s="97" t="s">
        <v>5</v>
      </c>
      <c r="H4098" s="161" t="s">
        <v>2669</v>
      </c>
      <c r="I4098" s="97" t="s">
        <v>2670</v>
      </c>
      <c r="J4098" s="97" t="s">
        <v>270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3221</v>
      </c>
      <c r="T4098" s="95" t="str">
        <f t="shared" si="320"/>
        <v>12 2024</v>
      </c>
      <c r="U4098" s="32">
        <f t="shared" si="322"/>
        <v>1050</v>
      </c>
      <c r="V4098" s="22">
        <f t="shared" si="323"/>
        <v>1.1052631578947369</v>
      </c>
      <c r="X4098" s="33"/>
      <c r="Y4098" s="33"/>
    </row>
    <row r="4099" spans="1:25" x14ac:dyDescent="0.2">
      <c r="A4099" s="93" t="s">
        <v>2678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21"/>
        <v>12 2024</v>
      </c>
      <c r="G4099" s="97" t="s">
        <v>5</v>
      </c>
      <c r="H4099" s="161" t="s">
        <v>2669</v>
      </c>
      <c r="I4099" s="97" t="s">
        <v>2670</v>
      </c>
      <c r="J4099" s="97" t="s">
        <v>270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3221</v>
      </c>
      <c r="T4099" s="95" t="str">
        <f t="shared" si="320"/>
        <v>12 2024</v>
      </c>
      <c r="U4099" s="32">
        <f t="shared" si="322"/>
        <v>1050</v>
      </c>
      <c r="V4099" s="22">
        <f t="shared" si="323"/>
        <v>1.1052631578947369</v>
      </c>
      <c r="X4099" s="33"/>
      <c r="Y4099" s="33"/>
    </row>
    <row r="4100" spans="1:25" x14ac:dyDescent="0.2">
      <c r="A4100" s="93" t="s">
        <v>2678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si="321"/>
        <v>12 2024</v>
      </c>
      <c r="G4100" s="97" t="s">
        <v>5</v>
      </c>
      <c r="H4100" s="161" t="s">
        <v>2669</v>
      </c>
      <c r="I4100" s="97" t="s">
        <v>2670</v>
      </c>
      <c r="J4100" s="97" t="s">
        <v>270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3221</v>
      </c>
      <c r="T4100" s="95" t="str">
        <f t="shared" si="320"/>
        <v>1 2025</v>
      </c>
      <c r="U4100" s="32">
        <f t="shared" si="322"/>
        <v>1050</v>
      </c>
      <c r="V4100" s="22">
        <f t="shared" si="323"/>
        <v>1.1052631578947369</v>
      </c>
      <c r="X4100" s="33"/>
      <c r="Y4100" s="33"/>
    </row>
    <row r="4101" spans="1:25" x14ac:dyDescent="0.2">
      <c r="A4101" s="93" t="s">
        <v>2678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1"/>
        <v>12 2024</v>
      </c>
      <c r="G4101" s="97" t="s">
        <v>5</v>
      </c>
      <c r="H4101" s="161" t="s">
        <v>2669</v>
      </c>
      <c r="I4101" s="97" t="s">
        <v>2670</v>
      </c>
      <c r="J4101" s="97" t="s">
        <v>270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3221</v>
      </c>
      <c r="T4101" s="95" t="str">
        <f t="shared" si="320"/>
        <v>4 2025</v>
      </c>
      <c r="U4101" s="32">
        <f t="shared" si="322"/>
        <v>950</v>
      </c>
      <c r="V4101" s="22">
        <f t="shared" si="323"/>
        <v>1</v>
      </c>
      <c r="X4101" s="33"/>
      <c r="Y4101" s="33"/>
    </row>
    <row r="4102" spans="1:25" x14ac:dyDescent="0.2">
      <c r="A4102" s="93" t="s">
        <v>2679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1"/>
        <v>12 2024</v>
      </c>
      <c r="G4102" s="97" t="s">
        <v>7</v>
      </c>
      <c r="H4102" s="161" t="s">
        <v>2680</v>
      </c>
      <c r="I4102" s="97" t="s">
        <v>2681</v>
      </c>
      <c r="J4102" s="97" t="s">
        <v>279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3221</v>
      </c>
      <c r="T4102" s="95" t="str">
        <f t="shared" si="320"/>
        <v>12 2024</v>
      </c>
      <c r="U4102" s="32">
        <f t="shared" si="322"/>
        <v>303</v>
      </c>
      <c r="V4102" s="22">
        <f t="shared" si="323"/>
        <v>0.38017565872020076</v>
      </c>
      <c r="X4102" s="33"/>
      <c r="Y4102" s="33"/>
    </row>
    <row r="4103" spans="1:25" x14ac:dyDescent="0.2">
      <c r="A4103" s="93" t="s">
        <v>2682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1"/>
        <v>12 2024</v>
      </c>
      <c r="G4103" s="96" t="s">
        <v>5</v>
      </c>
      <c r="H4103" s="161" t="s">
        <v>2683</v>
      </c>
      <c r="I4103" s="97" t="s">
        <v>2684</v>
      </c>
      <c r="J4103" s="97" t="s">
        <v>1635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3221</v>
      </c>
      <c r="T4103" s="95" t="str">
        <f t="shared" si="320"/>
        <v>12 2024</v>
      </c>
      <c r="U4103" s="32">
        <f t="shared" si="322"/>
        <v>710</v>
      </c>
      <c r="V4103" s="22">
        <f t="shared" si="323"/>
        <v>0.39664804469273746</v>
      </c>
      <c r="X4103" s="33"/>
      <c r="Y4103" s="33"/>
    </row>
    <row r="4104" spans="1:25" x14ac:dyDescent="0.2">
      <c r="A4104" s="93" t="s">
        <v>2685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В пути</v>
      </c>
      <c r="E4104" s="95">
        <f>IFERROR(VLOOKUP($A4104,HeadJournal!$A$1:$NTR$890,COLUMN(HeadJournal!G$1),0),"")</f>
        <v>45637</v>
      </c>
      <c r="F4104" s="95" t="str">
        <f t="shared" si="321"/>
        <v>12 2024</v>
      </c>
      <c r="G4104" s="97" t="s">
        <v>5</v>
      </c>
      <c r="H4104" s="161" t="s">
        <v>2687</v>
      </c>
      <c r="I4104" s="97" t="s">
        <v>2067</v>
      </c>
      <c r="J4104" s="97" t="s">
        <v>65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3221</v>
      </c>
      <c r="T4104" s="95" t="str">
        <f t="shared" si="320"/>
        <v>12 2024</v>
      </c>
      <c r="U4104" s="32">
        <f t="shared" si="322"/>
        <v>483</v>
      </c>
      <c r="V4104" s="22">
        <f t="shared" si="323"/>
        <v>0.31839156229400134</v>
      </c>
      <c r="X4104" s="33"/>
      <c r="Y4104" s="33"/>
    </row>
    <row r="4105" spans="1:25" x14ac:dyDescent="0.2">
      <c r="A4105" s="93" t="s">
        <v>2686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В пути</v>
      </c>
      <c r="E4105" s="95">
        <f>IFERROR(VLOOKUP($A4105,HeadJournal!$A$1:$NTR$890,COLUMN(HeadJournal!G$1),0),"")</f>
        <v>45638</v>
      </c>
      <c r="F4105" s="95" t="str">
        <f t="shared" si="321"/>
        <v>12 2024</v>
      </c>
      <c r="G4105" s="97" t="s">
        <v>5</v>
      </c>
      <c r="H4105" s="161" t="s">
        <v>2687</v>
      </c>
      <c r="I4105" s="97" t="s">
        <v>2067</v>
      </c>
      <c r="J4105" s="97" t="s">
        <v>65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3221</v>
      </c>
      <c r="T4105" s="95" t="str">
        <f t="shared" si="320"/>
        <v>12 2024</v>
      </c>
      <c r="U4105" s="32">
        <f t="shared" si="322"/>
        <v>483</v>
      </c>
      <c r="V4105" s="22">
        <f t="shared" si="323"/>
        <v>0.31839156229400134</v>
      </c>
      <c r="X4105" s="33"/>
      <c r="Y4105" s="33"/>
    </row>
    <row r="4106" spans="1:25" x14ac:dyDescent="0.2">
      <c r="A4106" s="93" t="s">
        <v>2688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1"/>
        <v>12 2024</v>
      </c>
      <c r="G4106" s="97" t="s">
        <v>5</v>
      </c>
      <c r="H4106" s="161" t="s">
        <v>2114</v>
      </c>
      <c r="I4106" s="97" t="s">
        <v>2115</v>
      </c>
      <c r="J4106" s="97" t="s">
        <v>3197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3221</v>
      </c>
      <c r="T4106" s="95" t="str">
        <f t="shared" si="320"/>
        <v>1 2025</v>
      </c>
      <c r="U4106" s="32">
        <f t="shared" si="322"/>
        <v>1178</v>
      </c>
      <c r="V4106" s="22">
        <f t="shared" si="323"/>
        <v>1.0499108734402851</v>
      </c>
      <c r="X4106" s="33"/>
      <c r="Y4106" s="33"/>
    </row>
    <row r="4107" spans="1:25" x14ac:dyDescent="0.2">
      <c r="A4107" s="93" t="s">
        <v>2688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1"/>
        <v>12 2024</v>
      </c>
      <c r="G4107" s="97" t="s">
        <v>5</v>
      </c>
      <c r="H4107" s="161" t="s">
        <v>2114</v>
      </c>
      <c r="I4107" s="97" t="s">
        <v>2115</v>
      </c>
      <c r="J4107" s="97" t="s">
        <v>3197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3221</v>
      </c>
      <c r="T4107" s="95" t="str">
        <f t="shared" si="320"/>
        <v>1 2025</v>
      </c>
      <c r="U4107" s="32">
        <f t="shared" si="322"/>
        <v>1178</v>
      </c>
      <c r="V4107" s="22">
        <f t="shared" si="323"/>
        <v>1.0499108734402851</v>
      </c>
      <c r="X4107" s="33"/>
      <c r="Y4107" s="33"/>
    </row>
    <row r="4108" spans="1:25" x14ac:dyDescent="0.2">
      <c r="A4108" s="93" t="s">
        <v>2688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1"/>
        <v>12 2024</v>
      </c>
      <c r="G4108" s="97" t="s">
        <v>5</v>
      </c>
      <c r="H4108" s="161" t="s">
        <v>2114</v>
      </c>
      <c r="I4108" s="97" t="s">
        <v>2115</v>
      </c>
      <c r="J4108" s="97" t="s">
        <v>3197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3221</v>
      </c>
      <c r="T4108" s="95" t="str">
        <f t="shared" si="320"/>
        <v>4 2025</v>
      </c>
      <c r="U4108" s="32">
        <f t="shared" si="322"/>
        <v>1078</v>
      </c>
      <c r="V4108" s="22">
        <f t="shared" si="323"/>
        <v>0.96078431372549022</v>
      </c>
      <c r="X4108" s="33"/>
      <c r="Y4108" s="33"/>
    </row>
    <row r="4109" spans="1:25" x14ac:dyDescent="0.2">
      <c r="A4109" s="93" t="s">
        <v>2688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1"/>
        <v>12 2024</v>
      </c>
      <c r="G4109" s="97" t="s">
        <v>5</v>
      </c>
      <c r="H4109" s="161" t="s">
        <v>2114</v>
      </c>
      <c r="I4109" s="97" t="s">
        <v>2115</v>
      </c>
      <c r="J4109" s="97" t="s">
        <v>3197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ref="T4109:T4172" si="324">IF(R4109="","",MONTH(R4109)&amp;" "&amp;YEAR(R4109))</f>
        <v/>
      </c>
      <c r="U4109" s="32">
        <f t="shared" si="322"/>
        <v>-1122</v>
      </c>
      <c r="V4109" s="22" t="str">
        <f t="shared" si="323"/>
        <v/>
      </c>
      <c r="X4109" s="33"/>
      <c r="Y4109" s="33"/>
    </row>
    <row r="4110" spans="1:25" x14ac:dyDescent="0.2">
      <c r="A4110" s="93" t="s">
        <v>2689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1"/>
        <v>12 2024</v>
      </c>
      <c r="G4110" s="97" t="s">
        <v>5</v>
      </c>
      <c r="H4110" s="161" t="s">
        <v>2690</v>
      </c>
      <c r="I4110" s="97" t="s">
        <v>2067</v>
      </c>
      <c r="J4110" s="97" t="s">
        <v>2717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3221</v>
      </c>
      <c r="T4110" s="95" t="str">
        <f t="shared" si="324"/>
        <v>12 2024</v>
      </c>
      <c r="U4110" s="32">
        <f t="shared" si="322"/>
        <v>578</v>
      </c>
      <c r="V4110" s="22">
        <f t="shared" si="323"/>
        <v>1.1072796934865901</v>
      </c>
      <c r="X4110" s="33"/>
      <c r="Y4110" s="33"/>
    </row>
    <row r="4111" spans="1:25" x14ac:dyDescent="0.2">
      <c r="A4111" s="93" t="s">
        <v>2689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1"/>
        <v>12 2024</v>
      </c>
      <c r="G4111" s="97" t="s">
        <v>5</v>
      </c>
      <c r="H4111" s="161" t="s">
        <v>2690</v>
      </c>
      <c r="I4111" s="97" t="s">
        <v>2067</v>
      </c>
      <c r="J4111" s="97" t="s">
        <v>2717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3221</v>
      </c>
      <c r="T4111" s="95" t="str">
        <f t="shared" si="324"/>
        <v>12 2024</v>
      </c>
      <c r="U4111" s="32">
        <f t="shared" si="322"/>
        <v>578</v>
      </c>
      <c r="V4111" s="22">
        <f t="shared" si="323"/>
        <v>1.1072796934865901</v>
      </c>
      <c r="X4111" s="33"/>
      <c r="Y4111" s="33"/>
    </row>
    <row r="4112" spans="1:25" x14ac:dyDescent="0.2">
      <c r="A4112" s="93" t="s">
        <v>2713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1"/>
        <v>12 2024</v>
      </c>
      <c r="G4112" s="97" t="s">
        <v>5</v>
      </c>
      <c r="H4112" s="161" t="s">
        <v>2691</v>
      </c>
      <c r="I4112" s="97" t="s">
        <v>2115</v>
      </c>
      <c r="J4112" s="97" t="s">
        <v>2692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3221</v>
      </c>
      <c r="T4112" s="95" t="str">
        <f t="shared" si="324"/>
        <v>1 2025</v>
      </c>
      <c r="U4112" s="32">
        <f t="shared" si="322"/>
        <v>2591.4254691688984</v>
      </c>
      <c r="V4112" s="22">
        <f t="shared" si="323"/>
        <v>0.86134660870542967</v>
      </c>
      <c r="X4112" s="33"/>
      <c r="Y4112" s="33"/>
    </row>
    <row r="4113" spans="1:25" x14ac:dyDescent="0.2">
      <c r="A4113" s="93" t="s">
        <v>2713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1"/>
        <v>12 2024</v>
      </c>
      <c r="G4113" s="97" t="s">
        <v>5</v>
      </c>
      <c r="H4113" s="161" t="s">
        <v>2691</v>
      </c>
      <c r="I4113" s="97" t="s">
        <v>2115</v>
      </c>
      <c r="J4113" s="97" t="s">
        <v>2692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3221</v>
      </c>
      <c r="T4113" s="95" t="str">
        <f t="shared" si="324"/>
        <v>12 2024</v>
      </c>
      <c r="U4113" s="32">
        <f t="shared" si="322"/>
        <v>-4.5308311014196079E-3</v>
      </c>
      <c r="V4113" s="22">
        <f t="shared" si="323"/>
        <v>-1.5059726973650846E-6</v>
      </c>
      <c r="X4113" s="33"/>
      <c r="Y4113" s="33"/>
    </row>
    <row r="4114" spans="1:25" x14ac:dyDescent="0.2">
      <c r="A4114" s="93" t="s">
        <v>2713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1"/>
        <v>12 2024</v>
      </c>
      <c r="G4114" s="97" t="s">
        <v>5</v>
      </c>
      <c r="H4114" s="161" t="s">
        <v>2693</v>
      </c>
      <c r="I4114" s="97" t="s">
        <v>2694</v>
      </c>
      <c r="J4114" s="97" t="s">
        <v>2695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3221</v>
      </c>
      <c r="T4114" s="95" t="str">
        <f t="shared" si="324"/>
        <v>1 2025</v>
      </c>
      <c r="U4114" s="32">
        <f t="shared" si="322"/>
        <v>1121.9985790884705</v>
      </c>
      <c r="V4114" s="22">
        <f t="shared" si="323"/>
        <v>0.81422164161941391</v>
      </c>
      <c r="X4114" s="33"/>
      <c r="Y4114" s="33"/>
    </row>
    <row r="4115" spans="1:25" x14ac:dyDescent="0.2">
      <c r="A4115" s="93" t="s">
        <v>2713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1"/>
        <v>12 2024</v>
      </c>
      <c r="G4115" s="97" t="s">
        <v>5</v>
      </c>
      <c r="H4115" s="161" t="s">
        <v>2693</v>
      </c>
      <c r="I4115" s="97" t="s">
        <v>2694</v>
      </c>
      <c r="J4115" s="97" t="s">
        <v>2695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3221</v>
      </c>
      <c r="T4115" s="95" t="str">
        <f t="shared" si="324"/>
        <v>1 2025</v>
      </c>
      <c r="U4115" s="32">
        <f t="shared" si="322"/>
        <v>1121.9985790884705</v>
      </c>
      <c r="V4115" s="22">
        <f t="shared" si="323"/>
        <v>0.81422164161941391</v>
      </c>
      <c r="X4115" s="33"/>
      <c r="Y4115" s="33"/>
    </row>
    <row r="4116" spans="1:25" x14ac:dyDescent="0.2">
      <c r="A4116" s="93" t="s">
        <v>2713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1"/>
        <v>12 2024</v>
      </c>
      <c r="G4116" s="97" t="s">
        <v>5</v>
      </c>
      <c r="H4116" s="161" t="s">
        <v>2696</v>
      </c>
      <c r="I4116" s="97" t="s">
        <v>2697</v>
      </c>
      <c r="J4116" s="97" t="s">
        <v>2698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3221</v>
      </c>
      <c r="T4116" s="95" t="str">
        <f t="shared" si="324"/>
        <v>1 2025</v>
      </c>
      <c r="U4116" s="32">
        <f t="shared" si="322"/>
        <v>1234.283378016084</v>
      </c>
      <c r="V4116" s="22">
        <f t="shared" si="323"/>
        <v>0.54476511583135045</v>
      </c>
      <c r="X4116" s="33"/>
      <c r="Y4116" s="33"/>
    </row>
    <row r="4117" spans="1:25" x14ac:dyDescent="0.2">
      <c r="A4117" s="93" t="s">
        <v>2713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1"/>
        <v>12 2024</v>
      </c>
      <c r="G4117" s="97" t="s">
        <v>5</v>
      </c>
      <c r="H4117" s="161" t="s">
        <v>2699</v>
      </c>
      <c r="I4117" s="97" t="s">
        <v>2115</v>
      </c>
      <c r="J4117" s="97" t="s">
        <v>4023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3221</v>
      </c>
      <c r="T4117" s="95" t="str">
        <f t="shared" si="324"/>
        <v>6 2025</v>
      </c>
      <c r="U4117" s="32">
        <f t="shared" si="322"/>
        <v>587.71386058981193</v>
      </c>
      <c r="V4117" s="22">
        <f t="shared" si="323"/>
        <v>1.4254999244713609</v>
      </c>
      <c r="X4117" s="33"/>
      <c r="Y4117" s="33"/>
    </row>
    <row r="4118" spans="1:25" x14ac:dyDescent="0.2">
      <c r="A4118" s="93" t="s">
        <v>2713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1"/>
        <v>12 2024</v>
      </c>
      <c r="G4118" s="97" t="s">
        <v>5</v>
      </c>
      <c r="H4118" s="161" t="s">
        <v>2078</v>
      </c>
      <c r="I4118" s="97" t="s">
        <v>2067</v>
      </c>
      <c r="J4118" s="97" t="s">
        <v>2079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3609</v>
      </c>
      <c r="T4118" s="95" t="str">
        <f t="shared" si="324"/>
        <v>7 2025</v>
      </c>
      <c r="U4118" s="32">
        <f t="shared" si="322"/>
        <v>1082.8536193029468</v>
      </c>
      <c r="V4118" s="22">
        <f t="shared" si="323"/>
        <v>0.31688827421026627</v>
      </c>
      <c r="X4118" s="33"/>
      <c r="Y4118" s="33"/>
    </row>
    <row r="4119" spans="1:25" x14ac:dyDescent="0.2">
      <c r="A4119" s="93" t="s">
        <v>2713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1"/>
        <v>12 2024</v>
      </c>
      <c r="G4119" s="97" t="s">
        <v>5</v>
      </c>
      <c r="H4119" s="161" t="s">
        <v>2700</v>
      </c>
      <c r="I4119" s="97" t="s">
        <v>2067</v>
      </c>
      <c r="J4119" s="97" t="s">
        <v>2701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3221</v>
      </c>
      <c r="T4119" s="95" t="str">
        <f t="shared" si="324"/>
        <v>1 2025</v>
      </c>
      <c r="U4119" s="32">
        <f t="shared" si="322"/>
        <v>1004.1884182305614</v>
      </c>
      <c r="V4119" s="22">
        <f t="shared" si="323"/>
        <v>0.50314790604645765</v>
      </c>
      <c r="X4119" s="33"/>
      <c r="Y4119" s="33"/>
    </row>
    <row r="4120" spans="1:25" x14ac:dyDescent="0.2">
      <c r="A4120" s="93" t="s">
        <v>2713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1"/>
        <v>12 2024</v>
      </c>
      <c r="G4120" s="97" t="s">
        <v>5</v>
      </c>
      <c r="H4120" s="161" t="s">
        <v>2702</v>
      </c>
      <c r="I4120" s="97" t="s">
        <v>2067</v>
      </c>
      <c r="J4120" s="97" t="s">
        <v>2703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4"/>
        <v>10 2025</v>
      </c>
      <c r="U4120" s="32">
        <f t="shared" si="322"/>
        <v>729.61680965147252</v>
      </c>
      <c r="V4120" s="22">
        <f t="shared" si="323"/>
        <v>0.3361695818950331</v>
      </c>
      <c r="X4120" s="33"/>
      <c r="Y4120" s="33"/>
    </row>
    <row r="4121" spans="1:25" x14ac:dyDescent="0.2">
      <c r="A4121" s="93" t="s">
        <v>2713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1"/>
        <v>12 2024</v>
      </c>
      <c r="G4121" s="97" t="s">
        <v>5</v>
      </c>
      <c r="H4121" s="161" t="s">
        <v>2704</v>
      </c>
      <c r="I4121" s="97" t="s">
        <v>2067</v>
      </c>
      <c r="J4121" s="97" t="s">
        <v>2705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3575</v>
      </c>
      <c r="T4121" s="95" t="str">
        <f t="shared" si="324"/>
        <v>5 2025</v>
      </c>
      <c r="U4121" s="32">
        <f t="shared" si="322"/>
        <v>743.52168900804145</v>
      </c>
      <c r="V4121" s="22">
        <f t="shared" si="323"/>
        <v>0.36155095097958895</v>
      </c>
      <c r="X4121" s="33"/>
      <c r="Y4121" s="33"/>
    </row>
    <row r="4122" spans="1:25" x14ac:dyDescent="0.2">
      <c r="A4122" s="93" t="s">
        <v>2713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1"/>
        <v>12 2024</v>
      </c>
      <c r="G4122" s="97" t="s">
        <v>5</v>
      </c>
      <c r="H4122" s="161" t="s">
        <v>2706</v>
      </c>
      <c r="I4122" s="97" t="s">
        <v>2115</v>
      </c>
      <c r="J4122" s="97" t="s">
        <v>2707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3221</v>
      </c>
      <c r="T4122" s="95" t="str">
        <f t="shared" si="324"/>
        <v>1 2025</v>
      </c>
      <c r="U4122" s="32">
        <f t="shared" si="322"/>
        <v>1029.8078016085778</v>
      </c>
      <c r="V4122" s="22">
        <f t="shared" si="323"/>
        <v>0.61658041667324004</v>
      </c>
      <c r="X4122" s="33"/>
      <c r="Y4122" s="33"/>
    </row>
    <row r="4123" spans="1:25" x14ac:dyDescent="0.2">
      <c r="A4123" s="93" t="s">
        <v>2713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1"/>
        <v>12 2024</v>
      </c>
      <c r="G4123" s="97" t="s">
        <v>5</v>
      </c>
      <c r="H4123" s="161" t="s">
        <v>2708</v>
      </c>
      <c r="I4123" s="97" t="s">
        <v>2709</v>
      </c>
      <c r="J4123" s="97" t="s">
        <v>2710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4"/>
        <v/>
      </c>
      <c r="U4123" s="32">
        <f t="shared" si="322"/>
        <v>-695.81024128686374</v>
      </c>
      <c r="V4123" s="22" t="str">
        <f t="shared" si="323"/>
        <v/>
      </c>
      <c r="X4123" s="33"/>
      <c r="Y4123" s="33"/>
    </row>
    <row r="4124" spans="1:25" x14ac:dyDescent="0.2">
      <c r="A4124" s="93" t="s">
        <v>2713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1"/>
        <v>12 2024</v>
      </c>
      <c r="G4124" s="97" t="s">
        <v>5</v>
      </c>
      <c r="H4124" s="161" t="s">
        <v>2711</v>
      </c>
      <c r="I4124" s="97" t="s">
        <v>2649</v>
      </c>
      <c r="J4124" s="97" t="s">
        <v>2712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3221</v>
      </c>
      <c r="T4124" s="95" t="str">
        <f t="shared" si="324"/>
        <v>5 2025</v>
      </c>
      <c r="U4124" s="32">
        <f t="shared" si="322"/>
        <v>1042.8565683646107</v>
      </c>
      <c r="V4124" s="22">
        <f t="shared" si="323"/>
        <v>1.8717919105740906</v>
      </c>
      <c r="X4124" s="33"/>
      <c r="Y4124" s="33"/>
    </row>
    <row r="4125" spans="1:25" x14ac:dyDescent="0.2">
      <c r="A4125" s="93" t="s">
        <v>2728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1"/>
        <v>11 2024</v>
      </c>
      <c r="G4125" s="97" t="s">
        <v>5</v>
      </c>
      <c r="H4125" s="161" t="s">
        <v>2715</v>
      </c>
      <c r="I4125" s="97" t="s">
        <v>2067</v>
      </c>
      <c r="J4125" s="97" t="s">
        <v>2716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3221</v>
      </c>
      <c r="T4125" s="95" t="str">
        <f t="shared" si="324"/>
        <v>1 2025</v>
      </c>
      <c r="U4125" s="32">
        <f t="shared" si="322"/>
        <v>1079.372370239498</v>
      </c>
      <c r="V4125" s="22">
        <f t="shared" si="323"/>
        <v>0.66602120710419377</v>
      </c>
      <c r="X4125" s="33"/>
      <c r="Y4125" s="33"/>
    </row>
    <row r="4126" spans="1:25" x14ac:dyDescent="0.2">
      <c r="A4126" s="93" t="s">
        <v>2728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1"/>
        <v>11 2024</v>
      </c>
      <c r="G4126" s="97" t="s">
        <v>5</v>
      </c>
      <c r="H4126" s="161" t="s">
        <v>2548</v>
      </c>
      <c r="I4126" s="97" t="s">
        <v>2067</v>
      </c>
      <c r="J4126" s="97" t="s">
        <v>2549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3575</v>
      </c>
      <c r="T4126" s="95" t="str">
        <f t="shared" si="324"/>
        <v>7 2025</v>
      </c>
      <c r="U4126" s="32">
        <f t="shared" si="322"/>
        <v>804.44678248920331</v>
      </c>
      <c r="V4126" s="22">
        <f t="shared" si="323"/>
        <v>0.89826798314138712</v>
      </c>
      <c r="X4126" s="33"/>
      <c r="Y4126" s="33"/>
    </row>
    <row r="4127" spans="1:25" x14ac:dyDescent="0.2">
      <c r="A4127" s="93" t="s">
        <v>2728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1"/>
        <v>11 2024</v>
      </c>
      <c r="G4127" s="97" t="s">
        <v>5</v>
      </c>
      <c r="H4127" s="161" t="s">
        <v>2690</v>
      </c>
      <c r="I4127" s="97" t="s">
        <v>2067</v>
      </c>
      <c r="J4127" s="97" t="s">
        <v>2717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3221</v>
      </c>
      <c r="T4127" s="95" t="str">
        <f t="shared" si="324"/>
        <v>1 2025</v>
      </c>
      <c r="U4127" s="32">
        <f t="shared" si="322"/>
        <v>625.24889674126439</v>
      </c>
      <c r="V4127" s="22">
        <f t="shared" si="323"/>
        <v>1.3170035676578697</v>
      </c>
      <c r="X4127" s="33"/>
      <c r="Y4127" s="33"/>
    </row>
    <row r="4128" spans="1:25" x14ac:dyDescent="0.2">
      <c r="A4128" s="93" t="s">
        <v>2728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1"/>
        <v>11 2024</v>
      </c>
      <c r="G4128" s="97" t="s">
        <v>5</v>
      </c>
      <c r="H4128" s="161" t="s">
        <v>2690</v>
      </c>
      <c r="I4128" s="97" t="s">
        <v>2067</v>
      </c>
      <c r="J4128" s="97" t="s">
        <v>2717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3221</v>
      </c>
      <c r="T4128" s="95" t="str">
        <f t="shared" si="324"/>
        <v>1 2025</v>
      </c>
      <c r="U4128" s="32">
        <f t="shared" si="322"/>
        <v>525.24889674126439</v>
      </c>
      <c r="V4128" s="22">
        <f t="shared" si="323"/>
        <v>1.1063668796889723</v>
      </c>
      <c r="X4128" s="33"/>
      <c r="Y4128" s="33"/>
    </row>
    <row r="4129" spans="1:25" x14ac:dyDescent="0.2">
      <c r="A4129" s="93" t="s">
        <v>2728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1"/>
        <v>11 2024</v>
      </c>
      <c r="G4129" s="97" t="s">
        <v>5</v>
      </c>
      <c r="H4129" s="161" t="s">
        <v>2089</v>
      </c>
      <c r="I4129" s="97" t="s">
        <v>2067</v>
      </c>
      <c r="J4129" s="97" t="s">
        <v>4398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3221</v>
      </c>
      <c r="T4129" s="95" t="str">
        <f t="shared" si="324"/>
        <v>3 2025</v>
      </c>
      <c r="U4129" s="32">
        <f t="shared" si="322"/>
        <v>522.94018796623516</v>
      </c>
      <c r="V4129" s="22">
        <f t="shared" si="323"/>
        <v>0.77236926290960572</v>
      </c>
      <c r="X4129" s="33"/>
      <c r="Y4129" s="33"/>
    </row>
    <row r="4130" spans="1:25" x14ac:dyDescent="0.2">
      <c r="A4130" s="93" t="s">
        <v>2728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1"/>
        <v>11 2024</v>
      </c>
      <c r="G4130" s="97" t="s">
        <v>5</v>
      </c>
      <c r="H4130" s="161" t="s">
        <v>2089</v>
      </c>
      <c r="I4130" s="97" t="s">
        <v>2067</v>
      </c>
      <c r="J4130" s="97" t="s">
        <v>4398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3221</v>
      </c>
      <c r="T4130" s="95" t="str">
        <f t="shared" si="324"/>
        <v>4 2025</v>
      </c>
      <c r="U4130" s="32">
        <f t="shared" si="322"/>
        <v>522.94018796623516</v>
      </c>
      <c r="V4130" s="22">
        <f t="shared" si="323"/>
        <v>0.77236926290960572</v>
      </c>
      <c r="X4130" s="33"/>
      <c r="Y4130" s="33"/>
    </row>
    <row r="4131" spans="1:25" x14ac:dyDescent="0.2">
      <c r="A4131" s="93" t="s">
        <v>2728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1"/>
        <v>11 2024</v>
      </c>
      <c r="G4131" s="97" t="s">
        <v>5</v>
      </c>
      <c r="H4131" s="161" t="s">
        <v>2288</v>
      </c>
      <c r="I4131" s="97" t="s">
        <v>2070</v>
      </c>
      <c r="J4131" s="97" t="s">
        <v>2289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3221</v>
      </c>
      <c r="T4131" s="95" t="str">
        <f t="shared" si="324"/>
        <v>3 2025</v>
      </c>
      <c r="U4131" s="32">
        <f t="shared" si="322"/>
        <v>851.23165371024766</v>
      </c>
      <c r="V4131" s="22">
        <f t="shared" si="323"/>
        <v>0.81164888006170854</v>
      </c>
      <c r="X4131" s="33"/>
      <c r="Y4131" s="33"/>
    </row>
    <row r="4132" spans="1:25" x14ac:dyDescent="0.2">
      <c r="A4132" s="93" t="s">
        <v>2728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1"/>
        <v>11 2024</v>
      </c>
      <c r="G4132" s="97" t="s">
        <v>5</v>
      </c>
      <c r="H4132" s="161" t="s">
        <v>2288</v>
      </c>
      <c r="I4132" s="97" t="s">
        <v>2070</v>
      </c>
      <c r="J4132" s="97" t="s">
        <v>2289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3221</v>
      </c>
      <c r="T4132" s="95" t="str">
        <f t="shared" si="324"/>
        <v>3 2025</v>
      </c>
      <c r="U4132" s="32">
        <f t="shared" si="322"/>
        <v>651.23165371024766</v>
      </c>
      <c r="V4132" s="22">
        <f t="shared" si="323"/>
        <v>0.62094899794994973</v>
      </c>
      <c r="X4132" s="33"/>
      <c r="Y4132" s="33"/>
    </row>
    <row r="4133" spans="1:25" x14ac:dyDescent="0.2">
      <c r="A4133" s="93" t="s">
        <v>2728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1"/>
        <v>11 2024</v>
      </c>
      <c r="G4133" s="97" t="s">
        <v>5</v>
      </c>
      <c r="H4133" s="161" t="s">
        <v>2288</v>
      </c>
      <c r="I4133" s="97" t="s">
        <v>2070</v>
      </c>
      <c r="J4133" s="97" t="s">
        <v>2289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3221</v>
      </c>
      <c r="T4133" s="95" t="str">
        <f t="shared" si="324"/>
        <v>5 2025</v>
      </c>
      <c r="U4133" s="32">
        <f t="shared" si="322"/>
        <v>751.23165371024766</v>
      </c>
      <c r="V4133" s="22">
        <f t="shared" si="323"/>
        <v>0.71629893900582919</v>
      </c>
      <c r="X4133" s="33"/>
      <c r="Y4133" s="33"/>
    </row>
    <row r="4134" spans="1:25" x14ac:dyDescent="0.2">
      <c r="A4134" s="93" t="s">
        <v>2728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1"/>
        <v>11 2024</v>
      </c>
      <c r="G4134" s="97" t="s">
        <v>5</v>
      </c>
      <c r="H4134" s="161" t="s">
        <v>2718</v>
      </c>
      <c r="I4134" s="97" t="s">
        <v>2277</v>
      </c>
      <c r="J4134" s="97" t="s">
        <v>2719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3221</v>
      </c>
      <c r="T4134" s="95" t="str">
        <f t="shared" si="324"/>
        <v>1 2025</v>
      </c>
      <c r="U4134" s="32">
        <f t="shared" si="322"/>
        <v>1338.0696401649006</v>
      </c>
      <c r="V4134" s="22">
        <f t="shared" si="323"/>
        <v>0.64894026793024728</v>
      </c>
      <c r="X4134" s="33"/>
      <c r="Y4134" s="33"/>
    </row>
    <row r="4135" spans="1:25" x14ac:dyDescent="0.2">
      <c r="A4135" s="93" t="s">
        <v>2728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1"/>
        <v>11 2024</v>
      </c>
      <c r="G4135" s="97" t="s">
        <v>5</v>
      </c>
      <c r="H4135" s="161" t="s">
        <v>2718</v>
      </c>
      <c r="I4135" s="97" t="s">
        <v>2277</v>
      </c>
      <c r="J4135" s="97" t="s">
        <v>2719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3221</v>
      </c>
      <c r="T4135" s="95" t="str">
        <f t="shared" si="324"/>
        <v>3 2025</v>
      </c>
      <c r="U4135" s="32">
        <f t="shared" si="322"/>
        <v>1238.0696401649006</v>
      </c>
      <c r="V4135" s="22">
        <f t="shared" si="323"/>
        <v>0.60044202475582831</v>
      </c>
      <c r="X4135" s="33"/>
      <c r="Y4135" s="33"/>
    </row>
    <row r="4136" spans="1:25" x14ac:dyDescent="0.2">
      <c r="A4136" s="93" t="s">
        <v>2728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1"/>
        <v>11 2024</v>
      </c>
      <c r="G4136" s="97" t="s">
        <v>7</v>
      </c>
      <c r="H4136" s="161" t="s">
        <v>2215</v>
      </c>
      <c r="I4136" s="97" t="s">
        <v>2216</v>
      </c>
      <c r="J4136" s="97" t="s">
        <v>2720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4"/>
        <v/>
      </c>
      <c r="U4136" s="32">
        <f t="shared" si="322"/>
        <v>-1111.3491735374946</v>
      </c>
      <c r="V4136" s="22" t="str">
        <f t="shared" si="323"/>
        <v/>
      </c>
      <c r="X4136" s="33"/>
      <c r="Y4136" s="33"/>
    </row>
    <row r="4137" spans="1:25" x14ac:dyDescent="0.2">
      <c r="A4137" s="93" t="s">
        <v>2728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1"/>
        <v>11 2024</v>
      </c>
      <c r="G4137" s="97" t="s">
        <v>5</v>
      </c>
      <c r="H4137" s="161" t="s">
        <v>2721</v>
      </c>
      <c r="I4137" s="97" t="s">
        <v>2722</v>
      </c>
      <c r="J4137" s="97" t="s">
        <v>2723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3221</v>
      </c>
      <c r="T4137" s="95" t="str">
        <f t="shared" si="324"/>
        <v>1 2025</v>
      </c>
      <c r="U4137" s="32">
        <f t="shared" si="322"/>
        <v>1740.7472037691414</v>
      </c>
      <c r="V4137" s="22">
        <f t="shared" si="323"/>
        <v>0.55099965594584166</v>
      </c>
      <c r="X4137" s="33"/>
      <c r="Y4137" s="33"/>
    </row>
    <row r="4138" spans="1:25" x14ac:dyDescent="0.2">
      <c r="A4138" s="93" t="s">
        <v>2728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1"/>
        <v>11 2024</v>
      </c>
      <c r="G4138" s="97" t="s">
        <v>5</v>
      </c>
      <c r="H4138" s="161" t="s">
        <v>2724</v>
      </c>
      <c r="I4138" s="97" t="s">
        <v>2283</v>
      </c>
      <c r="J4138" s="97" t="s">
        <v>2725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3221</v>
      </c>
      <c r="T4138" s="95" t="str">
        <f t="shared" si="324"/>
        <v>1 2025</v>
      </c>
      <c r="U4138" s="32">
        <f t="shared" si="322"/>
        <v>867.76146996466468</v>
      </c>
      <c r="V4138" s="22">
        <f t="shared" si="323"/>
        <v>0.93083630638155801</v>
      </c>
      <c r="X4138" s="33"/>
      <c r="Y4138" s="33"/>
    </row>
    <row r="4139" spans="1:25" x14ac:dyDescent="0.2">
      <c r="A4139" s="93" t="s">
        <v>2728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1"/>
        <v>11 2024</v>
      </c>
      <c r="G4139" s="97" t="s">
        <v>5</v>
      </c>
      <c r="H4139" s="161" t="s">
        <v>2726</v>
      </c>
      <c r="I4139" s="97" t="s">
        <v>2067</v>
      </c>
      <c r="J4139" s="97" t="s">
        <v>2727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3221</v>
      </c>
      <c r="T4139" s="95" t="str">
        <f t="shared" si="324"/>
        <v>3 2025</v>
      </c>
      <c r="U4139" s="32">
        <f t="shared" si="322"/>
        <v>671.73226953278413</v>
      </c>
      <c r="V4139" s="22">
        <f t="shared" si="323"/>
        <v>0.65326592445682208</v>
      </c>
      <c r="X4139" s="33"/>
      <c r="Y4139" s="33"/>
    </row>
    <row r="4140" spans="1:25" x14ac:dyDescent="0.2">
      <c r="A4140" s="93" t="s">
        <v>2743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1"/>
        <v>12 2024</v>
      </c>
      <c r="G4140" s="97" t="s">
        <v>5</v>
      </c>
      <c r="H4140" s="161" t="s">
        <v>2700</v>
      </c>
      <c r="I4140" s="97" t="s">
        <v>2067</v>
      </c>
      <c r="J4140" s="97" t="s">
        <v>2701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3221</v>
      </c>
      <c r="T4140" s="95" t="str">
        <f t="shared" si="324"/>
        <v>2 2025</v>
      </c>
      <c r="U4140" s="32">
        <f t="shared" si="322"/>
        <v>1045.2540649160442</v>
      </c>
      <c r="V4140" s="22">
        <f t="shared" si="323"/>
        <v>0.53472630184605074</v>
      </c>
      <c r="X4140" s="33"/>
      <c r="Y4140" s="33"/>
    </row>
    <row r="4141" spans="1:25" x14ac:dyDescent="0.2">
      <c r="A4141" s="93" t="s">
        <v>2743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1"/>
        <v>12 2024</v>
      </c>
      <c r="G4141" s="97" t="s">
        <v>5</v>
      </c>
      <c r="H4141" s="161" t="s">
        <v>2730</v>
      </c>
      <c r="I4141" s="97" t="s">
        <v>2518</v>
      </c>
      <c r="J4141" s="97" t="s">
        <v>2731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3221</v>
      </c>
      <c r="T4141" s="95" t="str">
        <f t="shared" si="324"/>
        <v>4 2025</v>
      </c>
      <c r="U4141" s="32">
        <f t="shared" si="322"/>
        <v>906.67528115527307</v>
      </c>
      <c r="V4141" s="22">
        <f t="shared" si="323"/>
        <v>0.65072790921777479</v>
      </c>
      <c r="X4141" s="33"/>
      <c r="Y4141" s="33"/>
    </row>
    <row r="4142" spans="1:25" x14ac:dyDescent="0.2">
      <c r="A4142" s="93" t="s">
        <v>2743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1"/>
        <v>12 2024</v>
      </c>
      <c r="G4142" s="97" t="s">
        <v>5</v>
      </c>
      <c r="H4142" s="161" t="s">
        <v>2732</v>
      </c>
      <c r="I4142" s="97" t="s">
        <v>2733</v>
      </c>
      <c r="J4142" s="97" t="s">
        <v>2734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3221</v>
      </c>
      <c r="T4142" s="95" t="str">
        <f t="shared" si="324"/>
        <v>1 2025</v>
      </c>
      <c r="U4142" s="32">
        <f t="shared" si="322"/>
        <v>738.51724089778895</v>
      </c>
      <c r="V4142" s="22">
        <f t="shared" si="323"/>
        <v>0.63584003732318772</v>
      </c>
      <c r="X4142" s="33"/>
      <c r="Y4142" s="33"/>
    </row>
    <row r="4143" spans="1:25" x14ac:dyDescent="0.2">
      <c r="A4143" s="93" t="s">
        <v>2743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1"/>
        <v>12 2024</v>
      </c>
      <c r="G4143" s="97" t="s">
        <v>5</v>
      </c>
      <c r="H4143" s="161" t="s">
        <v>2089</v>
      </c>
      <c r="I4143" s="97" t="s">
        <v>2067</v>
      </c>
      <c r="J4143" s="97" t="s">
        <v>4398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3221</v>
      </c>
      <c r="T4143" s="95" t="str">
        <f t="shared" si="324"/>
        <v>4 2025</v>
      </c>
      <c r="U4143" s="32">
        <f t="shared" si="322"/>
        <v>438.55826947311016</v>
      </c>
      <c r="V4143" s="22">
        <f t="shared" si="323"/>
        <v>0.57595775473146693</v>
      </c>
      <c r="X4143" s="33"/>
      <c r="Y4143" s="33"/>
    </row>
    <row r="4144" spans="1:25" x14ac:dyDescent="0.2">
      <c r="A4144" s="93" t="s">
        <v>2743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1"/>
        <v>12 2024</v>
      </c>
      <c r="G4144" s="97" t="s">
        <v>5</v>
      </c>
      <c r="H4144" s="161" t="s">
        <v>2735</v>
      </c>
      <c r="I4144" s="97" t="s">
        <v>2283</v>
      </c>
      <c r="J4144" s="97" t="s">
        <v>2736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3221</v>
      </c>
      <c r="T4144" s="95" t="str">
        <f t="shared" si="324"/>
        <v>1 2025</v>
      </c>
      <c r="U4144" s="32">
        <f t="shared" si="322"/>
        <v>699.89742856169687</v>
      </c>
      <c r="V4144" s="22">
        <f t="shared" si="323"/>
        <v>0.69982564643858025</v>
      </c>
      <c r="X4144" s="33"/>
      <c r="Y4144" s="33"/>
    </row>
    <row r="4145" spans="1:25" x14ac:dyDescent="0.2">
      <c r="A4145" s="93" t="s">
        <v>2743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1"/>
        <v>12 2024</v>
      </c>
      <c r="G4145" s="97" t="s">
        <v>5</v>
      </c>
      <c r="H4145" s="161" t="s">
        <v>2735</v>
      </c>
      <c r="I4145" s="97" t="s">
        <v>2283</v>
      </c>
      <c r="J4145" s="97" t="s">
        <v>2736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3221</v>
      </c>
      <c r="T4145" s="95" t="str">
        <f t="shared" si="324"/>
        <v>1 2025</v>
      </c>
      <c r="U4145" s="32">
        <f t="shared" si="322"/>
        <v>699.89742856169687</v>
      </c>
      <c r="V4145" s="22">
        <f t="shared" si="323"/>
        <v>0.69982564643858025</v>
      </c>
      <c r="X4145" s="33"/>
      <c r="Y4145" s="33"/>
    </row>
    <row r="4146" spans="1:25" x14ac:dyDescent="0.2">
      <c r="A4146" s="93" t="s">
        <v>2743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1"/>
        <v>12 2024</v>
      </c>
      <c r="G4146" s="97" t="s">
        <v>5</v>
      </c>
      <c r="H4146" s="161" t="s">
        <v>2564</v>
      </c>
      <c r="I4146" s="97" t="s">
        <v>2565</v>
      </c>
      <c r="J4146" s="97" t="s">
        <v>2566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3221</v>
      </c>
      <c r="T4146" s="95" t="str">
        <f t="shared" si="324"/>
        <v>12 2024</v>
      </c>
      <c r="U4146" s="32">
        <f t="shared" si="322"/>
        <v>5.5371070266119204E-4</v>
      </c>
      <c r="V4146" s="22">
        <f t="shared" si="323"/>
        <v>2.3362044783169461E-7</v>
      </c>
      <c r="X4146" s="33"/>
      <c r="Y4146" s="33"/>
    </row>
    <row r="4147" spans="1:25" x14ac:dyDescent="0.2">
      <c r="A4147" s="93" t="s">
        <v>2743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1"/>
        <v>12 2024</v>
      </c>
      <c r="G4147" s="97" t="s">
        <v>5</v>
      </c>
      <c r="H4147" s="161" t="s">
        <v>2564</v>
      </c>
      <c r="I4147" s="97" t="s">
        <v>2565</v>
      </c>
      <c r="J4147" s="97" t="s">
        <v>2566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3221</v>
      </c>
      <c r="T4147" s="95" t="str">
        <f t="shared" si="324"/>
        <v>3 2025</v>
      </c>
      <c r="U4147" s="32">
        <f t="shared" si="322"/>
        <v>729.87055371070255</v>
      </c>
      <c r="V4147" s="22">
        <f t="shared" si="323"/>
        <v>0.30794543937395341</v>
      </c>
      <c r="X4147" s="33"/>
      <c r="Y4147" s="33"/>
    </row>
    <row r="4148" spans="1:25" x14ac:dyDescent="0.2">
      <c r="A4148" s="93" t="s">
        <v>2743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1"/>
        <v>12 2024</v>
      </c>
      <c r="G4148" s="97" t="s">
        <v>5</v>
      </c>
      <c r="H4148" s="161" t="s">
        <v>2737</v>
      </c>
      <c r="I4148" s="97" t="s">
        <v>2067</v>
      </c>
      <c r="J4148" s="97" t="s">
        <v>2738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/>
      <c r="R4148" s="31"/>
      <c r="S4148" s="31"/>
      <c r="T4148" s="95" t="str">
        <f t="shared" si="324"/>
        <v/>
      </c>
      <c r="U4148" s="32">
        <f t="shared" si="322"/>
        <v>-962.59872500936683</v>
      </c>
      <c r="V4148" s="22" t="str">
        <f t="shared" si="323"/>
        <v/>
      </c>
      <c r="X4148" s="33"/>
      <c r="Y4148" s="33"/>
    </row>
    <row r="4149" spans="1:25" x14ac:dyDescent="0.2">
      <c r="A4149" s="93" t="s">
        <v>2743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1"/>
        <v>12 2024</v>
      </c>
      <c r="G4149" s="97" t="s">
        <v>5</v>
      </c>
      <c r="H4149" s="161" t="s">
        <v>2739</v>
      </c>
      <c r="I4149" s="97" t="s">
        <v>2067</v>
      </c>
      <c r="J4149" s="97" t="s">
        <v>2740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3221</v>
      </c>
      <c r="T4149" s="95" t="str">
        <f t="shared" si="324"/>
        <v>1 2025</v>
      </c>
      <c r="U4149" s="32">
        <f t="shared" si="322"/>
        <v>2188.4095408875705</v>
      </c>
      <c r="V4149" s="22">
        <f t="shared" si="323"/>
        <v>0.98951843994020394</v>
      </c>
      <c r="X4149" s="33"/>
      <c r="Y4149" s="33"/>
    </row>
    <row r="4150" spans="1:25" x14ac:dyDescent="0.2">
      <c r="A4150" s="93" t="s">
        <v>2743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1"/>
        <v>12 2024</v>
      </c>
      <c r="G4150" s="97" t="s">
        <v>5</v>
      </c>
      <c r="H4150" s="161" t="s">
        <v>2571</v>
      </c>
      <c r="I4150" s="97" t="s">
        <v>2099</v>
      </c>
      <c r="J4150" s="97" t="s">
        <v>3843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3221</v>
      </c>
      <c r="T4150" s="95" t="str">
        <f t="shared" si="324"/>
        <v>1 2025</v>
      </c>
      <c r="U4150" s="32">
        <f t="shared" si="322"/>
        <v>1095.3104792071108</v>
      </c>
      <c r="V4150" s="22">
        <f t="shared" si="323"/>
        <v>0.77975272328425527</v>
      </c>
      <c r="X4150" s="33"/>
      <c r="Y4150" s="33"/>
    </row>
    <row r="4151" spans="1:25" x14ac:dyDescent="0.2">
      <c r="A4151" s="93" t="s">
        <v>2743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1"/>
        <v>12 2024</v>
      </c>
      <c r="G4151" s="97" t="s">
        <v>5</v>
      </c>
      <c r="H4151" s="161" t="s">
        <v>2741</v>
      </c>
      <c r="I4151" s="97" t="s">
        <v>2742</v>
      </c>
      <c r="J4151" s="97" t="s">
        <v>4038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3221</v>
      </c>
      <c r="T4151" s="95" t="str">
        <f t="shared" si="324"/>
        <v>1 2025</v>
      </c>
      <c r="U4151" s="32">
        <f t="shared" si="322"/>
        <v>718.081111678757</v>
      </c>
      <c r="V4151" s="22">
        <f t="shared" si="323"/>
        <v>0.73130389915040594</v>
      </c>
      <c r="X4151" s="33"/>
      <c r="Y4151" s="33"/>
    </row>
    <row r="4152" spans="1:25" x14ac:dyDescent="0.2">
      <c r="A4152" s="93" t="s">
        <v>2743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1"/>
        <v>12 2024</v>
      </c>
      <c r="G4152" s="97" t="s">
        <v>5</v>
      </c>
      <c r="H4152" s="161" t="s">
        <v>2626</v>
      </c>
      <c r="I4152" s="97" t="s">
        <v>2229</v>
      </c>
      <c r="J4152" s="97" t="s">
        <v>2627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3221</v>
      </c>
      <c r="T4152" s="95" t="str">
        <f t="shared" si="324"/>
        <v>1 2025</v>
      </c>
      <c r="U4152" s="32">
        <f t="shared" si="322"/>
        <v>1332.6604684785925</v>
      </c>
      <c r="V4152" s="22">
        <f t="shared" si="323"/>
        <v>0.46477246723951249</v>
      </c>
      <c r="X4152" s="33"/>
      <c r="Y4152" s="33"/>
    </row>
    <row r="4153" spans="1:25" x14ac:dyDescent="0.2">
      <c r="A4153" s="93" t="s">
        <v>2743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1"/>
        <v>12 2024</v>
      </c>
      <c r="G4153" s="97" t="s">
        <v>5</v>
      </c>
      <c r="H4153" s="161" t="s">
        <v>2555</v>
      </c>
      <c r="I4153" s="97" t="s">
        <v>2067</v>
      </c>
      <c r="J4153" s="97" t="s">
        <v>2556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3221</v>
      </c>
      <c r="T4153" s="95" t="str">
        <f t="shared" si="324"/>
        <v>2 2025</v>
      </c>
      <c r="U4153" s="32">
        <f t="shared" si="322"/>
        <v>694.13297043697298</v>
      </c>
      <c r="V4153" s="22">
        <f t="shared" si="323"/>
        <v>0.3843765676396092</v>
      </c>
      <c r="X4153" s="33"/>
      <c r="Y4153" s="33"/>
    </row>
    <row r="4154" spans="1:25" x14ac:dyDescent="0.2">
      <c r="A4154" s="93" t="s">
        <v>2765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1"/>
        <v>12 2024</v>
      </c>
      <c r="G4154" s="97" t="s">
        <v>5</v>
      </c>
      <c r="H4154" s="161" t="s">
        <v>2718</v>
      </c>
      <c r="I4154" s="97" t="s">
        <v>2277</v>
      </c>
      <c r="J4154" s="97" t="s">
        <v>2719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3221</v>
      </c>
      <c r="T4154" s="95" t="str">
        <f t="shared" si="324"/>
        <v>5 2025</v>
      </c>
      <c r="U4154" s="32">
        <f t="shared" si="322"/>
        <v>1042.4273180076616</v>
      </c>
      <c r="V4154" s="22">
        <f t="shared" si="323"/>
        <v>0.46174695783778946</v>
      </c>
      <c r="X4154" s="33"/>
      <c r="Y4154" s="33"/>
    </row>
    <row r="4155" spans="1:25" x14ac:dyDescent="0.2">
      <c r="A4155" s="93" t="s">
        <v>2765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1"/>
        <v>12 2024</v>
      </c>
      <c r="G4155" s="97" t="s">
        <v>5</v>
      </c>
      <c r="H4155" s="161" t="s">
        <v>2718</v>
      </c>
      <c r="I4155" s="97" t="s">
        <v>2277</v>
      </c>
      <c r="J4155" s="97" t="s">
        <v>2719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/>
      <c r="R4155" s="31"/>
      <c r="S4155" s="31"/>
      <c r="T4155" s="95" t="str">
        <f t="shared" si="324"/>
        <v/>
      </c>
      <c r="U4155" s="32">
        <f t="shared" si="322"/>
        <v>-2257.5726819923384</v>
      </c>
      <c r="V4155" s="22" t="str">
        <f t="shared" si="323"/>
        <v/>
      </c>
      <c r="X4155" s="33"/>
      <c r="Y4155" s="33"/>
    </row>
    <row r="4156" spans="1:25" x14ac:dyDescent="0.2">
      <c r="A4156" s="93" t="s">
        <v>2765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1"/>
        <v>12 2024</v>
      </c>
      <c r="G4156" s="97" t="s">
        <v>5</v>
      </c>
      <c r="H4156" s="161" t="s">
        <v>2745</v>
      </c>
      <c r="I4156" s="97" t="s">
        <v>2071</v>
      </c>
      <c r="J4156" s="97" t="s">
        <v>2746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3221</v>
      </c>
      <c r="T4156" s="95" t="str">
        <f t="shared" si="324"/>
        <v>2 2025</v>
      </c>
      <c r="U4156" s="32">
        <f t="shared" si="322"/>
        <v>556.92662638766035</v>
      </c>
      <c r="V4156" s="22">
        <f t="shared" si="323"/>
        <v>0.74949075847011604</v>
      </c>
      <c r="X4156" s="33"/>
      <c r="Y4156" s="33"/>
    </row>
    <row r="4157" spans="1:25" x14ac:dyDescent="0.2">
      <c r="A4157" s="93" t="s">
        <v>2765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1"/>
        <v>12 2024</v>
      </c>
      <c r="G4157" s="97" t="s">
        <v>5</v>
      </c>
      <c r="H4157" s="161" t="s">
        <v>2747</v>
      </c>
      <c r="I4157" s="97" t="s">
        <v>2637</v>
      </c>
      <c r="J4157" s="97" t="s">
        <v>2748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3484</v>
      </c>
      <c r="T4157" s="95" t="str">
        <f t="shared" si="324"/>
        <v>10 2025</v>
      </c>
      <c r="U4157" s="32">
        <f t="shared" si="322"/>
        <v>650.18920129678668</v>
      </c>
      <c r="V4157" s="22">
        <f t="shared" si="323"/>
        <v>0.68454601925404179</v>
      </c>
      <c r="X4157" s="33"/>
      <c r="Y4157" s="33"/>
    </row>
    <row r="4158" spans="1:25" x14ac:dyDescent="0.2">
      <c r="A4158" s="93" t="s">
        <v>2765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1"/>
        <v>12 2024</v>
      </c>
      <c r="G4158" s="97" t="s">
        <v>7</v>
      </c>
      <c r="H4158" s="161" t="s">
        <v>2749</v>
      </c>
      <c r="I4158" s="97" t="s">
        <v>2750</v>
      </c>
      <c r="J4158" s="97" t="s">
        <v>2751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4"/>
        <v/>
      </c>
      <c r="U4158" s="32">
        <f t="shared" si="322"/>
        <v>-962.80572256606786</v>
      </c>
      <c r="V4158" s="22" t="str">
        <f t="shared" si="323"/>
        <v/>
      </c>
      <c r="X4158" s="33"/>
      <c r="Y4158" s="33"/>
    </row>
    <row r="4159" spans="1:25" x14ac:dyDescent="0.2">
      <c r="A4159" s="93" t="s">
        <v>2765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1"/>
        <v>12 2024</v>
      </c>
      <c r="G4159" s="97" t="s">
        <v>5</v>
      </c>
      <c r="H4159" s="161" t="s">
        <v>2690</v>
      </c>
      <c r="I4159" s="97" t="s">
        <v>2067</v>
      </c>
      <c r="J4159" s="97" t="s">
        <v>2717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3221</v>
      </c>
      <c r="T4159" s="95" t="str">
        <f t="shared" si="324"/>
        <v>3 2025</v>
      </c>
      <c r="U4159" s="32">
        <f t="shared" si="322"/>
        <v>580.20304548580361</v>
      </c>
      <c r="V4159" s="22">
        <f t="shared" si="323"/>
        <v>1.1162109366878898</v>
      </c>
      <c r="X4159" s="33"/>
      <c r="Y4159" s="33"/>
    </row>
    <row r="4160" spans="1:25" x14ac:dyDescent="0.2">
      <c r="A4160" s="93" t="s">
        <v>2765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1"/>
        <v>12 2024</v>
      </c>
      <c r="G4160" s="97" t="s">
        <v>5</v>
      </c>
      <c r="H4160" s="161" t="s">
        <v>2752</v>
      </c>
      <c r="I4160" s="97" t="s">
        <v>2518</v>
      </c>
      <c r="J4160" s="97" t="s">
        <v>2753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4"/>
        <v/>
      </c>
      <c r="U4160" s="32">
        <f t="shared" si="322"/>
        <v>-1616.0959858532285</v>
      </c>
      <c r="V4160" s="22" t="str">
        <f t="shared" si="323"/>
        <v/>
      </c>
      <c r="X4160" s="33"/>
      <c r="Y4160" s="33"/>
    </row>
    <row r="4161" spans="1:25" x14ac:dyDescent="0.2">
      <c r="A4161" s="93" t="s">
        <v>2765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ref="F4161:F4224" si="325">IFERROR(MONTH(E4161)&amp;" "&amp;YEAR(E4161),"")</f>
        <v>12 2024</v>
      </c>
      <c r="G4161" s="97" t="s">
        <v>5</v>
      </c>
      <c r="H4161" s="161" t="s">
        <v>2626</v>
      </c>
      <c r="I4161" s="97" t="s">
        <v>2229</v>
      </c>
      <c r="J4161" s="97" t="s">
        <v>2627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3221</v>
      </c>
      <c r="T4161" s="95" t="str">
        <f t="shared" si="324"/>
        <v>12 2024</v>
      </c>
      <c r="U4161" s="32">
        <f t="shared" ref="U4161:U4224" si="326">Q4161-P4161</f>
        <v>1.3694861954718363E-3</v>
      </c>
      <c r="V4161" s="22">
        <f t="shared" ref="V4161:V4224" si="327">IF(Q4161&lt;&gt;0,IFERROR(U4161/P4161,""),"")</f>
        <v>4.9016856904872567E-7</v>
      </c>
      <c r="X4161" s="33"/>
      <c r="Y4161" s="33"/>
    </row>
    <row r="4162" spans="1:25" x14ac:dyDescent="0.2">
      <c r="A4162" s="93" t="s">
        <v>2765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5"/>
        <v>12 2024</v>
      </c>
      <c r="G4162" s="97" t="s">
        <v>5</v>
      </c>
      <c r="H4162" s="161" t="s">
        <v>2157</v>
      </c>
      <c r="I4162" s="97" t="s">
        <v>2105</v>
      </c>
      <c r="J4162" s="97" t="s">
        <v>2158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3221</v>
      </c>
      <c r="T4162" s="95" t="str">
        <f t="shared" si="324"/>
        <v>1 2025</v>
      </c>
      <c r="U4162" s="32">
        <f t="shared" si="326"/>
        <v>1032.3396394537763</v>
      </c>
      <c r="V4162" s="22">
        <f t="shared" si="327"/>
        <v>0.65852251255117256</v>
      </c>
      <c r="X4162" s="33"/>
      <c r="Y4162" s="33"/>
    </row>
    <row r="4163" spans="1:25" x14ac:dyDescent="0.2">
      <c r="A4163" s="93" t="s">
        <v>2765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5"/>
        <v>12 2024</v>
      </c>
      <c r="G4163" s="97" t="s">
        <v>5</v>
      </c>
      <c r="H4163" s="161" t="s">
        <v>2754</v>
      </c>
      <c r="I4163" s="97" t="s">
        <v>2067</v>
      </c>
      <c r="J4163" s="97" t="s">
        <v>2755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3221</v>
      </c>
      <c r="T4163" s="95" t="str">
        <f t="shared" si="324"/>
        <v>3 2025</v>
      </c>
      <c r="U4163" s="32">
        <f t="shared" si="326"/>
        <v>983.68251006975083</v>
      </c>
      <c r="V4163" s="22">
        <f t="shared" si="327"/>
        <v>1.2050244202826064</v>
      </c>
      <c r="X4163" s="33"/>
      <c r="Y4163" s="33"/>
    </row>
    <row r="4164" spans="1:25" x14ac:dyDescent="0.2">
      <c r="A4164" s="93" t="s">
        <v>2765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si="325"/>
        <v>12 2024</v>
      </c>
      <c r="G4164" s="97" t="s">
        <v>5</v>
      </c>
      <c r="H4164" s="161" t="s">
        <v>2571</v>
      </c>
      <c r="I4164" s="97" t="s">
        <v>2099</v>
      </c>
      <c r="J4164" s="97" t="s">
        <v>3843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3221</v>
      </c>
      <c r="T4164" s="95" t="str">
        <f t="shared" si="324"/>
        <v>4 2025</v>
      </c>
      <c r="U4164" s="32">
        <f t="shared" si="326"/>
        <v>930.80756754101503</v>
      </c>
      <c r="V4164" s="22">
        <f t="shared" si="327"/>
        <v>0.67982231385061209</v>
      </c>
      <c r="X4164" s="33"/>
      <c r="Y4164" s="33"/>
    </row>
    <row r="4165" spans="1:25" x14ac:dyDescent="0.2">
      <c r="A4165" s="93" t="s">
        <v>2765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5"/>
        <v>12 2024</v>
      </c>
      <c r="G4165" s="97" t="s">
        <v>5</v>
      </c>
      <c r="H4165" s="161" t="s">
        <v>2756</v>
      </c>
      <c r="I4165" s="97" t="s">
        <v>2757</v>
      </c>
      <c r="J4165" s="97" t="s">
        <v>3961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3221</v>
      </c>
      <c r="T4165" s="95" t="str">
        <f t="shared" si="324"/>
        <v>6 2025</v>
      </c>
      <c r="U4165" s="32">
        <f t="shared" si="326"/>
        <v>527.04199331957921</v>
      </c>
      <c r="V4165" s="22">
        <f t="shared" si="327"/>
        <v>0.91986146833540594</v>
      </c>
      <c r="X4165" s="33"/>
      <c r="Y4165" s="33"/>
    </row>
    <row r="4166" spans="1:25" x14ac:dyDescent="0.2">
      <c r="A4166" s="93" t="s">
        <v>2765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5"/>
        <v>12 2024</v>
      </c>
      <c r="G4166" s="97" t="s">
        <v>5</v>
      </c>
      <c r="H4166" s="161" t="s">
        <v>2758</v>
      </c>
      <c r="I4166" s="97" t="s">
        <v>2165</v>
      </c>
      <c r="J4166" s="97" t="s">
        <v>2759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3221</v>
      </c>
      <c r="T4166" s="95" t="str">
        <f t="shared" si="324"/>
        <v>4 2025</v>
      </c>
      <c r="U4166" s="32">
        <f t="shared" si="326"/>
        <v>377.36040573730156</v>
      </c>
      <c r="V4166" s="22">
        <f t="shared" si="327"/>
        <v>0.40900087974097682</v>
      </c>
      <c r="X4166" s="33"/>
      <c r="Y4166" s="33"/>
    </row>
    <row r="4167" spans="1:25" x14ac:dyDescent="0.2">
      <c r="A4167" s="93" t="s">
        <v>2765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5"/>
        <v>12 2024</v>
      </c>
      <c r="G4167" s="97" t="s">
        <v>5</v>
      </c>
      <c r="H4167" s="161" t="s">
        <v>2760</v>
      </c>
      <c r="I4167" s="97" t="s">
        <v>2229</v>
      </c>
      <c r="J4167" s="97" t="s">
        <v>2761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3221</v>
      </c>
      <c r="T4167" s="95" t="str">
        <f t="shared" si="324"/>
        <v>2 2025</v>
      </c>
      <c r="U4167" s="32">
        <f t="shared" si="326"/>
        <v>793.70558306316798</v>
      </c>
      <c r="V4167" s="22">
        <f t="shared" si="327"/>
        <v>0.43941097067063828</v>
      </c>
      <c r="X4167" s="33"/>
      <c r="Y4167" s="33"/>
    </row>
    <row r="4168" spans="1:25" x14ac:dyDescent="0.2">
      <c r="A4168" s="93" t="s">
        <v>2765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5"/>
        <v>12 2024</v>
      </c>
      <c r="G4168" s="97" t="s">
        <v>5</v>
      </c>
      <c r="H4168" s="161" t="s">
        <v>2762</v>
      </c>
      <c r="I4168" s="97" t="s">
        <v>2763</v>
      </c>
      <c r="J4168" s="97" t="s">
        <v>2764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3221</v>
      </c>
      <c r="T4168" s="95" t="str">
        <f t="shared" si="324"/>
        <v>4 2025</v>
      </c>
      <c r="U4168" s="32">
        <f t="shared" si="326"/>
        <v>913.98246389625626</v>
      </c>
      <c r="V4168" s="22">
        <f t="shared" si="327"/>
        <v>1.0315624992203745</v>
      </c>
      <c r="X4168" s="33"/>
      <c r="Y4168" s="33"/>
    </row>
    <row r="4169" spans="1:25" x14ac:dyDescent="0.2">
      <c r="A4169" s="93" t="s">
        <v>2776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5"/>
        <v>12 2024</v>
      </c>
      <c r="G4169" s="97" t="s">
        <v>5</v>
      </c>
      <c r="H4169" s="161" t="s">
        <v>2691</v>
      </c>
      <c r="I4169" s="97" t="s">
        <v>2115</v>
      </c>
      <c r="J4169" s="97" t="s">
        <v>2692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3221</v>
      </c>
      <c r="T4169" s="95" t="str">
        <f t="shared" si="324"/>
        <v>2 2025</v>
      </c>
      <c r="U4169" s="32">
        <f t="shared" si="326"/>
        <v>2954.5880238258401</v>
      </c>
      <c r="V4169" s="22">
        <f t="shared" si="327"/>
        <v>1.0761911325028803</v>
      </c>
      <c r="X4169" s="33"/>
      <c r="Y4169" s="33"/>
    </row>
    <row r="4170" spans="1:25" x14ac:dyDescent="0.2">
      <c r="A4170" s="93" t="s">
        <v>2776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5"/>
        <v>12 2024</v>
      </c>
      <c r="G4170" s="97" t="s">
        <v>5</v>
      </c>
      <c r="H4170" s="161" t="s">
        <v>2718</v>
      </c>
      <c r="I4170" s="97" t="s">
        <v>2277</v>
      </c>
      <c r="J4170" s="97" t="s">
        <v>2719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4"/>
        <v/>
      </c>
      <c r="U4170" s="32">
        <f t="shared" si="326"/>
        <v>-2302.5307026514147</v>
      </c>
      <c r="V4170" s="22" t="str">
        <f t="shared" si="327"/>
        <v/>
      </c>
      <c r="X4170" s="33"/>
      <c r="Y4170" s="33"/>
    </row>
    <row r="4171" spans="1:25" x14ac:dyDescent="0.2">
      <c r="A4171" s="93" t="s">
        <v>2776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5"/>
        <v>12 2024</v>
      </c>
      <c r="G4171" s="97" t="s">
        <v>5</v>
      </c>
      <c r="H4171" s="161" t="s">
        <v>2110</v>
      </c>
      <c r="I4171" s="97" t="s">
        <v>2111</v>
      </c>
      <c r="J4171" s="97" t="s">
        <v>3935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3221</v>
      </c>
      <c r="T4171" s="95" t="str">
        <f t="shared" si="324"/>
        <v>5 2025</v>
      </c>
      <c r="U4171" s="32">
        <f t="shared" si="326"/>
        <v>1614.492927099257</v>
      </c>
      <c r="V4171" s="22">
        <f t="shared" si="327"/>
        <v>0.55951792399394096</v>
      </c>
      <c r="X4171" s="33"/>
      <c r="Y4171" s="33"/>
    </row>
    <row r="4172" spans="1:25" x14ac:dyDescent="0.2">
      <c r="A4172" s="93" t="s">
        <v>2776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5"/>
        <v>12 2024</v>
      </c>
      <c r="G4172" s="97" t="s">
        <v>5</v>
      </c>
      <c r="H4172" s="161" t="s">
        <v>2767</v>
      </c>
      <c r="I4172" s="97" t="s">
        <v>2115</v>
      </c>
      <c r="J4172" s="97" t="s">
        <v>2768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3221</v>
      </c>
      <c r="T4172" s="95" t="str">
        <f t="shared" si="324"/>
        <v>5 2025</v>
      </c>
      <c r="U4172" s="32">
        <f t="shared" si="326"/>
        <v>846.57723999789209</v>
      </c>
      <c r="V4172" s="22">
        <f t="shared" si="327"/>
        <v>0.43338147652020731</v>
      </c>
      <c r="X4172" s="33"/>
      <c r="Y4172" s="33"/>
    </row>
    <row r="4173" spans="1:25" x14ac:dyDescent="0.2">
      <c r="A4173" s="93" t="s">
        <v>2776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5"/>
        <v>12 2024</v>
      </c>
      <c r="G4173" s="97" t="s">
        <v>5</v>
      </c>
      <c r="H4173" s="161" t="s">
        <v>2769</v>
      </c>
      <c r="I4173" s="97" t="s">
        <v>2770</v>
      </c>
      <c r="J4173" s="97" t="s">
        <v>2771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3221</v>
      </c>
      <c r="T4173" s="95" t="str">
        <f t="shared" ref="T4173:T4236" si="328">IF(R4173="","",MONTH(R4173)&amp;" "&amp;YEAR(R4173))</f>
        <v>3 2025</v>
      </c>
      <c r="U4173" s="32">
        <f t="shared" si="326"/>
        <v>783.80951768488808</v>
      </c>
      <c r="V4173" s="22">
        <f t="shared" si="327"/>
        <v>0.51695979286723148</v>
      </c>
      <c r="X4173" s="33"/>
      <c r="Y4173" s="33"/>
    </row>
    <row r="4174" spans="1:25" x14ac:dyDescent="0.2">
      <c r="A4174" s="93" t="s">
        <v>2776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5"/>
        <v>12 2024</v>
      </c>
      <c r="G4174" s="97" t="s">
        <v>5</v>
      </c>
      <c r="H4174" s="161" t="s">
        <v>2772</v>
      </c>
      <c r="I4174" s="97" t="s">
        <v>2115</v>
      </c>
      <c r="J4174" s="97" t="s">
        <v>2773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8"/>
        <v/>
      </c>
      <c r="U4174" s="32">
        <f t="shared" si="326"/>
        <v>-469.99645353434175</v>
      </c>
      <c r="V4174" s="22" t="str">
        <f t="shared" si="327"/>
        <v/>
      </c>
      <c r="X4174" s="33"/>
      <c r="Y4174" s="33"/>
    </row>
    <row r="4175" spans="1:25" x14ac:dyDescent="0.2">
      <c r="A4175" s="93" t="s">
        <v>2776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5"/>
        <v>12 2024</v>
      </c>
      <c r="G4175" s="97" t="s">
        <v>5</v>
      </c>
      <c r="H4175" s="161" t="s">
        <v>2774</v>
      </c>
      <c r="I4175" s="97" t="s">
        <v>2067</v>
      </c>
      <c r="J4175" s="97" t="s">
        <v>2775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8"/>
        <v/>
      </c>
      <c r="U4175" s="32">
        <f t="shared" si="326"/>
        <v>-4264.9918559907219</v>
      </c>
      <c r="V4175" s="22" t="str">
        <f t="shared" si="327"/>
        <v/>
      </c>
      <c r="X4175" s="33"/>
      <c r="Y4175" s="33"/>
    </row>
    <row r="4176" spans="1:25" x14ac:dyDescent="0.2">
      <c r="A4176" s="93" t="s">
        <v>2776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5"/>
        <v>12 2024</v>
      </c>
      <c r="G4176" s="97" t="s">
        <v>5</v>
      </c>
      <c r="H4176" s="161" t="s">
        <v>2706</v>
      </c>
      <c r="I4176" s="97" t="s">
        <v>2115</v>
      </c>
      <c r="J4176" s="97" t="s">
        <v>2707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3221</v>
      </c>
      <c r="T4176" s="95" t="str">
        <f t="shared" si="328"/>
        <v>2 2025</v>
      </c>
      <c r="U4176" s="32">
        <f t="shared" si="326"/>
        <v>1175.900923514839</v>
      </c>
      <c r="V4176" s="22">
        <f t="shared" si="327"/>
        <v>0.77153837414997462</v>
      </c>
      <c r="X4176" s="33"/>
      <c r="Y4176" s="33"/>
    </row>
    <row r="4177" spans="1:25" x14ac:dyDescent="0.2">
      <c r="A4177" s="93" t="s">
        <v>2776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5"/>
        <v>12 2024</v>
      </c>
      <c r="G4177" s="97" t="s">
        <v>5</v>
      </c>
      <c r="H4177" s="161" t="s">
        <v>2121</v>
      </c>
      <c r="I4177" s="97" t="s">
        <v>2069</v>
      </c>
      <c r="J4177" s="97" t="s">
        <v>2122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3221</v>
      </c>
      <c r="T4177" s="95" t="str">
        <f t="shared" si="328"/>
        <v>2 2025</v>
      </c>
      <c r="U4177" s="32">
        <f t="shared" si="326"/>
        <v>1614.3651900268837</v>
      </c>
      <c r="V4177" s="22">
        <f t="shared" si="327"/>
        <v>0.85613883530814749</v>
      </c>
      <c r="X4177" s="33"/>
      <c r="Y4177" s="33"/>
    </row>
    <row r="4178" spans="1:25" x14ac:dyDescent="0.2">
      <c r="A4178" s="93" t="s">
        <v>2776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5"/>
        <v>12 2024</v>
      </c>
      <c r="G4178" s="97" t="s">
        <v>5</v>
      </c>
      <c r="H4178" s="161" t="s">
        <v>2121</v>
      </c>
      <c r="I4178" s="97" t="s">
        <v>2069</v>
      </c>
      <c r="J4178" s="97" t="s">
        <v>2122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3575</v>
      </c>
      <c r="T4178" s="95" t="str">
        <f t="shared" si="328"/>
        <v>5 2025</v>
      </c>
      <c r="U4178" s="32">
        <f t="shared" si="326"/>
        <v>1614.3651900268837</v>
      </c>
      <c r="V4178" s="22">
        <f t="shared" si="327"/>
        <v>0.85613883530814749</v>
      </c>
      <c r="X4178" s="33"/>
      <c r="Y4178" s="33"/>
    </row>
    <row r="4179" spans="1:25" x14ac:dyDescent="0.2">
      <c r="A4179" s="93" t="s">
        <v>2797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5"/>
        <v>12 2024</v>
      </c>
      <c r="G4179" s="97" t="s">
        <v>5</v>
      </c>
      <c r="H4179" s="161" t="s">
        <v>2630</v>
      </c>
      <c r="I4179" s="97" t="s">
        <v>2115</v>
      </c>
      <c r="J4179" s="97" t="s">
        <v>2631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3221</v>
      </c>
      <c r="T4179" s="95" t="str">
        <f t="shared" si="328"/>
        <v>1 2025</v>
      </c>
      <c r="U4179" s="32">
        <f t="shared" si="326"/>
        <v>3195.307888666769</v>
      </c>
      <c r="V4179" s="22">
        <f t="shared" si="327"/>
        <v>0.45616678618849293</v>
      </c>
      <c r="X4179" s="33"/>
      <c r="Y4179" s="33"/>
    </row>
    <row r="4180" spans="1:25" x14ac:dyDescent="0.2">
      <c r="A4180" s="93" t="s">
        <v>2797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5"/>
        <v>12 2024</v>
      </c>
      <c r="G4180" s="97" t="s">
        <v>5</v>
      </c>
      <c r="H4180" s="161" t="s">
        <v>2225</v>
      </c>
      <c r="I4180" s="97" t="s">
        <v>2226</v>
      </c>
      <c r="J4180" s="97" t="s">
        <v>2227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3221</v>
      </c>
      <c r="T4180" s="95" t="str">
        <f t="shared" si="328"/>
        <v>1 2025</v>
      </c>
      <c r="U4180" s="32">
        <f t="shared" si="326"/>
        <v>831.00113263963613</v>
      </c>
      <c r="V4180" s="22">
        <f t="shared" si="327"/>
        <v>0.4446236683991579</v>
      </c>
      <c r="X4180" s="33"/>
      <c r="Y4180" s="33"/>
    </row>
    <row r="4181" spans="1:25" x14ac:dyDescent="0.2">
      <c r="A4181" s="93" t="s">
        <v>2797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5"/>
        <v>12 2024</v>
      </c>
      <c r="G4181" s="97" t="s">
        <v>5</v>
      </c>
      <c r="H4181" s="161" t="s">
        <v>2778</v>
      </c>
      <c r="I4181" s="97" t="s">
        <v>2779</v>
      </c>
      <c r="J4181" s="97" t="s">
        <v>2780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3221</v>
      </c>
      <c r="T4181" s="95" t="str">
        <f t="shared" si="328"/>
        <v>1 2025</v>
      </c>
      <c r="U4181" s="32">
        <f t="shared" si="326"/>
        <v>546.01254207459795</v>
      </c>
      <c r="V4181" s="22">
        <f t="shared" si="327"/>
        <v>0.83489757404014253</v>
      </c>
      <c r="X4181" s="33"/>
      <c r="Y4181" s="33"/>
    </row>
    <row r="4182" spans="1:25" x14ac:dyDescent="0.2">
      <c r="A4182" s="93" t="s">
        <v>2797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5"/>
        <v>12 2024</v>
      </c>
      <c r="G4182" s="97" t="s">
        <v>5</v>
      </c>
      <c r="H4182" s="161" t="s">
        <v>2778</v>
      </c>
      <c r="I4182" s="97" t="s">
        <v>2779</v>
      </c>
      <c r="J4182" s="97" t="s">
        <v>2780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3221</v>
      </c>
      <c r="T4182" s="95" t="str">
        <f t="shared" si="328"/>
        <v>1 2025</v>
      </c>
      <c r="U4182" s="32">
        <f t="shared" si="326"/>
        <v>546.01254207459795</v>
      </c>
      <c r="V4182" s="22">
        <f t="shared" si="327"/>
        <v>0.83489757404014253</v>
      </c>
      <c r="X4182" s="33"/>
      <c r="Y4182" s="33"/>
    </row>
    <row r="4183" spans="1:25" x14ac:dyDescent="0.2">
      <c r="A4183" s="93" t="s">
        <v>2797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5"/>
        <v>12 2024</v>
      </c>
      <c r="G4183" s="97" t="s">
        <v>5</v>
      </c>
      <c r="H4183" s="161" t="s">
        <v>2781</v>
      </c>
      <c r="I4183" s="97" t="s">
        <v>2649</v>
      </c>
      <c r="J4183" s="97" t="s">
        <v>2782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3221</v>
      </c>
      <c r="T4183" s="95" t="str">
        <f t="shared" si="328"/>
        <v>2 2025</v>
      </c>
      <c r="U4183" s="32">
        <f t="shared" si="326"/>
        <v>2119.0289951646246</v>
      </c>
      <c r="V4183" s="22">
        <f t="shared" si="327"/>
        <v>1.9603014194514299</v>
      </c>
      <c r="X4183" s="33"/>
      <c r="Y4183" s="33"/>
    </row>
    <row r="4184" spans="1:25" x14ac:dyDescent="0.2">
      <c r="A4184" s="93" t="s">
        <v>2797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5"/>
        <v>12 2024</v>
      </c>
      <c r="G4184" s="97" t="s">
        <v>5</v>
      </c>
      <c r="H4184" s="161" t="s">
        <v>2783</v>
      </c>
      <c r="I4184" s="97" t="s">
        <v>2649</v>
      </c>
      <c r="J4184" s="97" t="s">
        <v>2784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3221</v>
      </c>
      <c r="T4184" s="95" t="str">
        <f t="shared" si="328"/>
        <v>4 2025</v>
      </c>
      <c r="U4184" s="32">
        <f t="shared" si="326"/>
        <v>1785.6003504365503</v>
      </c>
      <c r="V4184" s="22">
        <f t="shared" si="327"/>
        <v>0.93272078839114392</v>
      </c>
      <c r="X4184" s="33"/>
      <c r="Y4184" s="33"/>
    </row>
    <row r="4185" spans="1:25" x14ac:dyDescent="0.2">
      <c r="A4185" s="93" t="s">
        <v>2797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5"/>
        <v>12 2024</v>
      </c>
      <c r="G4185" s="97" t="s">
        <v>5</v>
      </c>
      <c r="H4185" s="161" t="s">
        <v>2785</v>
      </c>
      <c r="I4185" s="97" t="s">
        <v>2115</v>
      </c>
      <c r="J4185" s="97" t="s">
        <v>2786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3221</v>
      </c>
      <c r="T4185" s="95" t="str">
        <f t="shared" si="328"/>
        <v>6 2025</v>
      </c>
      <c r="U4185" s="32">
        <f t="shared" si="326"/>
        <v>1161.6968036974386</v>
      </c>
      <c r="V4185" s="22">
        <f t="shared" si="327"/>
        <v>1.5734684740838747</v>
      </c>
      <c r="X4185" s="33"/>
      <c r="Y4185" s="33"/>
    </row>
    <row r="4186" spans="1:25" x14ac:dyDescent="0.2">
      <c r="A4186" s="93" t="s">
        <v>2797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5"/>
        <v>12 2024</v>
      </c>
      <c r="G4186" s="97" t="s">
        <v>5</v>
      </c>
      <c r="H4186" s="161" t="s">
        <v>2787</v>
      </c>
      <c r="I4186" s="97" t="s">
        <v>2115</v>
      </c>
      <c r="J4186" s="97" t="s">
        <v>2788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8"/>
        <v/>
      </c>
      <c r="U4186" s="32">
        <f t="shared" si="326"/>
        <v>-1676.0455429972494</v>
      </c>
      <c r="V4186" s="22" t="str">
        <f t="shared" si="327"/>
        <v/>
      </c>
      <c r="X4186" s="33"/>
      <c r="Y4186" s="33"/>
    </row>
    <row r="4187" spans="1:25" x14ac:dyDescent="0.2">
      <c r="A4187" s="93" t="s">
        <v>2797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5"/>
        <v>12 2024</v>
      </c>
      <c r="G4187" s="97" t="s">
        <v>5</v>
      </c>
      <c r="H4187" s="161" t="s">
        <v>2787</v>
      </c>
      <c r="I4187" s="97" t="s">
        <v>2115</v>
      </c>
      <c r="J4187" s="97" t="s">
        <v>2788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8"/>
        <v/>
      </c>
      <c r="U4187" s="32">
        <f t="shared" si="326"/>
        <v>-1676.0455429972494</v>
      </c>
      <c r="V4187" s="22" t="str">
        <f t="shared" si="327"/>
        <v/>
      </c>
      <c r="X4187" s="33"/>
      <c r="Y4187" s="33"/>
    </row>
    <row r="4188" spans="1:25" x14ac:dyDescent="0.2">
      <c r="A4188" s="93" t="s">
        <v>2797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5"/>
        <v>12 2024</v>
      </c>
      <c r="G4188" s="97" t="s">
        <v>5</v>
      </c>
      <c r="H4188" s="161" t="s">
        <v>2789</v>
      </c>
      <c r="I4188" s="97" t="s">
        <v>2111</v>
      </c>
      <c r="J4188" s="97" t="s">
        <v>2790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/>
      <c r="R4188" s="31"/>
      <c r="S4188" s="31"/>
      <c r="T4188" s="95" t="str">
        <f t="shared" si="328"/>
        <v/>
      </c>
      <c r="U4188" s="32">
        <f t="shared" si="326"/>
        <v>-2091.6788943564511</v>
      </c>
      <c r="V4188" s="22" t="str">
        <f t="shared" si="327"/>
        <v/>
      </c>
      <c r="X4188" s="33"/>
      <c r="Y4188" s="33"/>
    </row>
    <row r="4189" spans="1:25" x14ac:dyDescent="0.2">
      <c r="A4189" s="93" t="s">
        <v>2797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5"/>
        <v>12 2024</v>
      </c>
      <c r="G4189" s="97" t="s">
        <v>7</v>
      </c>
      <c r="H4189" s="161" t="s">
        <v>2791</v>
      </c>
      <c r="I4189" s="97" t="s">
        <v>2792</v>
      </c>
      <c r="J4189" s="97" t="s">
        <v>2793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8"/>
        <v/>
      </c>
      <c r="U4189" s="32">
        <f t="shared" si="326"/>
        <v>-228.08488202026419</v>
      </c>
      <c r="V4189" s="22" t="str">
        <f t="shared" si="327"/>
        <v/>
      </c>
      <c r="X4189" s="33"/>
      <c r="Y4189" s="33"/>
    </row>
    <row r="4190" spans="1:25" x14ac:dyDescent="0.2">
      <c r="A4190" s="93" t="s">
        <v>2797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5"/>
        <v>12 2024</v>
      </c>
      <c r="G4190" s="97" t="s">
        <v>7</v>
      </c>
      <c r="H4190" s="161" t="s">
        <v>2794</v>
      </c>
      <c r="I4190" s="97" t="s">
        <v>2795</v>
      </c>
      <c r="J4190" s="97" t="s">
        <v>2796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3221</v>
      </c>
      <c r="T4190" s="95" t="str">
        <f t="shared" si="328"/>
        <v>12 2024</v>
      </c>
      <c r="U4190" s="32">
        <f t="shared" si="326"/>
        <v>1.2742836636334687E-3</v>
      </c>
      <c r="V4190" s="22">
        <f t="shared" si="327"/>
        <v>8.4869144578787025E-7</v>
      </c>
      <c r="X4190" s="33"/>
      <c r="Y4190" s="33"/>
    </row>
    <row r="4191" spans="1:25" x14ac:dyDescent="0.2">
      <c r="A4191" s="93" t="s">
        <v>2813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5"/>
        <v>12 2024</v>
      </c>
      <c r="G4191" s="97" t="s">
        <v>5</v>
      </c>
      <c r="H4191" s="161" t="s">
        <v>2798</v>
      </c>
      <c r="I4191" s="97" t="s">
        <v>2165</v>
      </c>
      <c r="J4191" s="97" t="s">
        <v>2799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3221</v>
      </c>
      <c r="T4191" s="95" t="str">
        <f t="shared" si="328"/>
        <v>12 2024</v>
      </c>
      <c r="U4191" s="32">
        <f t="shared" si="326"/>
        <v>2.8665785991961457E-3</v>
      </c>
      <c r="V4191" s="22">
        <f t="shared" si="327"/>
        <v>2.6329633121089974E-6</v>
      </c>
      <c r="X4191" s="33"/>
      <c r="Y4191" s="33"/>
    </row>
    <row r="4192" spans="1:25" x14ac:dyDescent="0.2">
      <c r="A4192" s="93" t="s">
        <v>2813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5"/>
        <v>12 2024</v>
      </c>
      <c r="G4192" s="97" t="s">
        <v>7</v>
      </c>
      <c r="H4192" s="161" t="s">
        <v>2800</v>
      </c>
      <c r="I4192" s="97" t="s">
        <v>2801</v>
      </c>
      <c r="J4192" s="97" t="s">
        <v>2802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3221</v>
      </c>
      <c r="T4192" s="95" t="str">
        <f t="shared" si="328"/>
        <v>1 2025</v>
      </c>
      <c r="U4192" s="32">
        <f t="shared" si="326"/>
        <v>1263.7225099075281</v>
      </c>
      <c r="V4192" s="22">
        <f t="shared" si="327"/>
        <v>0.54091284758194924</v>
      </c>
      <c r="X4192" s="33"/>
      <c r="Y4192" s="33"/>
    </row>
    <row r="4193" spans="1:25" x14ac:dyDescent="0.2">
      <c r="A4193" s="93" t="s">
        <v>2813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5"/>
        <v>12 2024</v>
      </c>
      <c r="G4193" s="97" t="s">
        <v>5</v>
      </c>
      <c r="H4193" s="161" t="s">
        <v>2803</v>
      </c>
      <c r="I4193" s="97" t="s">
        <v>2286</v>
      </c>
      <c r="J4193" s="97" t="s">
        <v>2804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3221</v>
      </c>
      <c r="T4193" s="95" t="str">
        <f t="shared" si="328"/>
        <v>1 2025</v>
      </c>
      <c r="U4193" s="32">
        <f t="shared" si="326"/>
        <v>826.31645970937848</v>
      </c>
      <c r="V4193" s="22">
        <f t="shared" si="327"/>
        <v>0.52508426157699895</v>
      </c>
      <c r="X4193" s="33"/>
      <c r="Y4193" s="33"/>
    </row>
    <row r="4194" spans="1:25" x14ac:dyDescent="0.2">
      <c r="A4194" s="93" t="s">
        <v>2813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5"/>
        <v>12 2024</v>
      </c>
      <c r="G4194" s="97" t="s">
        <v>5</v>
      </c>
      <c r="H4194" s="161" t="s">
        <v>2803</v>
      </c>
      <c r="I4194" s="97" t="s">
        <v>2286</v>
      </c>
      <c r="J4194" s="97" t="s">
        <v>2804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3575</v>
      </c>
      <c r="T4194" s="95" t="str">
        <f t="shared" si="328"/>
        <v>8 2025</v>
      </c>
      <c r="U4194" s="32">
        <f t="shared" si="326"/>
        <v>726.31645970937848</v>
      </c>
      <c r="V4194" s="22">
        <f t="shared" si="327"/>
        <v>0.46153908401129068</v>
      </c>
      <c r="X4194" s="33"/>
      <c r="Y4194" s="33"/>
    </row>
    <row r="4195" spans="1:25" x14ac:dyDescent="0.2">
      <c r="A4195" s="93" t="s">
        <v>2813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5"/>
        <v>12 2024</v>
      </c>
      <c r="G4195" s="97" t="s">
        <v>5</v>
      </c>
      <c r="H4195" s="161" t="s">
        <v>2805</v>
      </c>
      <c r="I4195" s="97" t="s">
        <v>2067</v>
      </c>
      <c r="J4195" s="97" t="s">
        <v>2806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3221</v>
      </c>
      <c r="T4195" s="95" t="str">
        <f t="shared" si="328"/>
        <v>2 2025</v>
      </c>
      <c r="U4195" s="32">
        <f t="shared" si="326"/>
        <v>1421.7837252311742</v>
      </c>
      <c r="V4195" s="22">
        <f t="shared" si="327"/>
        <v>0.49398085115941121</v>
      </c>
      <c r="X4195" s="33"/>
      <c r="Y4195" s="33"/>
    </row>
    <row r="4196" spans="1:25" x14ac:dyDescent="0.2">
      <c r="A4196" s="93" t="s">
        <v>2813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5"/>
        <v>12 2024</v>
      </c>
      <c r="G4196" s="97" t="s">
        <v>5</v>
      </c>
      <c r="H4196" s="161" t="s">
        <v>2807</v>
      </c>
      <c r="I4196" s="97" t="s">
        <v>2067</v>
      </c>
      <c r="J4196" s="97" t="s">
        <v>2808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8"/>
        <v>10 2025</v>
      </c>
      <c r="U4196" s="32">
        <f t="shared" si="326"/>
        <v>969.87350066050067</v>
      </c>
      <c r="V4196" s="22">
        <f t="shared" si="327"/>
        <v>0.50249219467863748</v>
      </c>
      <c r="X4196" s="33"/>
      <c r="Y4196" s="33"/>
    </row>
    <row r="4197" spans="1:25" x14ac:dyDescent="0.2">
      <c r="A4197" s="93" t="s">
        <v>2813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5"/>
        <v>12 2024</v>
      </c>
      <c r="G4197" s="97" t="s">
        <v>5</v>
      </c>
      <c r="H4197" s="161" t="s">
        <v>2809</v>
      </c>
      <c r="I4197" s="97" t="s">
        <v>2637</v>
      </c>
      <c r="J4197" s="97" t="s">
        <v>2810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3221</v>
      </c>
      <c r="T4197" s="95" t="str">
        <f t="shared" si="328"/>
        <v>2 2025</v>
      </c>
      <c r="U4197" s="32">
        <f t="shared" si="326"/>
        <v>1307.0072391017166</v>
      </c>
      <c r="V4197" s="22">
        <f t="shared" si="327"/>
        <v>1.0955701341536925</v>
      </c>
      <c r="X4197" s="33"/>
      <c r="Y4197" s="33"/>
    </row>
    <row r="4198" spans="1:25" x14ac:dyDescent="0.2">
      <c r="A4198" s="93" t="s">
        <v>2813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5"/>
        <v>12 2024</v>
      </c>
      <c r="G4198" s="97" t="s">
        <v>5</v>
      </c>
      <c r="H4198" s="161" t="s">
        <v>2148</v>
      </c>
      <c r="I4198" s="97" t="s">
        <v>2067</v>
      </c>
      <c r="J4198" s="97" t="s">
        <v>2149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3566</v>
      </c>
      <c r="T4198" s="95" t="str">
        <f t="shared" si="328"/>
        <v>7 2025</v>
      </c>
      <c r="U4198" s="32">
        <f t="shared" si="326"/>
        <v>952.98906208718518</v>
      </c>
      <c r="V4198" s="22">
        <f t="shared" si="327"/>
        <v>0.61601960188654659</v>
      </c>
      <c r="X4198" s="33"/>
      <c r="Y4198" s="33"/>
    </row>
    <row r="4199" spans="1:25" x14ac:dyDescent="0.2">
      <c r="A4199" s="93" t="s">
        <v>2813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5"/>
        <v>12 2024</v>
      </c>
      <c r="G4199" s="97" t="s">
        <v>5</v>
      </c>
      <c r="H4199" s="161" t="s">
        <v>2811</v>
      </c>
      <c r="I4199" s="97" t="s">
        <v>2071</v>
      </c>
      <c r="J4199" s="97" t="s">
        <v>2812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3335</v>
      </c>
      <c r="T4199" s="95" t="str">
        <f t="shared" si="328"/>
        <v>4 2025</v>
      </c>
      <c r="U4199" s="32">
        <f t="shared" si="326"/>
        <v>1018.4581770145305</v>
      </c>
      <c r="V4199" s="22">
        <f t="shared" si="327"/>
        <v>0.68743127005501969</v>
      </c>
      <c r="X4199" s="33"/>
      <c r="Y4199" s="33"/>
    </row>
    <row r="4200" spans="1:25" x14ac:dyDescent="0.2">
      <c r="A4200" s="93" t="s">
        <v>2833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5"/>
        <v>12 2024</v>
      </c>
      <c r="G4200" s="97" t="s">
        <v>5</v>
      </c>
      <c r="H4200" s="161" t="s">
        <v>2815</v>
      </c>
      <c r="I4200" s="97" t="s">
        <v>2115</v>
      </c>
      <c r="J4200" s="97" t="s">
        <v>2816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3221</v>
      </c>
      <c r="T4200" s="95" t="str">
        <f t="shared" si="328"/>
        <v>1 2025</v>
      </c>
      <c r="U4200" s="32">
        <f t="shared" si="326"/>
        <v>1480.0272764037959</v>
      </c>
      <c r="V4200" s="22">
        <f t="shared" si="327"/>
        <v>0.52483744400065446</v>
      </c>
      <c r="X4200" s="33"/>
      <c r="Y4200" s="33"/>
    </row>
    <row r="4201" spans="1:25" x14ac:dyDescent="0.2">
      <c r="A4201" s="93" t="s">
        <v>2833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5"/>
        <v>12 2024</v>
      </c>
      <c r="G4201" s="97" t="s">
        <v>5</v>
      </c>
      <c r="H4201" s="161" t="s">
        <v>2817</v>
      </c>
      <c r="I4201" s="97" t="s">
        <v>2272</v>
      </c>
      <c r="J4201" s="97" t="s">
        <v>2818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3221</v>
      </c>
      <c r="T4201" s="95" t="str">
        <f t="shared" si="328"/>
        <v>2 2025</v>
      </c>
      <c r="U4201" s="32">
        <f t="shared" si="326"/>
        <v>1698.2559464924561</v>
      </c>
      <c r="V4201" s="22">
        <f t="shared" si="327"/>
        <v>0.6285776568241882</v>
      </c>
      <c r="X4201" s="33"/>
      <c r="Y4201" s="33"/>
    </row>
    <row r="4202" spans="1:25" x14ac:dyDescent="0.2">
      <c r="A4202" s="93" t="s">
        <v>2833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5"/>
        <v>12 2024</v>
      </c>
      <c r="G4202" s="97" t="s">
        <v>5</v>
      </c>
      <c r="H4202" s="161" t="s">
        <v>2633</v>
      </c>
      <c r="I4202" s="97" t="s">
        <v>2115</v>
      </c>
      <c r="J4202" s="97" t="s">
        <v>3936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3221</v>
      </c>
      <c r="T4202" s="95" t="str">
        <f t="shared" si="328"/>
        <v>5 2025</v>
      </c>
      <c r="U4202" s="32">
        <f t="shared" si="326"/>
        <v>1123.3847892362733</v>
      </c>
      <c r="V4202" s="22">
        <f t="shared" si="327"/>
        <v>0.47268265563076695</v>
      </c>
      <c r="X4202" s="33"/>
      <c r="Y4202" s="33"/>
    </row>
    <row r="4203" spans="1:25" x14ac:dyDescent="0.2">
      <c r="A4203" s="93" t="s">
        <v>2833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5"/>
        <v>12 2024</v>
      </c>
      <c r="G4203" s="97" t="s">
        <v>5</v>
      </c>
      <c r="H4203" s="161" t="s">
        <v>2819</v>
      </c>
      <c r="I4203" s="97" t="s">
        <v>2115</v>
      </c>
      <c r="J4203" s="97" t="s">
        <v>2820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3255</v>
      </c>
      <c r="T4203" s="95" t="str">
        <f t="shared" si="328"/>
        <v>7 2025</v>
      </c>
      <c r="U4203" s="32">
        <f t="shared" si="326"/>
        <v>606.10237361953659</v>
      </c>
      <c r="V4203" s="22">
        <f t="shared" si="327"/>
        <v>0.38026430530291783</v>
      </c>
      <c r="X4203" s="33"/>
      <c r="Y4203" s="33"/>
    </row>
    <row r="4204" spans="1:25" x14ac:dyDescent="0.2">
      <c r="A4204" s="93" t="s">
        <v>2833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5"/>
        <v>12 2024</v>
      </c>
      <c r="G4204" s="97" t="s">
        <v>5</v>
      </c>
      <c r="H4204" s="161" t="s">
        <v>2821</v>
      </c>
      <c r="I4204" s="97" t="s">
        <v>2115</v>
      </c>
      <c r="J4204" s="97" t="s">
        <v>2822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3221</v>
      </c>
      <c r="T4204" s="95" t="str">
        <f t="shared" si="328"/>
        <v>4 2025</v>
      </c>
      <c r="U4204" s="32">
        <f t="shared" si="326"/>
        <v>957.6527095971378</v>
      </c>
      <c r="V4204" s="22">
        <f t="shared" si="327"/>
        <v>0.44701095564064869</v>
      </c>
      <c r="X4204" s="33"/>
      <c r="Y4204" s="33"/>
    </row>
    <row r="4205" spans="1:25" x14ac:dyDescent="0.2">
      <c r="A4205" s="93" t="s">
        <v>2833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5"/>
        <v>12 2024</v>
      </c>
      <c r="G4205" s="97" t="s">
        <v>5</v>
      </c>
      <c r="H4205" s="161" t="s">
        <v>2823</v>
      </c>
      <c r="I4205" s="97" t="s">
        <v>2115</v>
      </c>
      <c r="J4205" s="97" t="s">
        <v>2824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3221</v>
      </c>
      <c r="T4205" s="95" t="str">
        <f t="shared" si="328"/>
        <v>1 2025</v>
      </c>
      <c r="U4205" s="32">
        <f t="shared" si="326"/>
        <v>772.4487945248095</v>
      </c>
      <c r="V4205" s="22">
        <f t="shared" si="327"/>
        <v>0.68506759672991691</v>
      </c>
      <c r="X4205" s="33"/>
      <c r="Y4205" s="33"/>
    </row>
    <row r="4206" spans="1:25" x14ac:dyDescent="0.2">
      <c r="A4206" s="93" t="s">
        <v>2833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5"/>
        <v>12 2024</v>
      </c>
      <c r="G4206" s="97" t="s">
        <v>5</v>
      </c>
      <c r="H4206" s="161" t="s">
        <v>2121</v>
      </c>
      <c r="I4206" s="97" t="s">
        <v>2069</v>
      </c>
      <c r="J4206" s="97" t="s">
        <v>2122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/>
      <c r="R4206" s="31"/>
      <c r="S4206" s="31"/>
      <c r="T4206" s="95" t="str">
        <f t="shared" si="328"/>
        <v/>
      </c>
      <c r="U4206" s="32">
        <f t="shared" si="326"/>
        <v>-1827.0708368330995</v>
      </c>
      <c r="V4206" s="22" t="str">
        <f t="shared" si="327"/>
        <v/>
      </c>
      <c r="X4206" s="33"/>
      <c r="Y4206" s="33"/>
    </row>
    <row r="4207" spans="1:25" x14ac:dyDescent="0.2">
      <c r="A4207" s="93" t="s">
        <v>2833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5"/>
        <v>12 2024</v>
      </c>
      <c r="G4207" s="97" t="s">
        <v>5</v>
      </c>
      <c r="H4207" s="161" t="s">
        <v>2825</v>
      </c>
      <c r="I4207" s="97" t="s">
        <v>2826</v>
      </c>
      <c r="J4207" s="97" t="s">
        <v>2827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3221</v>
      </c>
      <c r="T4207" s="95" t="str">
        <f t="shared" si="328"/>
        <v>1 2025</v>
      </c>
      <c r="U4207" s="32">
        <f t="shared" si="326"/>
        <v>1081.5383869964226</v>
      </c>
      <c r="V4207" s="22">
        <f t="shared" si="327"/>
        <v>1.1775542621313775</v>
      </c>
      <c r="X4207" s="33"/>
      <c r="Y4207" s="33"/>
    </row>
    <row r="4208" spans="1:25" x14ac:dyDescent="0.2">
      <c r="A4208" s="93" t="s">
        <v>2833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5"/>
        <v>12 2024</v>
      </c>
      <c r="G4208" s="97" t="s">
        <v>5</v>
      </c>
      <c r="H4208" s="161" t="s">
        <v>2691</v>
      </c>
      <c r="I4208" s="97" t="s">
        <v>2115</v>
      </c>
      <c r="J4208" s="97" t="s">
        <v>2692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8"/>
        <v/>
      </c>
      <c r="U4208" s="32">
        <f t="shared" si="326"/>
        <v>4.923005133150582E-3</v>
      </c>
      <c r="V4208" s="22">
        <f t="shared" si="327"/>
        <v>1.8506528744334652E-6</v>
      </c>
      <c r="X4208" s="33"/>
      <c r="Y4208" s="33"/>
    </row>
    <row r="4209" spans="1:25" x14ac:dyDescent="0.2">
      <c r="A4209" s="93" t="s">
        <v>2833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5"/>
        <v>12 2024</v>
      </c>
      <c r="G4209" s="97" t="s">
        <v>5</v>
      </c>
      <c r="H4209" s="161" t="s">
        <v>2828</v>
      </c>
      <c r="I4209" s="97" t="s">
        <v>2829</v>
      </c>
      <c r="J4209" s="97" t="s">
        <v>2830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3221</v>
      </c>
      <c r="T4209" s="95" t="str">
        <f t="shared" si="328"/>
        <v>2 2025</v>
      </c>
      <c r="U4209" s="32">
        <f t="shared" si="326"/>
        <v>579.39845232540051</v>
      </c>
      <c r="V4209" s="22">
        <f t="shared" si="327"/>
        <v>0.47468271151157226</v>
      </c>
      <c r="X4209" s="33"/>
      <c r="Y4209" s="33"/>
    </row>
    <row r="4210" spans="1:25" x14ac:dyDescent="0.2">
      <c r="A4210" s="93" t="s">
        <v>2833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5"/>
        <v>12 2024</v>
      </c>
      <c r="G4210" s="97" t="s">
        <v>5</v>
      </c>
      <c r="H4210" s="161" t="s">
        <v>2831</v>
      </c>
      <c r="I4210" s="97" t="s">
        <v>2067</v>
      </c>
      <c r="J4210" s="97" t="s">
        <v>2832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3221</v>
      </c>
      <c r="T4210" s="95" t="str">
        <f t="shared" si="328"/>
        <v>1 2025</v>
      </c>
      <c r="U4210" s="32">
        <f t="shared" si="326"/>
        <v>774.7371846321355</v>
      </c>
      <c r="V4210" s="22">
        <f t="shared" si="327"/>
        <v>0.44905458909281842</v>
      </c>
      <c r="X4210" s="33"/>
      <c r="Y4210" s="33"/>
    </row>
    <row r="4211" spans="1:25" x14ac:dyDescent="0.2">
      <c r="A4211" s="93" t="s">
        <v>2838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5"/>
        <v>12 2024</v>
      </c>
      <c r="G4211" s="97" t="s">
        <v>5</v>
      </c>
      <c r="H4211" s="161" t="s">
        <v>2700</v>
      </c>
      <c r="I4211" s="97" t="s">
        <v>2067</v>
      </c>
      <c r="J4211" s="97" t="s">
        <v>2701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3221</v>
      </c>
      <c r="T4211" s="95" t="str">
        <f t="shared" si="328"/>
        <v>2 2025</v>
      </c>
      <c r="U4211" s="32">
        <f t="shared" si="326"/>
        <v>795</v>
      </c>
      <c r="V4211" s="22">
        <f t="shared" si="327"/>
        <v>0.37767220902612825</v>
      </c>
      <c r="X4211" s="33"/>
      <c r="Y4211" s="33"/>
    </row>
    <row r="4212" spans="1:25" x14ac:dyDescent="0.2">
      <c r="A4212" s="93" t="s">
        <v>2838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5"/>
        <v>12 2024</v>
      </c>
      <c r="G4212" s="97" t="s">
        <v>5</v>
      </c>
      <c r="H4212" s="161" t="s">
        <v>2700</v>
      </c>
      <c r="I4212" s="97" t="s">
        <v>2067</v>
      </c>
      <c r="J4212" s="97" t="s">
        <v>2701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3221</v>
      </c>
      <c r="T4212" s="95" t="str">
        <f t="shared" si="328"/>
        <v>4 2025</v>
      </c>
      <c r="U4212" s="32">
        <f t="shared" si="326"/>
        <v>795</v>
      </c>
      <c r="V4212" s="22">
        <f t="shared" si="327"/>
        <v>0.37767220902612825</v>
      </c>
      <c r="X4212" s="33"/>
      <c r="Y4212" s="33"/>
    </row>
    <row r="4213" spans="1:25" x14ac:dyDescent="0.2">
      <c r="A4213" s="93" t="s">
        <v>2854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5"/>
        <v>12 2024</v>
      </c>
      <c r="G4213" s="97" t="s">
        <v>8</v>
      </c>
      <c r="H4213" s="161" t="s">
        <v>2855</v>
      </c>
      <c r="I4213" s="97" t="s">
        <v>2309</v>
      </c>
      <c r="J4213" s="97" t="s">
        <v>2859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8"/>
        <v/>
      </c>
      <c r="U4213" s="32">
        <f t="shared" si="326"/>
        <v>-1157</v>
      </c>
      <c r="V4213" s="22" t="str">
        <f t="shared" si="327"/>
        <v/>
      </c>
      <c r="X4213" s="33"/>
      <c r="Y4213" s="33"/>
    </row>
    <row r="4214" spans="1:25" x14ac:dyDescent="0.2">
      <c r="A4214" s="93" t="s">
        <v>2854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5"/>
        <v>12 2024</v>
      </c>
      <c r="G4214" s="97" t="s">
        <v>8</v>
      </c>
      <c r="H4214" s="161" t="s">
        <v>2308</v>
      </c>
      <c r="I4214" s="97" t="s">
        <v>2309</v>
      </c>
      <c r="J4214" s="97" t="s">
        <v>2310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3221</v>
      </c>
      <c r="T4214" s="95" t="str">
        <f t="shared" si="328"/>
        <v>12 2024</v>
      </c>
      <c r="U4214" s="32">
        <f t="shared" si="326"/>
        <v>1043</v>
      </c>
      <c r="V4214" s="22">
        <f t="shared" si="327"/>
        <v>0.90146931719965429</v>
      </c>
      <c r="X4214" s="33"/>
      <c r="Y4214" s="33"/>
    </row>
    <row r="4215" spans="1:25" x14ac:dyDescent="0.2">
      <c r="A4215" s="93" t="s">
        <v>2854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5"/>
        <v>12 2024</v>
      </c>
      <c r="G4215" s="97" t="s">
        <v>8</v>
      </c>
      <c r="H4215" s="161" t="s">
        <v>2328</v>
      </c>
      <c r="I4215" s="97" t="s">
        <v>2309</v>
      </c>
      <c r="J4215" s="97" t="s">
        <v>2336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3221</v>
      </c>
      <c r="T4215" s="95" t="str">
        <f t="shared" si="328"/>
        <v>12 2024</v>
      </c>
      <c r="U4215" s="32">
        <f t="shared" si="326"/>
        <v>1043</v>
      </c>
      <c r="V4215" s="22">
        <f t="shared" si="327"/>
        <v>0.90146931719965429</v>
      </c>
      <c r="X4215" s="33"/>
      <c r="Y4215" s="33"/>
    </row>
    <row r="4216" spans="1:25" x14ac:dyDescent="0.2">
      <c r="A4216" s="93" t="s">
        <v>2854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5"/>
        <v>12 2024</v>
      </c>
      <c r="G4216" s="97" t="s">
        <v>8</v>
      </c>
      <c r="H4216" s="161" t="s">
        <v>2856</v>
      </c>
      <c r="I4216" s="97" t="s">
        <v>2309</v>
      </c>
      <c r="J4216" s="97" t="s">
        <v>4066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8"/>
        <v/>
      </c>
      <c r="U4216" s="32">
        <f t="shared" si="326"/>
        <v>-1157</v>
      </c>
      <c r="V4216" s="22" t="str">
        <f t="shared" si="327"/>
        <v/>
      </c>
      <c r="X4216" s="33"/>
      <c r="Y4216" s="33"/>
    </row>
    <row r="4217" spans="1:25" x14ac:dyDescent="0.2">
      <c r="A4217" s="93" t="s">
        <v>2854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5"/>
        <v>12 2024</v>
      </c>
      <c r="G4217" s="97" t="s">
        <v>8</v>
      </c>
      <c r="H4217" s="161" t="s">
        <v>2857</v>
      </c>
      <c r="I4217" s="97" t="s">
        <v>2309</v>
      </c>
      <c r="J4217" s="97" t="s">
        <v>4067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8"/>
        <v/>
      </c>
      <c r="U4217" s="32">
        <f t="shared" si="326"/>
        <v>-1157</v>
      </c>
      <c r="V4217" s="22" t="str">
        <f t="shared" si="327"/>
        <v/>
      </c>
      <c r="X4217" s="33"/>
      <c r="Y4217" s="33"/>
    </row>
    <row r="4218" spans="1:25" x14ac:dyDescent="0.2">
      <c r="A4218" s="93" t="s">
        <v>2854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5"/>
        <v>12 2024</v>
      </c>
      <c r="G4218" s="97" t="s">
        <v>8</v>
      </c>
      <c r="H4218" s="161" t="s">
        <v>2858</v>
      </c>
      <c r="I4218" s="97" t="s">
        <v>2309</v>
      </c>
      <c r="J4218" s="97" t="s">
        <v>4068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8"/>
        <v/>
      </c>
      <c r="U4218" s="32">
        <f t="shared" si="326"/>
        <v>-1157</v>
      </c>
      <c r="V4218" s="22" t="str">
        <f t="shared" si="327"/>
        <v/>
      </c>
      <c r="X4218" s="33"/>
      <c r="Y4218" s="33"/>
    </row>
    <row r="4219" spans="1:25" x14ac:dyDescent="0.2">
      <c r="A4219" s="93" t="s">
        <v>2861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5"/>
        <v>11 2024</v>
      </c>
      <c r="G4219" s="97" t="s">
        <v>5</v>
      </c>
      <c r="H4219" s="161" t="s">
        <v>2862</v>
      </c>
      <c r="I4219" s="97" t="s">
        <v>2115</v>
      </c>
      <c r="J4219" s="97" t="s">
        <v>3966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3221</v>
      </c>
      <c r="T4219" s="95" t="str">
        <f t="shared" si="328"/>
        <v>12 2024</v>
      </c>
      <c r="U4219" s="32">
        <f t="shared" si="326"/>
        <v>525</v>
      </c>
      <c r="V4219" s="22">
        <f t="shared" si="327"/>
        <v>0.67741935483870963</v>
      </c>
      <c r="X4219" s="33"/>
      <c r="Y4219" s="33"/>
    </row>
    <row r="4220" spans="1:25" x14ac:dyDescent="0.2">
      <c r="A4220" s="93" t="s">
        <v>2861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5"/>
        <v>11 2024</v>
      </c>
      <c r="G4220" s="97" t="s">
        <v>5</v>
      </c>
      <c r="H4220" s="161" t="s">
        <v>2862</v>
      </c>
      <c r="I4220" s="97" t="s">
        <v>2115</v>
      </c>
      <c r="J4220" s="97" t="s">
        <v>3966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3221</v>
      </c>
      <c r="T4220" s="95" t="str">
        <f t="shared" si="328"/>
        <v>1 2025</v>
      </c>
      <c r="U4220" s="32">
        <f t="shared" si="326"/>
        <v>1125</v>
      </c>
      <c r="V4220" s="22">
        <f t="shared" si="327"/>
        <v>1.4516129032258065</v>
      </c>
      <c r="X4220" s="33"/>
      <c r="Y4220" s="33"/>
    </row>
    <row r="4221" spans="1:25" x14ac:dyDescent="0.2">
      <c r="A4221" s="93" t="s">
        <v>2879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5"/>
        <v>1 2025</v>
      </c>
      <c r="G4221" s="97" t="s">
        <v>5</v>
      </c>
      <c r="H4221" s="161" t="s">
        <v>2798</v>
      </c>
      <c r="I4221" s="97" t="s">
        <v>2165</v>
      </c>
      <c r="J4221" s="97" t="s">
        <v>2799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3221</v>
      </c>
      <c r="T4221" s="95" t="str">
        <f t="shared" si="328"/>
        <v>2 2025</v>
      </c>
      <c r="U4221" s="32">
        <f t="shared" si="326"/>
        <v>648.31159022282282</v>
      </c>
      <c r="V4221" s="22">
        <f t="shared" si="327"/>
        <v>0.56292273562799411</v>
      </c>
      <c r="X4221" s="33"/>
      <c r="Y4221" s="33"/>
    </row>
    <row r="4222" spans="1:25" x14ac:dyDescent="0.2">
      <c r="A4222" s="93" t="s">
        <v>2879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5"/>
        <v>1 2025</v>
      </c>
      <c r="G4222" s="97" t="s">
        <v>5</v>
      </c>
      <c r="H4222" s="161" t="s">
        <v>2798</v>
      </c>
      <c r="I4222" s="97" t="s">
        <v>2165</v>
      </c>
      <c r="J4222" s="97" t="s">
        <v>2799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8"/>
        <v/>
      </c>
      <c r="U4222" s="32">
        <f t="shared" si="326"/>
        <v>-1151.6884097771772</v>
      </c>
      <c r="V4222" s="22" t="str">
        <f t="shared" si="327"/>
        <v/>
      </c>
      <c r="X4222" s="33"/>
      <c r="Y4222" s="33"/>
    </row>
    <row r="4223" spans="1:25" x14ac:dyDescent="0.2">
      <c r="A4223" s="93" t="s">
        <v>2879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5"/>
        <v>1 2025</v>
      </c>
      <c r="G4223" s="97" t="s">
        <v>5</v>
      </c>
      <c r="H4223" s="161" t="s">
        <v>2798</v>
      </c>
      <c r="I4223" s="97" t="s">
        <v>2165</v>
      </c>
      <c r="J4223" s="97" t="s">
        <v>2799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8"/>
        <v/>
      </c>
      <c r="U4223" s="32">
        <f t="shared" si="326"/>
        <v>-1151.6884097771772</v>
      </c>
      <c r="V4223" s="22" t="str">
        <f t="shared" si="327"/>
        <v/>
      </c>
      <c r="X4223" s="33"/>
      <c r="Y4223" s="33"/>
    </row>
    <row r="4224" spans="1:25" x14ac:dyDescent="0.2">
      <c r="A4224" s="93" t="s">
        <v>2879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5"/>
        <v>1 2025</v>
      </c>
      <c r="G4224" s="97" t="s">
        <v>5</v>
      </c>
      <c r="H4224" s="161" t="s">
        <v>2252</v>
      </c>
      <c r="I4224" s="97" t="s">
        <v>2067</v>
      </c>
      <c r="J4224" s="97" t="s">
        <v>4442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3221</v>
      </c>
      <c r="T4224" s="95" t="str">
        <f t="shared" si="328"/>
        <v>2 2025</v>
      </c>
      <c r="U4224" s="32">
        <f t="shared" si="326"/>
        <v>1060.8494881704614</v>
      </c>
      <c r="V4224" s="22">
        <f t="shared" si="327"/>
        <v>0.36093744906929331</v>
      </c>
      <c r="X4224" s="33"/>
      <c r="Y4224" s="33"/>
    </row>
    <row r="4225" spans="1:25" x14ac:dyDescent="0.2">
      <c r="A4225" s="93" t="s">
        <v>2879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ref="F4225:F4288" si="329">IFERROR(MONTH(E4225)&amp;" "&amp;YEAR(E4225),"")</f>
        <v>1 2025</v>
      </c>
      <c r="G4225" s="97" t="s">
        <v>5</v>
      </c>
      <c r="H4225" s="161" t="s">
        <v>2252</v>
      </c>
      <c r="I4225" s="97" t="s">
        <v>2067</v>
      </c>
      <c r="J4225" s="97" t="s">
        <v>4442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3311</v>
      </c>
      <c r="T4225" s="95" t="str">
        <f t="shared" si="328"/>
        <v>4 2025</v>
      </c>
      <c r="U4225" s="32">
        <f t="shared" ref="U4225:U4288" si="330">Q4225-P4225</f>
        <v>960.84948817046143</v>
      </c>
      <c r="V4225" s="22">
        <f t="shared" ref="V4225:V4288" si="331">IF(Q4225&lt;&gt;0,IFERROR(U4225/P4225,""),"")</f>
        <v>0.326914012842561</v>
      </c>
      <c r="X4225" s="33"/>
      <c r="Y4225" s="33"/>
    </row>
    <row r="4226" spans="1:25" x14ac:dyDescent="0.2">
      <c r="A4226" s="93" t="s">
        <v>2879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9"/>
        <v>1 2025</v>
      </c>
      <c r="G4226" s="97" t="s">
        <v>5</v>
      </c>
      <c r="H4226" s="161" t="s">
        <v>2252</v>
      </c>
      <c r="I4226" s="97" t="s">
        <v>2067</v>
      </c>
      <c r="J4226" s="97" t="s">
        <v>4442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8"/>
        <v>8 2025</v>
      </c>
      <c r="U4226" s="32">
        <f t="shared" si="330"/>
        <v>660.84948817046143</v>
      </c>
      <c r="V4226" s="22">
        <f t="shared" si="331"/>
        <v>0.22484370416236396</v>
      </c>
      <c r="X4226" s="33"/>
      <c r="Y4226" s="33"/>
    </row>
    <row r="4227" spans="1:25" x14ac:dyDescent="0.2">
      <c r="A4227" s="93" t="s">
        <v>2879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9"/>
        <v>1 2025</v>
      </c>
      <c r="G4227" s="97" t="s">
        <v>5</v>
      </c>
      <c r="H4227" s="161" t="s">
        <v>2089</v>
      </c>
      <c r="I4227" s="97" t="s">
        <v>2067</v>
      </c>
      <c r="J4227" s="97" t="s">
        <v>4398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3221</v>
      </c>
      <c r="T4227" s="95" t="str">
        <f t="shared" si="328"/>
        <v>5 2025</v>
      </c>
      <c r="U4227" s="32">
        <f t="shared" si="330"/>
        <v>294.25906590597788</v>
      </c>
      <c r="V4227" s="22">
        <f t="shared" si="331"/>
        <v>0.36520307390966028</v>
      </c>
      <c r="X4227" s="33"/>
      <c r="Y4227" s="33"/>
    </row>
    <row r="4228" spans="1:25" x14ac:dyDescent="0.2">
      <c r="A4228" s="93" t="s">
        <v>2879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si="329"/>
        <v>1 2025</v>
      </c>
      <c r="G4228" s="97" t="s">
        <v>5</v>
      </c>
      <c r="H4228" s="161" t="s">
        <v>2690</v>
      </c>
      <c r="I4228" s="97" t="s">
        <v>2067</v>
      </c>
      <c r="J4228" s="97" t="s">
        <v>2717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3591</v>
      </c>
      <c r="T4228" s="95" t="str">
        <f t="shared" si="328"/>
        <v>4 2025</v>
      </c>
      <c r="U4228" s="32">
        <f t="shared" si="330"/>
        <v>434.77874772508892</v>
      </c>
      <c r="V4228" s="22">
        <f t="shared" si="331"/>
        <v>0.76921868379008185</v>
      </c>
      <c r="X4228" s="33"/>
      <c r="Y4228" s="33"/>
    </row>
    <row r="4229" spans="1:25" x14ac:dyDescent="0.2">
      <c r="A4229" s="93" t="s">
        <v>2879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29"/>
        <v>1 2025</v>
      </c>
      <c r="G4229" s="97" t="s">
        <v>5</v>
      </c>
      <c r="H4229" s="161" t="s">
        <v>2866</v>
      </c>
      <c r="I4229" s="97" t="s">
        <v>2067</v>
      </c>
      <c r="J4229" s="97" t="s">
        <v>2867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3221</v>
      </c>
      <c r="T4229" s="95" t="str">
        <f t="shared" si="328"/>
        <v>5 2025</v>
      </c>
      <c r="U4229" s="32">
        <f t="shared" si="330"/>
        <v>476.12348363086221</v>
      </c>
      <c r="V4229" s="22">
        <f t="shared" si="331"/>
        <v>0.33438537552748565</v>
      </c>
      <c r="X4229" s="33"/>
      <c r="Y4229" s="33"/>
    </row>
    <row r="4230" spans="1:25" x14ac:dyDescent="0.2">
      <c r="A4230" s="93" t="s">
        <v>2879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29"/>
        <v>1 2025</v>
      </c>
      <c r="G4230" s="97" t="s">
        <v>7</v>
      </c>
      <c r="H4230" s="161" t="s">
        <v>2868</v>
      </c>
      <c r="I4230" s="97" t="s">
        <v>2869</v>
      </c>
      <c r="J4230" s="97" t="s">
        <v>2870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28"/>
        <v/>
      </c>
      <c r="U4230" s="32">
        <f t="shared" si="330"/>
        <v>-551.99266977485991</v>
      </c>
      <c r="V4230" s="22" t="str">
        <f t="shared" si="331"/>
        <v/>
      </c>
      <c r="X4230" s="33"/>
      <c r="Y4230" s="33"/>
    </row>
    <row r="4231" spans="1:25" x14ac:dyDescent="0.2">
      <c r="A4231" s="93" t="s">
        <v>2879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29"/>
        <v>1 2025</v>
      </c>
      <c r="G4231" s="97" t="s">
        <v>7</v>
      </c>
      <c r="H4231" s="161" t="s">
        <v>2871</v>
      </c>
      <c r="I4231" s="97" t="s">
        <v>2872</v>
      </c>
      <c r="J4231" s="97" t="s">
        <v>2873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28"/>
        <v/>
      </c>
      <c r="U4231" s="32">
        <f t="shared" si="330"/>
        <v>-330.71456250127778</v>
      </c>
      <c r="V4231" s="22" t="str">
        <f t="shared" si="331"/>
        <v/>
      </c>
      <c r="X4231" s="33"/>
      <c r="Y4231" s="33"/>
    </row>
    <row r="4232" spans="1:25" x14ac:dyDescent="0.2">
      <c r="A4232" s="93" t="s">
        <v>2879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29"/>
        <v>1 2025</v>
      </c>
      <c r="G4232" s="97" t="s">
        <v>5</v>
      </c>
      <c r="H4232" s="161" t="s">
        <v>2874</v>
      </c>
      <c r="I4232" s="97" t="s">
        <v>2875</v>
      </c>
      <c r="J4232" s="97" t="s">
        <v>2876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28"/>
        <v/>
      </c>
      <c r="U4232" s="32">
        <f t="shared" si="330"/>
        <v>-1368.5569895507424</v>
      </c>
      <c r="V4232" s="22" t="str">
        <f t="shared" si="331"/>
        <v/>
      </c>
      <c r="X4232" s="33"/>
      <c r="Y4232" s="33"/>
    </row>
    <row r="4233" spans="1:25" x14ac:dyDescent="0.2">
      <c r="A4233" s="93" t="s">
        <v>2879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29"/>
        <v>1 2025</v>
      </c>
      <c r="G4233" s="97" t="s">
        <v>5</v>
      </c>
      <c r="H4233" s="161" t="s">
        <v>2877</v>
      </c>
      <c r="I4233" s="97" t="s">
        <v>2558</v>
      </c>
      <c r="J4233" s="97" t="s">
        <v>2878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28"/>
        <v/>
      </c>
      <c r="U4233" s="32">
        <f t="shared" si="330"/>
        <v>-2284.9369772815553</v>
      </c>
      <c r="V4233" s="22" t="str">
        <f t="shared" si="331"/>
        <v/>
      </c>
      <c r="X4233" s="33"/>
      <c r="Y4233" s="33"/>
    </row>
    <row r="4234" spans="1:25" x14ac:dyDescent="0.2">
      <c r="A4234" s="93" t="s">
        <v>2896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29"/>
        <v>1 2025</v>
      </c>
      <c r="G4234" s="97" t="s">
        <v>5</v>
      </c>
      <c r="H4234" s="161" t="s">
        <v>2881</v>
      </c>
      <c r="I4234" s="97" t="s">
        <v>2283</v>
      </c>
      <c r="J4234" s="97" t="s">
        <v>2882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3221</v>
      </c>
      <c r="T4234" s="95" t="str">
        <f t="shared" si="328"/>
        <v>2 2025</v>
      </c>
      <c r="U4234" s="32">
        <f t="shared" si="330"/>
        <v>693.11589702504966</v>
      </c>
      <c r="V4234" s="22">
        <f t="shared" si="331"/>
        <v>0.68837703860569666</v>
      </c>
      <c r="X4234" s="33"/>
      <c r="Y4234" s="33"/>
    </row>
    <row r="4235" spans="1:25" x14ac:dyDescent="0.2">
      <c r="A4235" s="93" t="s">
        <v>2896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29"/>
        <v>1 2025</v>
      </c>
      <c r="G4235" s="97" t="s">
        <v>5</v>
      </c>
      <c r="H4235" s="161" t="s">
        <v>2225</v>
      </c>
      <c r="I4235" s="97" t="s">
        <v>2226</v>
      </c>
      <c r="J4235" s="97" t="s">
        <v>2227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3221</v>
      </c>
      <c r="T4235" s="95" t="str">
        <f t="shared" si="328"/>
        <v>2 2025</v>
      </c>
      <c r="U4235" s="32">
        <f t="shared" si="330"/>
        <v>1045.3035181327784</v>
      </c>
      <c r="V4235" s="22">
        <f t="shared" si="331"/>
        <v>0.56359815654603274</v>
      </c>
      <c r="X4235" s="33"/>
      <c r="Y4235" s="33"/>
    </row>
    <row r="4236" spans="1:25" x14ac:dyDescent="0.2">
      <c r="A4236" s="93" t="s">
        <v>2896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29"/>
        <v>1 2025</v>
      </c>
      <c r="G4236" s="97" t="s">
        <v>5</v>
      </c>
      <c r="H4236" s="161" t="s">
        <v>2225</v>
      </c>
      <c r="I4236" s="97" t="s">
        <v>2226</v>
      </c>
      <c r="J4236" s="97" t="s">
        <v>2227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3221</v>
      </c>
      <c r="T4236" s="95" t="str">
        <f t="shared" si="328"/>
        <v>2 2025</v>
      </c>
      <c r="U4236" s="32">
        <f t="shared" si="330"/>
        <v>1045.3035181327784</v>
      </c>
      <c r="V4236" s="22">
        <f t="shared" si="331"/>
        <v>0.56359815654603274</v>
      </c>
      <c r="X4236" s="33"/>
      <c r="Y4236" s="33"/>
    </row>
    <row r="4237" spans="1:25" x14ac:dyDescent="0.2">
      <c r="A4237" s="93" t="s">
        <v>2896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29"/>
        <v>1 2025</v>
      </c>
      <c r="G4237" s="97" t="s">
        <v>5</v>
      </c>
      <c r="H4237" s="161" t="s">
        <v>2614</v>
      </c>
      <c r="I4237" s="97" t="s">
        <v>2102</v>
      </c>
      <c r="J4237" s="97" t="s">
        <v>2615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3221</v>
      </c>
      <c r="T4237" s="95" t="str">
        <f t="shared" ref="T4237:T4300" si="332">IF(R4237="","",MONTH(R4237)&amp;" "&amp;YEAR(R4237))</f>
        <v>4 2025</v>
      </c>
      <c r="U4237" s="32">
        <f t="shared" si="330"/>
        <v>618.20247716712095</v>
      </c>
      <c r="V4237" s="22">
        <f t="shared" si="331"/>
        <v>0.62966392029932938</v>
      </c>
      <c r="X4237" s="33"/>
      <c r="Y4237" s="33"/>
    </row>
    <row r="4238" spans="1:25" x14ac:dyDescent="0.2">
      <c r="A4238" s="93" t="s">
        <v>2896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29"/>
        <v>1 2025</v>
      </c>
      <c r="G4238" s="97" t="s">
        <v>5</v>
      </c>
      <c r="H4238" s="161" t="s">
        <v>2614</v>
      </c>
      <c r="I4238" s="97" t="s">
        <v>2102</v>
      </c>
      <c r="J4238" s="97" t="s">
        <v>2615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3221</v>
      </c>
      <c r="T4238" s="95" t="str">
        <f t="shared" si="332"/>
        <v>4 2025</v>
      </c>
      <c r="U4238" s="32">
        <f t="shared" si="330"/>
        <v>468.20247716712095</v>
      </c>
      <c r="V4238" s="22">
        <f t="shared" si="331"/>
        <v>0.47688292777126723</v>
      </c>
      <c r="X4238" s="33"/>
      <c r="Y4238" s="33"/>
    </row>
    <row r="4239" spans="1:25" x14ac:dyDescent="0.2">
      <c r="A4239" s="93" t="s">
        <v>2896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29"/>
        <v>1 2025</v>
      </c>
      <c r="G4239" s="97" t="s">
        <v>5</v>
      </c>
      <c r="H4239" s="161" t="s">
        <v>2778</v>
      </c>
      <c r="I4239" s="97" t="s">
        <v>2779</v>
      </c>
      <c r="J4239" s="97" t="s">
        <v>2780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3221</v>
      </c>
      <c r="T4239" s="95" t="str">
        <f t="shared" si="332"/>
        <v>2 2025</v>
      </c>
      <c r="U4239" s="32">
        <f t="shared" si="330"/>
        <v>533.71900656946013</v>
      </c>
      <c r="V4239" s="22">
        <f t="shared" si="331"/>
        <v>0.69650560453035626</v>
      </c>
      <c r="X4239" s="33"/>
      <c r="Y4239" s="33"/>
    </row>
    <row r="4240" spans="1:25" x14ac:dyDescent="0.2">
      <c r="A4240" s="93" t="s">
        <v>2896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29"/>
        <v>1 2025</v>
      </c>
      <c r="G4240" s="97" t="s">
        <v>5</v>
      </c>
      <c r="H4240" s="161" t="s">
        <v>2778</v>
      </c>
      <c r="I4240" s="97" t="s">
        <v>2779</v>
      </c>
      <c r="J4240" s="97" t="s">
        <v>2780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3221</v>
      </c>
      <c r="T4240" s="95" t="str">
        <f t="shared" si="332"/>
        <v>2 2025</v>
      </c>
      <c r="U4240" s="32">
        <f t="shared" si="330"/>
        <v>533.71900656946013</v>
      </c>
      <c r="V4240" s="22">
        <f t="shared" si="331"/>
        <v>0.69650560453035626</v>
      </c>
      <c r="X4240" s="33"/>
      <c r="Y4240" s="33"/>
    </row>
    <row r="4241" spans="1:25" x14ac:dyDescent="0.2">
      <c r="A4241" s="93" t="s">
        <v>2896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29"/>
        <v>1 2025</v>
      </c>
      <c r="G4241" s="97" t="s">
        <v>5</v>
      </c>
      <c r="H4241" s="161" t="s">
        <v>2778</v>
      </c>
      <c r="I4241" s="97" t="s">
        <v>2779</v>
      </c>
      <c r="J4241" s="97" t="s">
        <v>2780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3221</v>
      </c>
      <c r="T4241" s="95" t="str">
        <f t="shared" si="332"/>
        <v>2 2025</v>
      </c>
      <c r="U4241" s="32">
        <f t="shared" si="330"/>
        <v>533.71900656946013</v>
      </c>
      <c r="V4241" s="22">
        <f t="shared" si="331"/>
        <v>0.69650560453035626</v>
      </c>
      <c r="X4241" s="33"/>
      <c r="Y4241" s="33"/>
    </row>
    <row r="4242" spans="1:25" x14ac:dyDescent="0.2">
      <c r="A4242" s="93" t="s">
        <v>2896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29"/>
        <v>1 2025</v>
      </c>
      <c r="G4242" s="97" t="s">
        <v>5</v>
      </c>
      <c r="H4242" s="161" t="s">
        <v>2883</v>
      </c>
      <c r="I4242" s="97" t="s">
        <v>2742</v>
      </c>
      <c r="J4242" s="97" t="s">
        <v>4427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3221</v>
      </c>
      <c r="T4242" s="95" t="str">
        <f t="shared" si="332"/>
        <v>2 2025</v>
      </c>
      <c r="U4242" s="32">
        <f t="shared" si="330"/>
        <v>719.34277626448761</v>
      </c>
      <c r="V4242" s="22">
        <f t="shared" si="331"/>
        <v>0.73353130824282553</v>
      </c>
      <c r="X4242" s="33"/>
      <c r="Y4242" s="33"/>
    </row>
    <row r="4243" spans="1:25" x14ac:dyDescent="0.2">
      <c r="A4243" s="93" t="s">
        <v>2896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29"/>
        <v>1 2025</v>
      </c>
      <c r="G4243" s="97" t="s">
        <v>5</v>
      </c>
      <c r="H4243" s="161" t="s">
        <v>2885</v>
      </c>
      <c r="I4243" s="97" t="s">
        <v>2070</v>
      </c>
      <c r="J4243" s="97" t="s">
        <v>2886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3221</v>
      </c>
      <c r="T4243" s="95" t="str">
        <f t="shared" si="332"/>
        <v>2 2025</v>
      </c>
      <c r="U4243" s="32">
        <f t="shared" si="330"/>
        <v>1102.7449767665439</v>
      </c>
      <c r="V4243" s="22">
        <f t="shared" si="331"/>
        <v>0.44158284456615293</v>
      </c>
      <c r="X4243" s="33"/>
      <c r="Y4243" s="33"/>
    </row>
    <row r="4244" spans="1:25" x14ac:dyDescent="0.2">
      <c r="A4244" s="93" t="s">
        <v>2896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29"/>
        <v>1 2025</v>
      </c>
      <c r="G4244" s="97" t="s">
        <v>5</v>
      </c>
      <c r="H4244" s="161" t="s">
        <v>2724</v>
      </c>
      <c r="I4244" s="97" t="s">
        <v>2283</v>
      </c>
      <c r="J4244" s="97" t="s">
        <v>2725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3221</v>
      </c>
      <c r="T4244" s="95" t="str">
        <f t="shared" si="332"/>
        <v>2 2025</v>
      </c>
      <c r="U4244" s="32">
        <f t="shared" si="330"/>
        <v>749.21438177642472</v>
      </c>
      <c r="V4244" s="22">
        <f t="shared" si="331"/>
        <v>0.71300403125332334</v>
      </c>
      <c r="X4244" s="33"/>
      <c r="Y4244" s="33"/>
    </row>
    <row r="4245" spans="1:25" x14ac:dyDescent="0.2">
      <c r="A4245" s="93" t="s">
        <v>2896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29"/>
        <v>1 2025</v>
      </c>
      <c r="G4245" s="97" t="s">
        <v>5</v>
      </c>
      <c r="H4245" s="161" t="s">
        <v>2724</v>
      </c>
      <c r="I4245" s="97" t="s">
        <v>2283</v>
      </c>
      <c r="J4245" s="97" t="s">
        <v>2725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2"/>
        <v/>
      </c>
      <c r="U4245" s="32">
        <f t="shared" si="330"/>
        <v>-1050.7856182235753</v>
      </c>
      <c r="V4245" s="22" t="str">
        <f t="shared" si="331"/>
        <v/>
      </c>
      <c r="X4245" s="33"/>
      <c r="Y4245" s="33"/>
    </row>
    <row r="4246" spans="1:25" x14ac:dyDescent="0.2">
      <c r="A4246" s="93" t="s">
        <v>2896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29"/>
        <v>1 2025</v>
      </c>
      <c r="G4246" s="97" t="s">
        <v>5</v>
      </c>
      <c r="H4246" s="161" t="s">
        <v>2887</v>
      </c>
      <c r="I4246" s="97" t="s">
        <v>2283</v>
      </c>
      <c r="J4246" s="97" t="s">
        <v>2888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3221</v>
      </c>
      <c r="T4246" s="95" t="str">
        <f t="shared" si="332"/>
        <v>3 2025</v>
      </c>
      <c r="U4246" s="32">
        <f t="shared" si="330"/>
        <v>990.38764086951892</v>
      </c>
      <c r="V4246" s="22">
        <f t="shared" si="331"/>
        <v>1.2232862180280812</v>
      </c>
      <c r="X4246" s="33"/>
      <c r="Y4246" s="33"/>
    </row>
    <row r="4247" spans="1:25" x14ac:dyDescent="0.2">
      <c r="A4247" s="93" t="s">
        <v>2896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29"/>
        <v>1 2025</v>
      </c>
      <c r="G4247" s="97" t="s">
        <v>5</v>
      </c>
      <c r="H4247" s="161" t="s">
        <v>2889</v>
      </c>
      <c r="I4247" s="97" t="s">
        <v>2890</v>
      </c>
      <c r="J4247" s="97" t="s">
        <v>2891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3221</v>
      </c>
      <c r="T4247" s="95" t="str">
        <f t="shared" si="332"/>
        <v>3 2025</v>
      </c>
      <c r="U4247" s="32">
        <f t="shared" si="330"/>
        <v>703.581263686375</v>
      </c>
      <c r="V4247" s="22">
        <f t="shared" si="331"/>
        <v>0.44072475953962537</v>
      </c>
      <c r="X4247" s="33"/>
      <c r="Y4247" s="33"/>
    </row>
    <row r="4248" spans="1:25" x14ac:dyDescent="0.2">
      <c r="A4248" s="93" t="s">
        <v>2896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29"/>
        <v>1 2025</v>
      </c>
      <c r="G4248" s="97" t="s">
        <v>5</v>
      </c>
      <c r="H4248" s="161" t="s">
        <v>2892</v>
      </c>
      <c r="I4248" s="97" t="s">
        <v>2071</v>
      </c>
      <c r="J4248" s="97" t="s">
        <v>2893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3221</v>
      </c>
      <c r="T4248" s="95" t="str">
        <f t="shared" si="332"/>
        <v>3 2025</v>
      </c>
      <c r="U4248" s="32">
        <f t="shared" si="330"/>
        <v>796.14816535811588</v>
      </c>
      <c r="V4248" s="22">
        <f t="shared" si="331"/>
        <v>0.37842406591984912</v>
      </c>
      <c r="X4248" s="33"/>
      <c r="Y4248" s="33"/>
    </row>
    <row r="4249" spans="1:25" x14ac:dyDescent="0.2">
      <c r="A4249" s="93" t="s">
        <v>2896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29"/>
        <v>1 2025</v>
      </c>
      <c r="G4249" s="97" t="s">
        <v>5</v>
      </c>
      <c r="H4249" s="161" t="s">
        <v>2894</v>
      </c>
      <c r="I4249" s="97" t="s">
        <v>2272</v>
      </c>
      <c r="J4249" s="97" t="s">
        <v>2895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3221</v>
      </c>
      <c r="T4249" s="95" t="str">
        <f t="shared" si="332"/>
        <v>2 2025</v>
      </c>
      <c r="U4249" s="32">
        <f t="shared" si="330"/>
        <v>718.26150616888344</v>
      </c>
      <c r="V4249" s="22">
        <f t="shared" si="331"/>
        <v>0.31478695219051939</v>
      </c>
      <c r="X4249" s="33"/>
      <c r="Y4249" s="33"/>
    </row>
    <row r="4250" spans="1:25" x14ac:dyDescent="0.2">
      <c r="A4250" s="93" t="s">
        <v>2911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29"/>
        <v>12 2024</v>
      </c>
      <c r="G4250" s="97" t="s">
        <v>5</v>
      </c>
      <c r="H4250" s="161" t="s">
        <v>2898</v>
      </c>
      <c r="I4250" s="97" t="s">
        <v>2067</v>
      </c>
      <c r="J4250" s="97" t="s">
        <v>2899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3221</v>
      </c>
      <c r="T4250" s="95" t="str">
        <f t="shared" si="332"/>
        <v>2 2025</v>
      </c>
      <c r="U4250" s="32">
        <f t="shared" si="330"/>
        <v>676.71972201617746</v>
      </c>
      <c r="V4250" s="22">
        <f t="shared" si="331"/>
        <v>0.66132391738217</v>
      </c>
      <c r="X4250" s="33"/>
      <c r="Y4250" s="33"/>
    </row>
    <row r="4251" spans="1:25" x14ac:dyDescent="0.2">
      <c r="A4251" s="93" t="s">
        <v>2911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29"/>
        <v>12 2024</v>
      </c>
      <c r="G4251" s="97" t="s">
        <v>5</v>
      </c>
      <c r="H4251" s="161" t="s">
        <v>2898</v>
      </c>
      <c r="I4251" s="97" t="s">
        <v>2067</v>
      </c>
      <c r="J4251" s="97" t="s">
        <v>2899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2"/>
        <v>8 2025</v>
      </c>
      <c r="U4251" s="32">
        <f t="shared" si="330"/>
        <v>576.71972201617746</v>
      </c>
      <c r="V4251" s="22">
        <f t="shared" si="331"/>
        <v>0.56359898106557182</v>
      </c>
      <c r="X4251" s="33"/>
      <c r="Y4251" s="33"/>
    </row>
    <row r="4252" spans="1:25" x14ac:dyDescent="0.2">
      <c r="A4252" s="93" t="s">
        <v>2911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29"/>
        <v>12 2024</v>
      </c>
      <c r="G4252" s="97" t="s">
        <v>5</v>
      </c>
      <c r="H4252" s="161" t="s">
        <v>2091</v>
      </c>
      <c r="I4252" s="97" t="s">
        <v>2071</v>
      </c>
      <c r="J4252" s="97" t="s">
        <v>2092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3221</v>
      </c>
      <c r="T4252" s="95" t="str">
        <f t="shared" si="332"/>
        <v>2 2025</v>
      </c>
      <c r="U4252" s="32">
        <f t="shared" si="330"/>
        <v>425.4268376249513</v>
      </c>
      <c r="V4252" s="22">
        <f t="shared" si="331"/>
        <v>0.30949741292044425</v>
      </c>
      <c r="X4252" s="33"/>
      <c r="Y4252" s="33"/>
    </row>
    <row r="4253" spans="1:25" x14ac:dyDescent="0.2">
      <c r="A4253" s="93" t="s">
        <v>2911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29"/>
        <v>12 2024</v>
      </c>
      <c r="G4253" s="97" t="s">
        <v>5</v>
      </c>
      <c r="H4253" s="161" t="s">
        <v>2091</v>
      </c>
      <c r="I4253" s="97" t="s">
        <v>2071</v>
      </c>
      <c r="J4253" s="97" t="s">
        <v>2092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3221</v>
      </c>
      <c r="T4253" s="95" t="str">
        <f t="shared" si="332"/>
        <v>4 2025</v>
      </c>
      <c r="U4253" s="32">
        <f t="shared" si="330"/>
        <v>625.4268376249513</v>
      </c>
      <c r="V4253" s="22">
        <f t="shared" si="331"/>
        <v>0.45499712546716026</v>
      </c>
      <c r="X4253" s="33"/>
      <c r="Y4253" s="33"/>
    </row>
    <row r="4254" spans="1:25" x14ac:dyDescent="0.2">
      <c r="A4254" s="93" t="s">
        <v>2911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29"/>
        <v>12 2024</v>
      </c>
      <c r="G4254" s="97" t="s">
        <v>5</v>
      </c>
      <c r="H4254" s="161" t="s">
        <v>2900</v>
      </c>
      <c r="I4254" s="97" t="s">
        <v>2071</v>
      </c>
      <c r="J4254" s="97" t="s">
        <v>2901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3221</v>
      </c>
      <c r="T4254" s="95" t="str">
        <f t="shared" si="332"/>
        <v>5 2025</v>
      </c>
      <c r="U4254" s="32">
        <f t="shared" si="330"/>
        <v>619.21103811239436</v>
      </c>
      <c r="V4254" s="22">
        <f t="shared" si="331"/>
        <v>0.26008648730522238</v>
      </c>
      <c r="X4254" s="33"/>
      <c r="Y4254" s="33"/>
    </row>
    <row r="4255" spans="1:25" x14ac:dyDescent="0.2">
      <c r="A4255" s="93" t="s">
        <v>2911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29"/>
        <v>12 2024</v>
      </c>
      <c r="G4255" s="97" t="s">
        <v>5</v>
      </c>
      <c r="H4255" s="161" t="s">
        <v>2900</v>
      </c>
      <c r="I4255" s="97" t="s">
        <v>2071</v>
      </c>
      <c r="J4255" s="97" t="s">
        <v>2901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2"/>
        <v>7 2025</v>
      </c>
      <c r="U4255" s="32">
        <f t="shared" si="330"/>
        <v>819.21103811239436</v>
      </c>
      <c r="V4255" s="22">
        <f t="shared" si="331"/>
        <v>0.34409225312557057</v>
      </c>
      <c r="X4255" s="33"/>
      <c r="Y4255" s="33"/>
    </row>
    <row r="4256" spans="1:25" x14ac:dyDescent="0.2">
      <c r="A4256" s="93" t="s">
        <v>2911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29"/>
        <v>12 2024</v>
      </c>
      <c r="G4256" s="97" t="s">
        <v>5</v>
      </c>
      <c r="H4256" s="161" t="s">
        <v>2499</v>
      </c>
      <c r="I4256" s="97" t="s">
        <v>2067</v>
      </c>
      <c r="J4256" s="97" t="s">
        <v>2500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3221</v>
      </c>
      <c r="T4256" s="95" t="str">
        <f t="shared" si="332"/>
        <v>3 2025</v>
      </c>
      <c r="U4256" s="32">
        <f t="shared" si="330"/>
        <v>824.08422874501071</v>
      </c>
      <c r="V4256" s="22">
        <f t="shared" si="331"/>
        <v>0.43929703101418976</v>
      </c>
      <c r="X4256" s="33"/>
      <c r="Y4256" s="33"/>
    </row>
    <row r="4257" spans="1:25" x14ac:dyDescent="0.2">
      <c r="A4257" s="93" t="s">
        <v>2911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29"/>
        <v>12 2024</v>
      </c>
      <c r="G4257" s="97" t="s">
        <v>5</v>
      </c>
      <c r="H4257" s="161" t="s">
        <v>2902</v>
      </c>
      <c r="I4257" s="97" t="s">
        <v>2067</v>
      </c>
      <c r="J4257" s="97" t="s">
        <v>2903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3221</v>
      </c>
      <c r="T4257" s="95" t="str">
        <f t="shared" si="332"/>
        <v>2 2025</v>
      </c>
      <c r="U4257" s="32">
        <f t="shared" si="330"/>
        <v>835.78653526897642</v>
      </c>
      <c r="V4257" s="22">
        <f t="shared" si="331"/>
        <v>0.40489346162553164</v>
      </c>
      <c r="X4257" s="33"/>
      <c r="Y4257" s="33"/>
    </row>
    <row r="4258" spans="1:25" x14ac:dyDescent="0.2">
      <c r="A4258" s="93" t="s">
        <v>2911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29"/>
        <v>12 2024</v>
      </c>
      <c r="G4258" s="97" t="s">
        <v>5</v>
      </c>
      <c r="H4258" s="161" t="s">
        <v>2904</v>
      </c>
      <c r="I4258" s="97" t="s">
        <v>2637</v>
      </c>
      <c r="J4258" s="97" t="s">
        <v>2905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3221</v>
      </c>
      <c r="T4258" s="95" t="str">
        <f t="shared" si="332"/>
        <v>2 2025</v>
      </c>
      <c r="U4258" s="32">
        <f t="shared" si="330"/>
        <v>793.61845219172756</v>
      </c>
      <c r="V4258" s="22">
        <f t="shared" si="331"/>
        <v>0.52683760853710138</v>
      </c>
      <c r="X4258" s="33"/>
      <c r="Y4258" s="33"/>
    </row>
    <row r="4259" spans="1:25" x14ac:dyDescent="0.2">
      <c r="A4259" s="93" t="s">
        <v>2911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29"/>
        <v>12 2024</v>
      </c>
      <c r="G4259" s="97" t="s">
        <v>5</v>
      </c>
      <c r="H4259" s="161" t="s">
        <v>2288</v>
      </c>
      <c r="I4259" s="97" t="s">
        <v>2070</v>
      </c>
      <c r="J4259" s="97" t="s">
        <v>2289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2"/>
        <v>10 2025</v>
      </c>
      <c r="U4259" s="32">
        <f t="shared" si="330"/>
        <v>579.59557415845416</v>
      </c>
      <c r="V4259" s="22">
        <f t="shared" si="331"/>
        <v>0.47492090481299792</v>
      </c>
      <c r="X4259" s="33"/>
      <c r="Y4259" s="33"/>
    </row>
    <row r="4260" spans="1:25" x14ac:dyDescent="0.2">
      <c r="A4260" s="93" t="s">
        <v>2911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29"/>
        <v>12 2024</v>
      </c>
      <c r="G4260" s="97" t="s">
        <v>7</v>
      </c>
      <c r="H4260" s="161" t="s">
        <v>2906</v>
      </c>
      <c r="I4260" s="97" t="s">
        <v>2907</v>
      </c>
      <c r="J4260" s="97" t="s">
        <v>2908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2"/>
        <v/>
      </c>
      <c r="U4260" s="32">
        <f t="shared" si="330"/>
        <v>-2024.2002048673662</v>
      </c>
      <c r="V4260" s="22" t="str">
        <f t="shared" si="331"/>
        <v/>
      </c>
      <c r="X4260" s="33"/>
      <c r="Y4260" s="33"/>
    </row>
    <row r="4261" spans="1:25" x14ac:dyDescent="0.2">
      <c r="A4261" s="93" t="s">
        <v>2911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29"/>
        <v>12 2024</v>
      </c>
      <c r="G4261" s="97" t="s">
        <v>5</v>
      </c>
      <c r="H4261" s="161" t="s">
        <v>2909</v>
      </c>
      <c r="I4261" s="97" t="s">
        <v>2067</v>
      </c>
      <c r="J4261" s="97" t="s">
        <v>2910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3221</v>
      </c>
      <c r="T4261" s="95" t="str">
        <f t="shared" si="332"/>
        <v>2 2025</v>
      </c>
      <c r="U4261" s="32">
        <f t="shared" si="330"/>
        <v>860.53375719684914</v>
      </c>
      <c r="V4261" s="22">
        <f t="shared" si="331"/>
        <v>0.44369617691984253</v>
      </c>
      <c r="X4261" s="33"/>
      <c r="Y4261" s="33"/>
    </row>
    <row r="4262" spans="1:25" x14ac:dyDescent="0.2">
      <c r="A4262" s="93" t="s">
        <v>2911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29"/>
        <v>12 2024</v>
      </c>
      <c r="G4262" s="97" t="s">
        <v>5</v>
      </c>
      <c r="H4262" s="161" t="s">
        <v>2700</v>
      </c>
      <c r="I4262" s="97" t="s">
        <v>2067</v>
      </c>
      <c r="J4262" s="97" t="s">
        <v>2701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3221</v>
      </c>
      <c r="T4262" s="95" t="str">
        <f t="shared" si="332"/>
        <v>6 2025</v>
      </c>
      <c r="U4262" s="32">
        <f t="shared" si="330"/>
        <v>875.79979513263379</v>
      </c>
      <c r="V4262" s="22">
        <f t="shared" si="331"/>
        <v>0.43266461144836199</v>
      </c>
      <c r="X4262" s="33"/>
      <c r="Y4262" s="33"/>
    </row>
    <row r="4263" spans="1:25" x14ac:dyDescent="0.2">
      <c r="A4263" s="93" t="s">
        <v>2928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29"/>
        <v>1 2025</v>
      </c>
      <c r="G4263" s="97" t="s">
        <v>5</v>
      </c>
      <c r="H4263" s="161" t="s">
        <v>2913</v>
      </c>
      <c r="I4263" s="97" t="s">
        <v>2105</v>
      </c>
      <c r="J4263" s="97" t="s">
        <v>2914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3221</v>
      </c>
      <c r="T4263" s="95" t="str">
        <f t="shared" si="332"/>
        <v>2 2025</v>
      </c>
      <c r="U4263" s="32">
        <f t="shared" si="330"/>
        <v>676.69373963174303</v>
      </c>
      <c r="V4263" s="22">
        <f t="shared" si="331"/>
        <v>0.55316788735147571</v>
      </c>
      <c r="X4263" s="33"/>
      <c r="Y4263" s="33"/>
    </row>
    <row r="4264" spans="1:25" x14ac:dyDescent="0.2">
      <c r="A4264" s="93" t="s">
        <v>2928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29"/>
        <v>1 2025</v>
      </c>
      <c r="G4264" s="97" t="s">
        <v>5</v>
      </c>
      <c r="H4264" s="161" t="s">
        <v>2915</v>
      </c>
      <c r="I4264" s="97" t="s">
        <v>2916</v>
      </c>
      <c r="J4264" s="97" t="s">
        <v>2917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5154</v>
      </c>
      <c r="T4264" s="95" t="str">
        <f t="shared" si="332"/>
        <v>11 2025</v>
      </c>
      <c r="U4264" s="32">
        <f t="shared" si="330"/>
        <v>392.23954820871836</v>
      </c>
      <c r="V4264" s="22">
        <f t="shared" si="331"/>
        <v>0.22314732807249058</v>
      </c>
      <c r="X4264" s="33"/>
      <c r="Y4264" s="33"/>
    </row>
    <row r="4265" spans="1:25" x14ac:dyDescent="0.2">
      <c r="A4265" s="93" t="s">
        <v>2928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29"/>
        <v>1 2025</v>
      </c>
      <c r="G4265" s="97" t="s">
        <v>5</v>
      </c>
      <c r="H4265" s="161" t="s">
        <v>2279</v>
      </c>
      <c r="I4265" s="97" t="s">
        <v>2280</v>
      </c>
      <c r="J4265" s="97" t="s">
        <v>2281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3221</v>
      </c>
      <c r="T4265" s="95" t="str">
        <f t="shared" si="332"/>
        <v>1 2025</v>
      </c>
      <c r="U4265" s="32">
        <f t="shared" si="330"/>
        <v>738.87143949644133</v>
      </c>
      <c r="V4265" s="22">
        <f t="shared" si="331"/>
        <v>0.30021651503863933</v>
      </c>
      <c r="X4265" s="33"/>
      <c r="Y4265" s="33"/>
    </row>
    <row r="4266" spans="1:25" x14ac:dyDescent="0.2">
      <c r="A4266" s="93" t="s">
        <v>2928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29"/>
        <v>1 2025</v>
      </c>
      <c r="G4266" s="97" t="s">
        <v>5</v>
      </c>
      <c r="H4266" s="161" t="s">
        <v>2279</v>
      </c>
      <c r="I4266" s="97" t="s">
        <v>2280</v>
      </c>
      <c r="J4266" s="97" t="s">
        <v>2281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2"/>
        <v/>
      </c>
      <c r="U4266" s="32">
        <f t="shared" si="330"/>
        <v>-2461.1285605035587</v>
      </c>
      <c r="V4266" s="22" t="str">
        <f t="shared" si="331"/>
        <v/>
      </c>
      <c r="X4266" s="33"/>
      <c r="Y4266" s="33"/>
    </row>
    <row r="4267" spans="1:25" x14ac:dyDescent="0.2">
      <c r="A4267" s="93" t="s">
        <v>2928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29"/>
        <v>1 2025</v>
      </c>
      <c r="G4267" s="97" t="s">
        <v>5</v>
      </c>
      <c r="H4267" s="161" t="s">
        <v>2918</v>
      </c>
      <c r="I4267" s="97" t="s">
        <v>2115</v>
      </c>
      <c r="J4267" s="97" t="s">
        <v>2919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3221</v>
      </c>
      <c r="T4267" s="95" t="str">
        <f t="shared" si="332"/>
        <v>2 2025</v>
      </c>
      <c r="U4267" s="32">
        <f t="shared" si="330"/>
        <v>518.77313253720808</v>
      </c>
      <c r="V4267" s="22">
        <f t="shared" si="331"/>
        <v>0.66404927191257423</v>
      </c>
      <c r="X4267" s="33"/>
      <c r="Y4267" s="33"/>
    </row>
    <row r="4268" spans="1:25" x14ac:dyDescent="0.2">
      <c r="A4268" s="93" t="s">
        <v>2928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29"/>
        <v>1 2025</v>
      </c>
      <c r="G4268" s="97" t="s">
        <v>5</v>
      </c>
      <c r="H4268" s="161" t="s">
        <v>2920</v>
      </c>
      <c r="I4268" s="97" t="s">
        <v>2272</v>
      </c>
      <c r="J4268" s="97" t="s">
        <v>2921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3221</v>
      </c>
      <c r="T4268" s="95" t="str">
        <f t="shared" si="332"/>
        <v>2 2025</v>
      </c>
      <c r="U4268" s="32">
        <f t="shared" si="330"/>
        <v>372.58665568562867</v>
      </c>
      <c r="V4268" s="22">
        <f t="shared" si="331"/>
        <v>0.38119661231655066</v>
      </c>
      <c r="X4268" s="33"/>
      <c r="Y4268" s="33"/>
    </row>
    <row r="4269" spans="1:25" x14ac:dyDescent="0.2">
      <c r="A4269" s="93" t="s">
        <v>2928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29"/>
        <v>1 2025</v>
      </c>
      <c r="G4269" s="97" t="s">
        <v>5</v>
      </c>
      <c r="H4269" s="161" t="s">
        <v>2920</v>
      </c>
      <c r="I4269" s="97" t="s">
        <v>2272</v>
      </c>
      <c r="J4269" s="97" t="s">
        <v>2921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3221</v>
      </c>
      <c r="T4269" s="95" t="str">
        <f t="shared" si="332"/>
        <v>2 2025</v>
      </c>
      <c r="U4269" s="32">
        <f t="shared" si="330"/>
        <v>372.58665568562867</v>
      </c>
      <c r="V4269" s="22">
        <f t="shared" si="331"/>
        <v>0.38119661231655066</v>
      </c>
      <c r="X4269" s="33"/>
      <c r="Y4269" s="33"/>
    </row>
    <row r="4270" spans="1:25" x14ac:dyDescent="0.2">
      <c r="A4270" s="93" t="s">
        <v>2928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29"/>
        <v>1 2025</v>
      </c>
      <c r="G4270" s="97" t="s">
        <v>5</v>
      </c>
      <c r="H4270" s="161" t="s">
        <v>2920</v>
      </c>
      <c r="I4270" s="97" t="s">
        <v>2272</v>
      </c>
      <c r="J4270" s="97" t="s">
        <v>2921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3221</v>
      </c>
      <c r="T4270" s="95" t="str">
        <f t="shared" si="332"/>
        <v>2 2025</v>
      </c>
      <c r="U4270" s="32">
        <f t="shared" si="330"/>
        <v>622.58665568562867</v>
      </c>
      <c r="V4270" s="22">
        <f t="shared" si="331"/>
        <v>0.63697376274554152</v>
      </c>
      <c r="X4270" s="33"/>
      <c r="Y4270" s="33"/>
    </row>
    <row r="4271" spans="1:25" x14ac:dyDescent="0.2">
      <c r="A4271" s="93" t="s">
        <v>2928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29"/>
        <v>1 2025</v>
      </c>
      <c r="G4271" s="97" t="s">
        <v>5</v>
      </c>
      <c r="H4271" s="161" t="s">
        <v>2922</v>
      </c>
      <c r="I4271" s="97" t="s">
        <v>2923</v>
      </c>
      <c r="J4271" s="97" t="s">
        <v>2924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3221</v>
      </c>
      <c r="T4271" s="95" t="str">
        <f t="shared" si="332"/>
        <v>4 2025</v>
      </c>
      <c r="U4271" s="32">
        <f t="shared" si="330"/>
        <v>445.02238014000795</v>
      </c>
      <c r="V4271" s="22">
        <f t="shared" si="331"/>
        <v>0.35460582969571647</v>
      </c>
      <c r="X4271" s="33"/>
      <c r="Y4271" s="33"/>
    </row>
    <row r="4272" spans="1:25" x14ac:dyDescent="0.2">
      <c r="A4272" s="93" t="s">
        <v>2928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29"/>
        <v>1 2025</v>
      </c>
      <c r="G4272" s="97" t="s">
        <v>5</v>
      </c>
      <c r="H4272" s="161" t="s">
        <v>2536</v>
      </c>
      <c r="I4272" s="97" t="s">
        <v>2067</v>
      </c>
      <c r="J4272" s="97" t="s">
        <v>2537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3221</v>
      </c>
      <c r="T4272" s="95" t="str">
        <f t="shared" si="332"/>
        <v>2 2025</v>
      </c>
      <c r="U4272" s="32">
        <f t="shared" si="330"/>
        <v>1070.4047814577325</v>
      </c>
      <c r="V4272" s="22">
        <f t="shared" si="331"/>
        <v>0.27950859565392427</v>
      </c>
      <c r="X4272" s="33"/>
      <c r="Y4272" s="33"/>
    </row>
    <row r="4273" spans="1:25" x14ac:dyDescent="0.2">
      <c r="A4273" s="93" t="s">
        <v>2928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29"/>
        <v>1 2025</v>
      </c>
      <c r="G4273" s="97" t="s">
        <v>5</v>
      </c>
      <c r="H4273" s="161" t="s">
        <v>2925</v>
      </c>
      <c r="I4273" s="97" t="s">
        <v>2067</v>
      </c>
      <c r="J4273" s="97" t="s">
        <v>4019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3221</v>
      </c>
      <c r="T4273" s="95" t="str">
        <f t="shared" si="332"/>
        <v>2 2025</v>
      </c>
      <c r="U4273" s="32">
        <f t="shared" si="330"/>
        <v>666.87098299900003</v>
      </c>
      <c r="V4273" s="22">
        <f t="shared" si="331"/>
        <v>0.46532515571731997</v>
      </c>
      <c r="X4273" s="33"/>
      <c r="Y4273" s="33"/>
    </row>
    <row r="4274" spans="1:25" x14ac:dyDescent="0.2">
      <c r="A4274" s="93" t="s">
        <v>2928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29"/>
        <v>1 2025</v>
      </c>
      <c r="G4274" s="97" t="s">
        <v>5</v>
      </c>
      <c r="H4274" s="161" t="s">
        <v>2555</v>
      </c>
      <c r="I4274" s="97" t="s">
        <v>2067</v>
      </c>
      <c r="J4274" s="97" t="s">
        <v>2556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3221</v>
      </c>
      <c r="T4274" s="95" t="str">
        <f t="shared" si="332"/>
        <v>2 2025</v>
      </c>
      <c r="U4274" s="32">
        <f t="shared" si="330"/>
        <v>250.01383610800713</v>
      </c>
      <c r="V4274" s="22">
        <f t="shared" si="331"/>
        <v>0.11111794379905736</v>
      </c>
      <c r="X4274" s="33"/>
      <c r="Y4274" s="33"/>
    </row>
    <row r="4275" spans="1:25" x14ac:dyDescent="0.2">
      <c r="A4275" s="93" t="s">
        <v>2928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29"/>
        <v>1 2025</v>
      </c>
      <c r="G4275" s="97" t="s">
        <v>5</v>
      </c>
      <c r="H4275" s="161" t="s">
        <v>2926</v>
      </c>
      <c r="I4275" s="97" t="s">
        <v>2067</v>
      </c>
      <c r="J4275" s="97" t="s">
        <v>2927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2"/>
        <v>7 2025</v>
      </c>
      <c r="U4275" s="32">
        <f t="shared" si="330"/>
        <v>151.91875286781578</v>
      </c>
      <c r="V4275" s="22">
        <f t="shared" si="331"/>
        <v>7.4176135873779067E-2</v>
      </c>
      <c r="X4275" s="33"/>
      <c r="Y4275" s="33"/>
    </row>
    <row r="4276" spans="1:25" x14ac:dyDescent="0.2">
      <c r="A4276" s="93" t="s">
        <v>2943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29"/>
        <v>1 2025</v>
      </c>
      <c r="G4276" s="97" t="s">
        <v>5</v>
      </c>
      <c r="H4276" s="161" t="s">
        <v>2930</v>
      </c>
      <c r="I4276" s="97" t="s">
        <v>2067</v>
      </c>
      <c r="J4276" s="97" t="s">
        <v>2931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3221</v>
      </c>
      <c r="T4276" s="95" t="str">
        <f t="shared" si="332"/>
        <v>2 2025</v>
      </c>
      <c r="U4276" s="32">
        <f t="shared" si="330"/>
        <v>611.39224058298191</v>
      </c>
      <c r="V4276" s="22">
        <f t="shared" si="331"/>
        <v>0.5616276710267073</v>
      </c>
      <c r="X4276" s="33"/>
      <c r="Y4276" s="33"/>
    </row>
    <row r="4277" spans="1:25" x14ac:dyDescent="0.2">
      <c r="A4277" s="93" t="s">
        <v>2943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29"/>
        <v>1 2025</v>
      </c>
      <c r="G4277" s="97" t="s">
        <v>5</v>
      </c>
      <c r="H4277" s="161" t="s">
        <v>2932</v>
      </c>
      <c r="I4277" s="97" t="s">
        <v>2933</v>
      </c>
      <c r="J4277" s="97" t="s">
        <v>2934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3221</v>
      </c>
      <c r="T4277" s="95" t="str">
        <f t="shared" si="332"/>
        <v>2 2025</v>
      </c>
      <c r="U4277" s="32">
        <f t="shared" si="330"/>
        <v>756.89945601970521</v>
      </c>
      <c r="V4277" s="22">
        <f t="shared" si="331"/>
        <v>0.24470573951847818</v>
      </c>
      <c r="X4277" s="33"/>
      <c r="Y4277" s="33"/>
    </row>
    <row r="4278" spans="1:25" x14ac:dyDescent="0.2">
      <c r="A4278" s="93" t="s">
        <v>2943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29"/>
        <v>1 2025</v>
      </c>
      <c r="G4278" s="97" t="s">
        <v>5</v>
      </c>
      <c r="H4278" s="161" t="s">
        <v>2935</v>
      </c>
      <c r="I4278" s="97" t="s">
        <v>2933</v>
      </c>
      <c r="J4278" s="97" t="s">
        <v>2936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3221</v>
      </c>
      <c r="T4278" s="95" t="str">
        <f t="shared" si="332"/>
        <v>2 2025</v>
      </c>
      <c r="U4278" s="32">
        <f t="shared" si="330"/>
        <v>492.10084162988687</v>
      </c>
      <c r="V4278" s="22">
        <f t="shared" si="331"/>
        <v>0.23345558997727059</v>
      </c>
      <c r="X4278" s="33"/>
      <c r="Y4278" s="33"/>
    </row>
    <row r="4279" spans="1:25" x14ac:dyDescent="0.2">
      <c r="A4279" s="93" t="s">
        <v>2943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29"/>
        <v>1 2025</v>
      </c>
      <c r="G4279" s="97" t="s">
        <v>5</v>
      </c>
      <c r="H4279" s="161" t="s">
        <v>2114</v>
      </c>
      <c r="I4279" s="97" t="s">
        <v>2115</v>
      </c>
      <c r="J4279" s="97" t="s">
        <v>3197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3221</v>
      </c>
      <c r="T4279" s="95" t="str">
        <f t="shared" si="332"/>
        <v>2 2025</v>
      </c>
      <c r="U4279" s="32">
        <f t="shared" si="330"/>
        <v>726.40761161859746</v>
      </c>
      <c r="V4279" s="22">
        <f t="shared" si="331"/>
        <v>0.43404093891771045</v>
      </c>
      <c r="X4279" s="33"/>
      <c r="Y4279" s="33"/>
    </row>
    <row r="4280" spans="1:25" x14ac:dyDescent="0.2">
      <c r="A4280" s="93" t="s">
        <v>2943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29"/>
        <v>1 2025</v>
      </c>
      <c r="G4280" s="97" t="s">
        <v>5</v>
      </c>
      <c r="H4280" s="161" t="s">
        <v>2114</v>
      </c>
      <c r="I4280" s="97" t="s">
        <v>2115</v>
      </c>
      <c r="J4280" s="97" t="s">
        <v>3197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3221</v>
      </c>
      <c r="T4280" s="95" t="str">
        <f t="shared" si="332"/>
        <v>2 2025</v>
      </c>
      <c r="U4280" s="32">
        <f t="shared" si="330"/>
        <v>626.40761161859746</v>
      </c>
      <c r="V4280" s="22">
        <f t="shared" si="331"/>
        <v>0.37428923312947249</v>
      </c>
      <c r="X4280" s="33"/>
      <c r="Y4280" s="33"/>
    </row>
    <row r="4281" spans="1:25" x14ac:dyDescent="0.2">
      <c r="A4281" s="93" t="s">
        <v>2943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29"/>
        <v>1 2025</v>
      </c>
      <c r="G4281" s="97" t="s">
        <v>5</v>
      </c>
      <c r="H4281" s="161" t="s">
        <v>2114</v>
      </c>
      <c r="I4281" s="97" t="s">
        <v>2115</v>
      </c>
      <c r="J4281" s="97" t="s">
        <v>3197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3221</v>
      </c>
      <c r="T4281" s="95" t="str">
        <f t="shared" si="332"/>
        <v>2 2025</v>
      </c>
      <c r="U4281" s="32">
        <f t="shared" si="330"/>
        <v>626.40761161859746</v>
      </c>
      <c r="V4281" s="22">
        <f t="shared" si="331"/>
        <v>0.37428923312947249</v>
      </c>
      <c r="X4281" s="33"/>
      <c r="Y4281" s="33"/>
    </row>
    <row r="4282" spans="1:25" x14ac:dyDescent="0.2">
      <c r="A4282" s="93" t="s">
        <v>2943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29"/>
        <v>1 2025</v>
      </c>
      <c r="G4282" s="97" t="s">
        <v>5</v>
      </c>
      <c r="H4282" s="161" t="s">
        <v>2114</v>
      </c>
      <c r="I4282" s="97" t="s">
        <v>2115</v>
      </c>
      <c r="J4282" s="97" t="s">
        <v>3197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3221</v>
      </c>
      <c r="T4282" s="95" t="str">
        <f t="shared" si="332"/>
        <v>2 2025</v>
      </c>
      <c r="U4282" s="32">
        <f t="shared" si="330"/>
        <v>626.40761161859746</v>
      </c>
      <c r="V4282" s="22">
        <f t="shared" si="331"/>
        <v>0.37428923312947249</v>
      </c>
      <c r="X4282" s="33"/>
      <c r="Y4282" s="33"/>
    </row>
    <row r="4283" spans="1:25" x14ac:dyDescent="0.2">
      <c r="A4283" s="93" t="s">
        <v>2943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29"/>
        <v>1 2025</v>
      </c>
      <c r="G4283" s="97" t="s">
        <v>5</v>
      </c>
      <c r="H4283" s="161" t="s">
        <v>2114</v>
      </c>
      <c r="I4283" s="97" t="s">
        <v>2115</v>
      </c>
      <c r="J4283" s="97" t="s">
        <v>3197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3221</v>
      </c>
      <c r="T4283" s="95" t="str">
        <f t="shared" si="332"/>
        <v>3 2025</v>
      </c>
      <c r="U4283" s="32">
        <f t="shared" si="330"/>
        <v>626.40761161859746</v>
      </c>
      <c r="V4283" s="22">
        <f t="shared" si="331"/>
        <v>0.37428923312947249</v>
      </c>
      <c r="X4283" s="33"/>
      <c r="Y4283" s="33"/>
    </row>
    <row r="4284" spans="1:25" x14ac:dyDescent="0.2">
      <c r="A4284" s="93" t="s">
        <v>2943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29"/>
        <v>1 2025</v>
      </c>
      <c r="G4284" s="97" t="s">
        <v>5</v>
      </c>
      <c r="H4284" s="161" t="s">
        <v>2862</v>
      </c>
      <c r="I4284" s="97" t="s">
        <v>2115</v>
      </c>
      <c r="J4284" s="97" t="s">
        <v>3966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3370</v>
      </c>
      <c r="T4284" s="95" t="str">
        <f t="shared" si="332"/>
        <v>4 2025</v>
      </c>
      <c r="U4284" s="32">
        <f t="shared" si="330"/>
        <v>628.43987478189388</v>
      </c>
      <c r="V4284" s="22">
        <f t="shared" si="331"/>
        <v>0.53641282359699549</v>
      </c>
      <c r="X4284" s="33"/>
      <c r="Y4284" s="33"/>
    </row>
    <row r="4285" spans="1:25" x14ac:dyDescent="0.2">
      <c r="A4285" s="93" t="s">
        <v>2943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29"/>
        <v>1 2025</v>
      </c>
      <c r="G4285" s="97" t="s">
        <v>5</v>
      </c>
      <c r="H4285" s="161" t="s">
        <v>2937</v>
      </c>
      <c r="I4285" s="97" t="s">
        <v>2933</v>
      </c>
      <c r="J4285" s="97" t="s">
        <v>2938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3221</v>
      </c>
      <c r="T4285" s="95" t="str">
        <f t="shared" si="332"/>
        <v>2 2025</v>
      </c>
      <c r="U4285" s="32">
        <f t="shared" si="330"/>
        <v>831.87252386328601</v>
      </c>
      <c r="V4285" s="22">
        <f t="shared" si="331"/>
        <v>0.40223464629812544</v>
      </c>
      <c r="X4285" s="33"/>
      <c r="Y4285" s="33"/>
    </row>
    <row r="4286" spans="1:25" x14ac:dyDescent="0.2">
      <c r="A4286" s="93" t="s">
        <v>2943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29"/>
        <v>1 2025</v>
      </c>
      <c r="G4286" s="97" t="s">
        <v>5</v>
      </c>
      <c r="H4286" s="161" t="s">
        <v>2939</v>
      </c>
      <c r="I4286" s="97" t="s">
        <v>2933</v>
      </c>
      <c r="J4286" s="97" t="s">
        <v>2940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3221</v>
      </c>
      <c r="T4286" s="95" t="str">
        <f t="shared" si="332"/>
        <v>3 2025</v>
      </c>
      <c r="U4286" s="32">
        <f t="shared" si="330"/>
        <v>431.88828902801879</v>
      </c>
      <c r="V4286" s="22">
        <f t="shared" si="331"/>
        <v>0.16187039217735144</v>
      </c>
      <c r="X4286" s="33"/>
      <c r="Y4286" s="33"/>
    </row>
    <row r="4287" spans="1:25" x14ac:dyDescent="0.2">
      <c r="A4287" s="93" t="s">
        <v>2943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29"/>
        <v>1 2025</v>
      </c>
      <c r="G4287" s="97" t="s">
        <v>5</v>
      </c>
      <c r="H4287" s="161" t="s">
        <v>2941</v>
      </c>
      <c r="I4287" s="97" t="s">
        <v>2933</v>
      </c>
      <c r="J4287" s="97" t="s">
        <v>2942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2"/>
        <v/>
      </c>
      <c r="U4287" s="32">
        <f t="shared" si="330"/>
        <v>-1577.231283998769</v>
      </c>
      <c r="V4287" s="22" t="str">
        <f t="shared" si="331"/>
        <v/>
      </c>
      <c r="X4287" s="33"/>
      <c r="Y4287" s="33"/>
    </row>
    <row r="4288" spans="1:25" x14ac:dyDescent="0.2">
      <c r="A4288" s="93" t="s">
        <v>2955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29"/>
        <v>12 2024</v>
      </c>
      <c r="G4288" s="97" t="s">
        <v>5</v>
      </c>
      <c r="H4288" s="161" t="s">
        <v>2945</v>
      </c>
      <c r="I4288" s="97" t="s">
        <v>2165</v>
      </c>
      <c r="J4288" s="97" t="s">
        <v>4453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2"/>
        <v>8 2024</v>
      </c>
      <c r="U4288" s="32">
        <f t="shared" si="330"/>
        <v>627.31744101571769</v>
      </c>
      <c r="V4288" s="22">
        <f t="shared" si="331"/>
        <v>1.0954016866313103</v>
      </c>
      <c r="X4288" s="33"/>
      <c r="Y4288" s="33"/>
    </row>
    <row r="4289" spans="1:25" x14ac:dyDescent="0.2">
      <c r="A4289" s="93" t="s">
        <v>2955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ref="F4289:F4352" si="333">IFERROR(MONTH(E4289)&amp;" "&amp;YEAR(E4289),"")</f>
        <v>12 2024</v>
      </c>
      <c r="G4289" s="97" t="s">
        <v>5</v>
      </c>
      <c r="H4289" s="161" t="s">
        <v>2282</v>
      </c>
      <c r="I4289" s="97" t="s">
        <v>2283</v>
      </c>
      <c r="J4289" s="97" t="s">
        <v>2284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3221</v>
      </c>
      <c r="T4289" s="95" t="str">
        <f t="shared" si="332"/>
        <v>2 2025</v>
      </c>
      <c r="U4289" s="32">
        <f t="shared" ref="U4289:U4352" si="334">Q4289-P4289</f>
        <v>959.35154360593333</v>
      </c>
      <c r="V4289" s="22">
        <f t="shared" ref="V4289:V4352" si="335">IF(Q4289&lt;&gt;0,IFERROR(U4289/P4289,""),"")</f>
        <v>0.3776010573960073</v>
      </c>
      <c r="X4289" s="33"/>
      <c r="Y4289" s="33"/>
    </row>
    <row r="4290" spans="1:25" x14ac:dyDescent="0.2">
      <c r="A4290" s="93" t="s">
        <v>2955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3"/>
        <v>12 2024</v>
      </c>
      <c r="G4290" s="97" t="s">
        <v>5</v>
      </c>
      <c r="H4290" s="161" t="s">
        <v>2221</v>
      </c>
      <c r="I4290" s="97" t="s">
        <v>2222</v>
      </c>
      <c r="J4290" s="97" t="s">
        <v>2946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3221</v>
      </c>
      <c r="T4290" s="95" t="str">
        <f t="shared" si="332"/>
        <v>3 2025</v>
      </c>
      <c r="U4290" s="32">
        <f t="shared" si="334"/>
        <v>786.94886852021546</v>
      </c>
      <c r="V4290" s="22">
        <f t="shared" si="335"/>
        <v>0.41135799016072</v>
      </c>
      <c r="X4290" s="33"/>
      <c r="Y4290" s="33"/>
    </row>
    <row r="4291" spans="1:25" x14ac:dyDescent="0.2">
      <c r="A4291" s="93" t="s">
        <v>2955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3"/>
        <v>12 2024</v>
      </c>
      <c r="G4291" s="97" t="s">
        <v>5</v>
      </c>
      <c r="H4291" s="161" t="s">
        <v>2741</v>
      </c>
      <c r="I4291" s="97" t="s">
        <v>2742</v>
      </c>
      <c r="J4291" s="97" t="s">
        <v>4038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3221</v>
      </c>
      <c r="T4291" s="95" t="str">
        <f t="shared" si="332"/>
        <v>1 2025</v>
      </c>
      <c r="U4291" s="32">
        <f t="shared" si="334"/>
        <v>731.70698441796492</v>
      </c>
      <c r="V4291" s="22">
        <f t="shared" si="335"/>
        <v>0.75566690314102936</v>
      </c>
      <c r="X4291" s="33"/>
      <c r="Y4291" s="33"/>
    </row>
    <row r="4292" spans="1:25" x14ac:dyDescent="0.2">
      <c r="A4292" s="93" t="s">
        <v>2955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si="333"/>
        <v>12 2024</v>
      </c>
      <c r="G4292" s="97" t="s">
        <v>5</v>
      </c>
      <c r="H4292" s="161" t="s">
        <v>2225</v>
      </c>
      <c r="I4292" s="97" t="s">
        <v>2226</v>
      </c>
      <c r="J4292" s="97" t="s">
        <v>2227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3221</v>
      </c>
      <c r="T4292" s="95" t="str">
        <f t="shared" si="332"/>
        <v>1 2025</v>
      </c>
      <c r="U4292" s="32">
        <f t="shared" si="334"/>
        <v>977.46948501205088</v>
      </c>
      <c r="V4292" s="22">
        <f t="shared" si="335"/>
        <v>0.56746134626177536</v>
      </c>
      <c r="X4292" s="33"/>
      <c r="Y4292" s="33"/>
    </row>
    <row r="4293" spans="1:25" x14ac:dyDescent="0.2">
      <c r="A4293" s="93" t="s">
        <v>2955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3"/>
        <v>12 2024</v>
      </c>
      <c r="G4293" s="97" t="s">
        <v>5</v>
      </c>
      <c r="H4293" s="161" t="s">
        <v>2947</v>
      </c>
      <c r="I4293" s="97" t="s">
        <v>2222</v>
      </c>
      <c r="J4293" s="97" t="s">
        <v>2948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2"/>
        <v/>
      </c>
      <c r="U4293" s="32">
        <f t="shared" si="334"/>
        <v>-5212.4199253148663</v>
      </c>
      <c r="V4293" s="22" t="str">
        <f t="shared" si="335"/>
        <v/>
      </c>
      <c r="X4293" s="33"/>
      <c r="Y4293" s="33"/>
    </row>
    <row r="4294" spans="1:25" x14ac:dyDescent="0.2">
      <c r="A4294" s="93" t="s">
        <v>2955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3"/>
        <v>12 2024</v>
      </c>
      <c r="G4294" s="97" t="s">
        <v>5</v>
      </c>
      <c r="H4294" s="161" t="s">
        <v>2164</v>
      </c>
      <c r="I4294" s="97" t="s">
        <v>2165</v>
      </c>
      <c r="J4294" s="97" t="s">
        <v>4125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3221</v>
      </c>
      <c r="T4294" s="95" t="str">
        <f t="shared" si="332"/>
        <v>1 2025</v>
      </c>
      <c r="U4294" s="32">
        <f t="shared" si="334"/>
        <v>1512.1654194249231</v>
      </c>
      <c r="V4294" s="22">
        <f t="shared" si="335"/>
        <v>0.35266412241633494</v>
      </c>
      <c r="X4294" s="33"/>
      <c r="Y4294" s="33"/>
    </row>
    <row r="4295" spans="1:25" x14ac:dyDescent="0.2">
      <c r="A4295" s="93" t="s">
        <v>2955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3"/>
        <v>12 2024</v>
      </c>
      <c r="G4295" s="97" t="s">
        <v>5</v>
      </c>
      <c r="H4295" s="161" t="s">
        <v>2949</v>
      </c>
      <c r="I4295" s="97" t="s">
        <v>2950</v>
      </c>
      <c r="J4295" s="97" t="s">
        <v>2951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3221</v>
      </c>
      <c r="T4295" s="95" t="str">
        <f t="shared" si="332"/>
        <v>2 2025</v>
      </c>
      <c r="U4295" s="32">
        <f t="shared" si="334"/>
        <v>1152.9774349051158</v>
      </c>
      <c r="V4295" s="22">
        <f t="shared" si="335"/>
        <v>0.51311342076194477</v>
      </c>
      <c r="X4295" s="33"/>
      <c r="Y4295" s="33"/>
    </row>
    <row r="4296" spans="1:25" x14ac:dyDescent="0.2">
      <c r="A4296" s="93" t="s">
        <v>2955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3"/>
        <v>12 2024</v>
      </c>
      <c r="G4296" s="97" t="s">
        <v>5</v>
      </c>
      <c r="H4296" s="161" t="s">
        <v>2952</v>
      </c>
      <c r="I4296" s="97" t="s">
        <v>2953</v>
      </c>
      <c r="J4296" s="97" t="s">
        <v>2954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/>
      <c r="R4296" s="31"/>
      <c r="S4296" s="31"/>
      <c r="T4296" s="95" t="str">
        <f t="shared" si="332"/>
        <v/>
      </c>
      <c r="U4296" s="32">
        <f t="shared" si="334"/>
        <v>-2544.0105849203933</v>
      </c>
      <c r="V4296" s="22" t="str">
        <f t="shared" si="335"/>
        <v/>
      </c>
      <c r="X4296" s="33"/>
      <c r="Y4296" s="33"/>
    </row>
    <row r="4297" spans="1:25" x14ac:dyDescent="0.2">
      <c r="A4297" s="93" t="s">
        <v>2966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3"/>
        <v>1 2025</v>
      </c>
      <c r="G4297" s="97" t="s">
        <v>5</v>
      </c>
      <c r="H4297" s="161" t="s">
        <v>2693</v>
      </c>
      <c r="I4297" s="97" t="s">
        <v>2694</v>
      </c>
      <c r="J4297" s="97" t="s">
        <v>2695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3221</v>
      </c>
      <c r="T4297" s="95" t="str">
        <f t="shared" si="332"/>
        <v>2 2025</v>
      </c>
      <c r="U4297" s="32">
        <f t="shared" si="334"/>
        <v>1056.022983983107</v>
      </c>
      <c r="V4297" s="22">
        <f t="shared" si="335"/>
        <v>0.7313294964320628</v>
      </c>
      <c r="X4297" s="33"/>
      <c r="Y4297" s="33"/>
    </row>
    <row r="4298" spans="1:25" x14ac:dyDescent="0.2">
      <c r="A4298" s="93" t="s">
        <v>2966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3"/>
        <v>1 2025</v>
      </c>
      <c r="G4298" s="97" t="s">
        <v>5</v>
      </c>
      <c r="H4298" s="161" t="s">
        <v>2693</v>
      </c>
      <c r="I4298" s="97" t="s">
        <v>2694</v>
      </c>
      <c r="J4298" s="97" t="s">
        <v>2695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3221</v>
      </c>
      <c r="T4298" s="95" t="str">
        <f t="shared" si="332"/>
        <v>2 2025</v>
      </c>
      <c r="U4298" s="32">
        <f t="shared" si="334"/>
        <v>1056.022983983107</v>
      </c>
      <c r="V4298" s="22">
        <f t="shared" si="335"/>
        <v>0.7313294964320628</v>
      </c>
      <c r="X4298" s="33"/>
      <c r="Y4298" s="33"/>
    </row>
    <row r="4299" spans="1:25" x14ac:dyDescent="0.2">
      <c r="A4299" s="93" t="s">
        <v>2966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3"/>
        <v>1 2025</v>
      </c>
      <c r="G4299" s="97" t="s">
        <v>5</v>
      </c>
      <c r="H4299" s="161" t="s">
        <v>2957</v>
      </c>
      <c r="I4299" s="97" t="s">
        <v>2958</v>
      </c>
      <c r="J4299" s="97" t="s">
        <v>2959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3221</v>
      </c>
      <c r="T4299" s="95" t="str">
        <f t="shared" si="332"/>
        <v>2 2025</v>
      </c>
      <c r="U4299" s="32">
        <f t="shared" si="334"/>
        <v>592.75832586564979</v>
      </c>
      <c r="V4299" s="22">
        <f t="shared" si="335"/>
        <v>0.3279906248009552</v>
      </c>
      <c r="X4299" s="33"/>
      <c r="Y4299" s="33"/>
    </row>
    <row r="4300" spans="1:25" x14ac:dyDescent="0.2">
      <c r="A4300" s="93" t="s">
        <v>2966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3"/>
        <v>1 2025</v>
      </c>
      <c r="G4300" s="97" t="s">
        <v>5</v>
      </c>
      <c r="H4300" s="161" t="s">
        <v>2571</v>
      </c>
      <c r="I4300" s="97" t="s">
        <v>2099</v>
      </c>
      <c r="J4300" s="97" t="s">
        <v>3843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3221</v>
      </c>
      <c r="T4300" s="95" t="str">
        <f t="shared" si="332"/>
        <v>1 2025</v>
      </c>
      <c r="U4300" s="32">
        <f t="shared" si="334"/>
        <v>-3.9908327757984807E-3</v>
      </c>
      <c r="V4300" s="22">
        <f t="shared" si="335"/>
        <v>-2.4887423801214929E-6</v>
      </c>
      <c r="X4300" s="33"/>
      <c r="Y4300" s="33"/>
    </row>
    <row r="4301" spans="1:25" x14ac:dyDescent="0.2">
      <c r="A4301" s="93" t="s">
        <v>2966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3"/>
        <v>1 2025</v>
      </c>
      <c r="G4301" s="97" t="s">
        <v>5</v>
      </c>
      <c r="H4301" s="161" t="s">
        <v>2915</v>
      </c>
      <c r="I4301" s="97" t="s">
        <v>2916</v>
      </c>
      <c r="J4301" s="97" t="s">
        <v>2917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3221</v>
      </c>
      <c r="T4301" s="95" t="str">
        <f t="shared" ref="T4301:T4364" si="336">IF(R4301="","",MONTH(R4301)&amp;" "&amp;YEAR(R4301))</f>
        <v>2 2025</v>
      </c>
      <c r="U4301" s="32">
        <f t="shared" si="334"/>
        <v>556.53407907160363</v>
      </c>
      <c r="V4301" s="22">
        <f t="shared" si="335"/>
        <v>0.28636163519952362</v>
      </c>
      <c r="X4301" s="33"/>
      <c r="Y4301" s="33"/>
    </row>
    <row r="4302" spans="1:25" x14ac:dyDescent="0.2">
      <c r="A4302" s="93" t="s">
        <v>2966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3"/>
        <v>1 2025</v>
      </c>
      <c r="G4302" s="97" t="s">
        <v>5</v>
      </c>
      <c r="H4302" s="161" t="s">
        <v>2114</v>
      </c>
      <c r="I4302" s="97" t="s">
        <v>2115</v>
      </c>
      <c r="J4302" s="97" t="s">
        <v>3197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3221</v>
      </c>
      <c r="T4302" s="95" t="str">
        <f t="shared" si="336"/>
        <v>2 2025</v>
      </c>
      <c r="U4302" s="32">
        <f t="shared" si="334"/>
        <v>389.40088147270671</v>
      </c>
      <c r="V4302" s="22">
        <f t="shared" si="335"/>
        <v>0.20381087675412535</v>
      </c>
      <c r="X4302" s="33"/>
      <c r="Y4302" s="33"/>
    </row>
    <row r="4303" spans="1:25" x14ac:dyDescent="0.2">
      <c r="A4303" s="93" t="s">
        <v>2966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3"/>
        <v>1 2025</v>
      </c>
      <c r="G4303" s="97" t="s">
        <v>5</v>
      </c>
      <c r="H4303" s="161" t="s">
        <v>2114</v>
      </c>
      <c r="I4303" s="97" t="s">
        <v>2115</v>
      </c>
      <c r="J4303" s="97" t="s">
        <v>3197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3221</v>
      </c>
      <c r="T4303" s="95" t="str">
        <f t="shared" si="336"/>
        <v>2 2025</v>
      </c>
      <c r="U4303" s="32">
        <f t="shared" si="334"/>
        <v>389.40088147270671</v>
      </c>
      <c r="V4303" s="22">
        <f t="shared" si="335"/>
        <v>0.20381087675412535</v>
      </c>
      <c r="X4303" s="33"/>
      <c r="Y4303" s="33"/>
    </row>
    <row r="4304" spans="1:25" x14ac:dyDescent="0.2">
      <c r="A4304" s="93" t="s">
        <v>2966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3"/>
        <v>1 2025</v>
      </c>
      <c r="G4304" s="97" t="s">
        <v>5</v>
      </c>
      <c r="H4304" s="161" t="s">
        <v>2114</v>
      </c>
      <c r="I4304" s="97" t="s">
        <v>2115</v>
      </c>
      <c r="J4304" s="97" t="s">
        <v>3197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3221</v>
      </c>
      <c r="T4304" s="95" t="str">
        <f t="shared" si="336"/>
        <v>2 2025</v>
      </c>
      <c r="U4304" s="32">
        <f t="shared" si="334"/>
        <v>389.40088147270671</v>
      </c>
      <c r="V4304" s="22">
        <f t="shared" si="335"/>
        <v>0.20381087675412535</v>
      </c>
      <c r="X4304" s="33"/>
      <c r="Y4304" s="33"/>
    </row>
    <row r="4305" spans="1:25" x14ac:dyDescent="0.2">
      <c r="A4305" s="93" t="s">
        <v>2966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3"/>
        <v>1 2025</v>
      </c>
      <c r="G4305" s="97" t="s">
        <v>5</v>
      </c>
      <c r="H4305" s="161" t="s">
        <v>2909</v>
      </c>
      <c r="I4305" s="97" t="s">
        <v>2067</v>
      </c>
      <c r="J4305" s="97" t="s">
        <v>2910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3221</v>
      </c>
      <c r="T4305" s="95" t="str">
        <f t="shared" si="336"/>
        <v>3 2025</v>
      </c>
      <c r="U4305" s="32">
        <f t="shared" si="334"/>
        <v>494.6690137508358</v>
      </c>
      <c r="V4305" s="22">
        <f t="shared" si="335"/>
        <v>0.20565527845388754</v>
      </c>
      <c r="X4305" s="33"/>
      <c r="Y4305" s="33"/>
    </row>
    <row r="4306" spans="1:25" x14ac:dyDescent="0.2">
      <c r="A4306" s="93" t="s">
        <v>2966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3"/>
        <v>1 2025</v>
      </c>
      <c r="G4306" s="97" t="s">
        <v>5</v>
      </c>
      <c r="H4306" s="161" t="s">
        <v>2112</v>
      </c>
      <c r="I4306" s="97" t="s">
        <v>2111</v>
      </c>
      <c r="J4306" s="97" t="s">
        <v>2113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/>
      <c r="R4306" s="31"/>
      <c r="S4306" s="31"/>
      <c r="T4306" s="95" t="str">
        <f t="shared" si="336"/>
        <v/>
      </c>
      <c r="U4306" s="32">
        <f t="shared" si="334"/>
        <v>-937.3525553209389</v>
      </c>
      <c r="V4306" s="22" t="str">
        <f t="shared" si="335"/>
        <v/>
      </c>
      <c r="X4306" s="33"/>
      <c r="Y4306" s="33"/>
    </row>
    <row r="4307" spans="1:25" x14ac:dyDescent="0.2">
      <c r="A4307" s="93" t="s">
        <v>2966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3"/>
        <v>1 2025</v>
      </c>
      <c r="G4307" s="97" t="s">
        <v>5</v>
      </c>
      <c r="H4307" s="161" t="s">
        <v>2112</v>
      </c>
      <c r="I4307" s="97" t="s">
        <v>2111</v>
      </c>
      <c r="J4307" s="97" t="s">
        <v>2113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6"/>
        <v/>
      </c>
      <c r="U4307" s="32">
        <f t="shared" si="334"/>
        <v>-937.3525553209389</v>
      </c>
      <c r="V4307" s="22" t="str">
        <f t="shared" si="335"/>
        <v/>
      </c>
      <c r="X4307" s="33"/>
      <c r="Y4307" s="33"/>
    </row>
    <row r="4308" spans="1:25" x14ac:dyDescent="0.2">
      <c r="A4308" s="93" t="s">
        <v>2966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3"/>
        <v>1 2025</v>
      </c>
      <c r="G4308" s="97" t="s">
        <v>5</v>
      </c>
      <c r="H4308" s="161" t="s">
        <v>2960</v>
      </c>
      <c r="I4308" s="97" t="s">
        <v>2694</v>
      </c>
      <c r="J4308" s="97" t="s">
        <v>2961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3221</v>
      </c>
      <c r="T4308" s="95" t="str">
        <f t="shared" si="336"/>
        <v>2 2025</v>
      </c>
      <c r="U4308" s="32">
        <f t="shared" si="334"/>
        <v>723.41567492403465</v>
      </c>
      <c r="V4308" s="22">
        <f t="shared" si="335"/>
        <v>0.28076537914306615</v>
      </c>
      <c r="X4308" s="33"/>
      <c r="Y4308" s="33"/>
    </row>
    <row r="4309" spans="1:25" x14ac:dyDescent="0.2">
      <c r="A4309" s="93" t="s">
        <v>2966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3"/>
        <v>1 2025</v>
      </c>
      <c r="G4309" s="97" t="s">
        <v>5</v>
      </c>
      <c r="H4309" s="161" t="s">
        <v>2962</v>
      </c>
      <c r="I4309" s="97" t="s">
        <v>2694</v>
      </c>
      <c r="J4309" s="97" t="s">
        <v>2963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3221</v>
      </c>
      <c r="T4309" s="95" t="str">
        <f t="shared" si="336"/>
        <v>2 2025</v>
      </c>
      <c r="U4309" s="32">
        <f t="shared" si="334"/>
        <v>417.78583028617504</v>
      </c>
      <c r="V4309" s="22">
        <f t="shared" si="335"/>
        <v>0.47356508728679519</v>
      </c>
      <c r="X4309" s="33"/>
      <c r="Y4309" s="33"/>
    </row>
    <row r="4310" spans="1:25" x14ac:dyDescent="0.2">
      <c r="A4310" s="93" t="s">
        <v>2966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3"/>
        <v>1 2025</v>
      </c>
      <c r="G4310" s="97" t="s">
        <v>5</v>
      </c>
      <c r="H4310" s="161" t="s">
        <v>2964</v>
      </c>
      <c r="I4310" s="97" t="s">
        <v>2694</v>
      </c>
      <c r="J4310" s="97" t="s">
        <v>2965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3221</v>
      </c>
      <c r="T4310" s="95" t="str">
        <f t="shared" si="336"/>
        <v>2 2025</v>
      </c>
      <c r="U4310" s="32">
        <f t="shared" si="334"/>
        <v>536.15350122744644</v>
      </c>
      <c r="V4310" s="22">
        <f t="shared" si="335"/>
        <v>0.5039763742664477</v>
      </c>
      <c r="X4310" s="33"/>
      <c r="Y4310" s="33"/>
    </row>
    <row r="4311" spans="1:25" x14ac:dyDescent="0.2">
      <c r="A4311" s="93" t="s">
        <v>2966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3"/>
        <v>1 2025</v>
      </c>
      <c r="G4311" s="97" t="s">
        <v>5</v>
      </c>
      <c r="H4311" s="161" t="s">
        <v>2633</v>
      </c>
      <c r="I4311" s="97" t="s">
        <v>2115</v>
      </c>
      <c r="J4311" s="97" t="s">
        <v>3936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3326</v>
      </c>
      <c r="T4311" s="95" t="str">
        <f t="shared" si="336"/>
        <v>7 2025</v>
      </c>
      <c r="U4311" s="32">
        <f t="shared" si="334"/>
        <v>1185.5873972978998</v>
      </c>
      <c r="V4311" s="22">
        <f t="shared" si="335"/>
        <v>0.49104589496055667</v>
      </c>
      <c r="X4311" s="33"/>
      <c r="Y4311" s="33"/>
    </row>
    <row r="4312" spans="1:25" x14ac:dyDescent="0.2">
      <c r="A4312" s="93" t="s">
        <v>2977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3"/>
        <v>1 2025</v>
      </c>
      <c r="G4312" s="97" t="s">
        <v>5</v>
      </c>
      <c r="H4312" s="161" t="s">
        <v>2971</v>
      </c>
      <c r="I4312" s="97" t="s">
        <v>2272</v>
      </c>
      <c r="J4312" s="97" t="s">
        <v>2972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6"/>
        <v>7 2025</v>
      </c>
      <c r="U4312" s="32">
        <f t="shared" si="334"/>
        <v>1422.399371869783</v>
      </c>
      <c r="V4312" s="22">
        <f t="shared" si="335"/>
        <v>0.3107303339502514</v>
      </c>
      <c r="X4312" s="33"/>
      <c r="Y4312" s="33"/>
    </row>
    <row r="4313" spans="1:25" x14ac:dyDescent="0.2">
      <c r="A4313" s="93" t="s">
        <v>2977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3"/>
        <v>1 2025</v>
      </c>
      <c r="G4313" s="97" t="s">
        <v>5</v>
      </c>
      <c r="H4313" s="161" t="s">
        <v>2778</v>
      </c>
      <c r="I4313" s="97" t="s">
        <v>2779</v>
      </c>
      <c r="J4313" s="97" t="s">
        <v>2780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3575</v>
      </c>
      <c r="T4313" s="95" t="str">
        <f t="shared" si="336"/>
        <v>5 2025</v>
      </c>
      <c r="U4313" s="32">
        <f t="shared" si="334"/>
        <v>483.47097506260434</v>
      </c>
      <c r="V4313" s="22">
        <f t="shared" si="335"/>
        <v>0.78418201821349376</v>
      </c>
      <c r="X4313" s="33"/>
      <c r="Y4313" s="33"/>
    </row>
    <row r="4314" spans="1:25" x14ac:dyDescent="0.2">
      <c r="A4314" s="93" t="s">
        <v>2977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3"/>
        <v>1 2025</v>
      </c>
      <c r="G4314" s="97" t="s">
        <v>5</v>
      </c>
      <c r="H4314" s="161" t="s">
        <v>2935</v>
      </c>
      <c r="I4314" s="97" t="s">
        <v>2933</v>
      </c>
      <c r="J4314" s="97" t="s">
        <v>2936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3221</v>
      </c>
      <c r="T4314" s="95" t="str">
        <f t="shared" si="336"/>
        <v>3 2025</v>
      </c>
      <c r="U4314" s="32">
        <f t="shared" si="334"/>
        <v>709.65067560517537</v>
      </c>
      <c r="V4314" s="22">
        <f t="shared" si="335"/>
        <v>0.37540716228856935</v>
      </c>
      <c r="X4314" s="33"/>
      <c r="Y4314" s="33"/>
    </row>
    <row r="4315" spans="1:25" x14ac:dyDescent="0.2">
      <c r="A4315" s="93" t="s">
        <v>2977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3"/>
        <v>1 2025</v>
      </c>
      <c r="G4315" s="97" t="s">
        <v>5</v>
      </c>
      <c r="H4315" s="161" t="s">
        <v>2973</v>
      </c>
      <c r="I4315" s="97" t="s">
        <v>2067</v>
      </c>
      <c r="J4315" s="97" t="s">
        <v>2974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3221</v>
      </c>
      <c r="T4315" s="95" t="str">
        <f t="shared" si="336"/>
        <v>3 2025</v>
      </c>
      <c r="U4315" s="32">
        <f t="shared" si="334"/>
        <v>642.97370252504163</v>
      </c>
      <c r="V4315" s="22">
        <f t="shared" si="335"/>
        <v>0.75023800835449717</v>
      </c>
      <c r="X4315" s="33"/>
      <c r="Y4315" s="33"/>
    </row>
    <row r="4316" spans="1:25" x14ac:dyDescent="0.2">
      <c r="A4316" s="93" t="s">
        <v>2977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3"/>
        <v>1 2025</v>
      </c>
      <c r="G4316" s="97" t="s">
        <v>5</v>
      </c>
      <c r="H4316" s="161" t="s">
        <v>2114</v>
      </c>
      <c r="I4316" s="97" t="s">
        <v>2115</v>
      </c>
      <c r="J4316" s="97" t="s">
        <v>3197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3221</v>
      </c>
      <c r="T4316" s="95" t="str">
        <f t="shared" si="336"/>
        <v>3 2025</v>
      </c>
      <c r="U4316" s="32">
        <f t="shared" si="334"/>
        <v>799.18492317925711</v>
      </c>
      <c r="V4316" s="22">
        <f t="shared" si="335"/>
        <v>0.53250059619084678</v>
      </c>
      <c r="X4316" s="33"/>
      <c r="Y4316" s="33"/>
    </row>
    <row r="4317" spans="1:25" x14ac:dyDescent="0.2">
      <c r="A4317" s="93" t="s">
        <v>2977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3"/>
        <v>1 2025</v>
      </c>
      <c r="G4317" s="97" t="s">
        <v>5</v>
      </c>
      <c r="H4317" s="161" t="s">
        <v>2114</v>
      </c>
      <c r="I4317" s="97" t="s">
        <v>2115</v>
      </c>
      <c r="J4317" s="97" t="s">
        <v>3197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3221</v>
      </c>
      <c r="T4317" s="95" t="str">
        <f t="shared" si="336"/>
        <v>4 2025</v>
      </c>
      <c r="U4317" s="32">
        <f t="shared" si="334"/>
        <v>699.18492317925711</v>
      </c>
      <c r="V4317" s="22">
        <f t="shared" si="335"/>
        <v>0.46587013548689693</v>
      </c>
      <c r="X4317" s="33"/>
      <c r="Y4317" s="33"/>
    </row>
    <row r="4318" spans="1:25" x14ac:dyDescent="0.2">
      <c r="A4318" s="93" t="s">
        <v>2977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3"/>
        <v>1 2025</v>
      </c>
      <c r="G4318" s="97" t="s">
        <v>5</v>
      </c>
      <c r="H4318" s="161" t="s">
        <v>2114</v>
      </c>
      <c r="I4318" s="97" t="s">
        <v>2115</v>
      </c>
      <c r="J4318" s="97" t="s">
        <v>3197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3221</v>
      </c>
      <c r="T4318" s="95" t="str">
        <f t="shared" si="336"/>
        <v>4 2025</v>
      </c>
      <c r="U4318" s="32">
        <f t="shared" si="334"/>
        <v>799.18492317925711</v>
      </c>
      <c r="V4318" s="22">
        <f t="shared" si="335"/>
        <v>0.53250059619084678</v>
      </c>
      <c r="X4318" s="33"/>
      <c r="Y4318" s="33"/>
    </row>
    <row r="4319" spans="1:25" x14ac:dyDescent="0.2">
      <c r="A4319" s="93" t="s">
        <v>2977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3"/>
        <v>1 2025</v>
      </c>
      <c r="G4319" s="97" t="s">
        <v>5</v>
      </c>
      <c r="H4319" s="161" t="s">
        <v>2114</v>
      </c>
      <c r="I4319" s="97" t="s">
        <v>2115</v>
      </c>
      <c r="J4319" s="97" t="s">
        <v>3197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6"/>
        <v/>
      </c>
      <c r="U4319" s="32">
        <f t="shared" si="334"/>
        <v>-1500.8150768207429</v>
      </c>
      <c r="V4319" s="22" t="str">
        <f t="shared" si="335"/>
        <v/>
      </c>
      <c r="X4319" s="33"/>
      <c r="Y4319" s="33"/>
    </row>
    <row r="4320" spans="1:25" x14ac:dyDescent="0.2">
      <c r="A4320" s="93" t="s">
        <v>2977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3"/>
        <v>1 2025</v>
      </c>
      <c r="G4320" s="97" t="s">
        <v>5</v>
      </c>
      <c r="H4320" s="161" t="s">
        <v>2700</v>
      </c>
      <c r="I4320" s="97" t="s">
        <v>2067</v>
      </c>
      <c r="J4320" s="97" t="s">
        <v>2701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6"/>
        <v>7 2025</v>
      </c>
      <c r="U4320" s="32">
        <f t="shared" si="334"/>
        <v>786.4773591402336</v>
      </c>
      <c r="V4320" s="22">
        <f t="shared" si="335"/>
        <v>0.37211683657209371</v>
      </c>
      <c r="X4320" s="33"/>
      <c r="Y4320" s="33"/>
    </row>
    <row r="4321" spans="1:25" x14ac:dyDescent="0.2">
      <c r="A4321" s="93" t="s">
        <v>2977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3"/>
        <v>1 2025</v>
      </c>
      <c r="G4321" s="97" t="s">
        <v>5</v>
      </c>
      <c r="H4321" s="161" t="s">
        <v>2975</v>
      </c>
      <c r="I4321" s="97" t="s">
        <v>2115</v>
      </c>
      <c r="J4321" s="97" t="s">
        <v>2976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3221</v>
      </c>
      <c r="T4321" s="95" t="str">
        <f t="shared" si="336"/>
        <v>3 2025</v>
      </c>
      <c r="U4321" s="32">
        <f t="shared" si="334"/>
        <v>1201.2332486435723</v>
      </c>
      <c r="V4321" s="22">
        <f t="shared" si="335"/>
        <v>0.7071207672768578</v>
      </c>
      <c r="X4321" s="33"/>
      <c r="Y4321" s="33"/>
    </row>
    <row r="4322" spans="1:25" x14ac:dyDescent="0.2">
      <c r="A4322" s="93" t="s">
        <v>2977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3"/>
        <v>1 2025</v>
      </c>
      <c r="G4322" s="97" t="s">
        <v>5</v>
      </c>
      <c r="H4322" s="161" t="s">
        <v>2139</v>
      </c>
      <c r="I4322" s="97" t="s">
        <v>2067</v>
      </c>
      <c r="J4322" s="97" t="s">
        <v>2140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3221</v>
      </c>
      <c r="T4322" s="95" t="str">
        <f t="shared" si="336"/>
        <v>4 2025</v>
      </c>
      <c r="U4322" s="32">
        <f t="shared" si="334"/>
        <v>723.78497443656079</v>
      </c>
      <c r="V4322" s="22">
        <f t="shared" si="335"/>
        <v>0.40748724902097172</v>
      </c>
      <c r="X4322" s="33"/>
      <c r="Y4322" s="33"/>
    </row>
    <row r="4323" spans="1:25" x14ac:dyDescent="0.2">
      <c r="A4323" s="93" t="s">
        <v>2988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3"/>
        <v>2 2025</v>
      </c>
      <c r="G4323" s="97" t="s">
        <v>5</v>
      </c>
      <c r="H4323" s="161" t="s">
        <v>2979</v>
      </c>
      <c r="I4323" s="97" t="s">
        <v>2933</v>
      </c>
      <c r="J4323" s="97" t="s">
        <v>2980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3221</v>
      </c>
      <c r="T4323" s="95" t="str">
        <f t="shared" si="336"/>
        <v>4 2025</v>
      </c>
      <c r="U4323" s="32">
        <f t="shared" si="334"/>
        <v>1197.1940945043671</v>
      </c>
      <c r="V4323" s="22">
        <f t="shared" si="335"/>
        <v>0.36247788358144861</v>
      </c>
      <c r="X4323" s="33"/>
      <c r="Y4323" s="33"/>
    </row>
    <row r="4324" spans="1:25" x14ac:dyDescent="0.2">
      <c r="A4324" s="93" t="s">
        <v>2988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3"/>
        <v>2 2025</v>
      </c>
      <c r="G4324" s="97" t="s">
        <v>5</v>
      </c>
      <c r="H4324" s="161" t="s">
        <v>2981</v>
      </c>
      <c r="I4324" s="97" t="s">
        <v>2933</v>
      </c>
      <c r="J4324" s="97" t="s">
        <v>2982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3221</v>
      </c>
      <c r="T4324" s="95" t="str">
        <f t="shared" si="336"/>
        <v>1 2025</v>
      </c>
      <c r="U4324" s="32">
        <f t="shared" si="334"/>
        <v>-3.7699024119319802E-4</v>
      </c>
      <c r="V4324" s="22">
        <f t="shared" si="335"/>
        <v>-2.842184046001109E-7</v>
      </c>
      <c r="X4324" s="33"/>
      <c r="Y4324" s="33"/>
    </row>
    <row r="4325" spans="1:25" x14ac:dyDescent="0.2">
      <c r="A4325" s="93" t="s">
        <v>2988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3"/>
        <v>2 2025</v>
      </c>
      <c r="G4325" s="97" t="s">
        <v>5</v>
      </c>
      <c r="H4325" s="161" t="s">
        <v>2983</v>
      </c>
      <c r="I4325" s="97" t="s">
        <v>2933</v>
      </c>
      <c r="J4325" s="97" t="s">
        <v>3926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3221</v>
      </c>
      <c r="T4325" s="95" t="str">
        <f t="shared" si="336"/>
        <v>6 2025</v>
      </c>
      <c r="U4325" s="32">
        <f t="shared" si="334"/>
        <v>810.66607858243469</v>
      </c>
      <c r="V4325" s="22">
        <f t="shared" si="335"/>
        <v>0.25418037074716759</v>
      </c>
      <c r="X4325" s="33"/>
      <c r="Y4325" s="33"/>
    </row>
    <row r="4326" spans="1:25" x14ac:dyDescent="0.2">
      <c r="A4326" s="93" t="s">
        <v>2988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3"/>
        <v>2 2025</v>
      </c>
      <c r="G4326" s="97" t="s">
        <v>5</v>
      </c>
      <c r="H4326" s="161" t="s">
        <v>2984</v>
      </c>
      <c r="I4326" s="97" t="s">
        <v>2933</v>
      </c>
      <c r="J4326" s="97" t="s">
        <v>2985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3221</v>
      </c>
      <c r="T4326" s="95" t="str">
        <f t="shared" si="336"/>
        <v>4 2025</v>
      </c>
      <c r="U4326" s="32">
        <f t="shared" si="334"/>
        <v>763.42264817668229</v>
      </c>
      <c r="V4326" s="22">
        <f t="shared" si="335"/>
        <v>0.53141771113663938</v>
      </c>
      <c r="X4326" s="33"/>
      <c r="Y4326" s="33"/>
    </row>
    <row r="4327" spans="1:25" x14ac:dyDescent="0.2">
      <c r="A4327" s="93" t="s">
        <v>2988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3"/>
        <v>2 2025</v>
      </c>
      <c r="G4327" s="97" t="s">
        <v>5</v>
      </c>
      <c r="H4327" s="161" t="s">
        <v>2986</v>
      </c>
      <c r="I4327" s="97" t="s">
        <v>2933</v>
      </c>
      <c r="J4327" s="97" t="s">
        <v>2987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3221</v>
      </c>
      <c r="T4327" s="95" t="str">
        <f t="shared" si="336"/>
        <v>3 2025</v>
      </c>
      <c r="U4327" s="32">
        <f t="shared" si="334"/>
        <v>1330.1800025680541</v>
      </c>
      <c r="V4327" s="22">
        <f t="shared" si="335"/>
        <v>0.31900178026563925</v>
      </c>
      <c r="X4327" s="33"/>
      <c r="Y4327" s="33"/>
    </row>
    <row r="4328" spans="1:25" x14ac:dyDescent="0.2">
      <c r="A4328" s="93" t="s">
        <v>2988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3"/>
        <v>2 2025</v>
      </c>
      <c r="G4328" s="97" t="s">
        <v>5</v>
      </c>
      <c r="H4328" s="161" t="s">
        <v>2935</v>
      </c>
      <c r="I4328" s="97" t="s">
        <v>2933</v>
      </c>
      <c r="J4328" s="97" t="s">
        <v>2936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3221</v>
      </c>
      <c r="T4328" s="95" t="str">
        <f t="shared" si="336"/>
        <v>5 2025</v>
      </c>
      <c r="U4328" s="32">
        <f t="shared" si="334"/>
        <v>752.15400359527484</v>
      </c>
      <c r="V4328" s="22">
        <f t="shared" si="335"/>
        <v>0.48593594281494934</v>
      </c>
      <c r="X4328" s="33"/>
      <c r="Y4328" s="33"/>
    </row>
    <row r="4329" spans="1:25" x14ac:dyDescent="0.2">
      <c r="A4329" s="93" t="s">
        <v>2988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3"/>
        <v>2 2025</v>
      </c>
      <c r="G4329" s="97" t="s">
        <v>5</v>
      </c>
      <c r="H4329" s="161" t="s">
        <v>2941</v>
      </c>
      <c r="I4329" s="97" t="s">
        <v>2933</v>
      </c>
      <c r="J4329" s="97" t="s">
        <v>2942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3221</v>
      </c>
      <c r="T4329" s="95" t="str">
        <f t="shared" si="336"/>
        <v>5 2025</v>
      </c>
      <c r="U4329" s="32">
        <f t="shared" si="334"/>
        <v>724.51837853107372</v>
      </c>
      <c r="V4329" s="22">
        <f t="shared" si="335"/>
        <v>0.6163587463202429</v>
      </c>
      <c r="X4329" s="33"/>
      <c r="Y4329" s="33"/>
    </row>
    <row r="4330" spans="1:25" x14ac:dyDescent="0.2">
      <c r="A4330" s="93" t="s">
        <v>2988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3"/>
        <v>2 2025</v>
      </c>
      <c r="G4330" s="97" t="s">
        <v>5</v>
      </c>
      <c r="H4330" s="161" t="s">
        <v>2939</v>
      </c>
      <c r="I4330" s="97" t="s">
        <v>2933</v>
      </c>
      <c r="J4330" s="97" t="s">
        <v>2940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3221</v>
      </c>
      <c r="T4330" s="95" t="str">
        <f t="shared" si="336"/>
        <v>4 2025</v>
      </c>
      <c r="U4330" s="32">
        <f t="shared" si="334"/>
        <v>1211.4861042629689</v>
      </c>
      <c r="V4330" s="22">
        <f t="shared" si="335"/>
        <v>0.60924196047115808</v>
      </c>
      <c r="X4330" s="33"/>
      <c r="Y4330" s="33"/>
    </row>
    <row r="4331" spans="1:25" x14ac:dyDescent="0.2">
      <c r="A4331" s="93" t="s">
        <v>2988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3"/>
        <v>2 2025</v>
      </c>
      <c r="G4331" s="97" t="s">
        <v>5</v>
      </c>
      <c r="H4331" s="161" t="s">
        <v>2078</v>
      </c>
      <c r="I4331" s="97" t="s">
        <v>2067</v>
      </c>
      <c r="J4331" s="97" t="s">
        <v>2079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6"/>
        <v>7 2025</v>
      </c>
      <c r="U4331" s="32">
        <f t="shared" si="334"/>
        <v>1187.2790667693894</v>
      </c>
      <c r="V4331" s="22">
        <f t="shared" si="335"/>
        <v>0.35839996507388827</v>
      </c>
      <c r="X4331" s="33"/>
      <c r="Y4331" s="33"/>
    </row>
    <row r="4332" spans="1:25" x14ac:dyDescent="0.2">
      <c r="A4332" s="93" t="s">
        <v>2996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3"/>
        <v>2 2025</v>
      </c>
      <c r="G4332" s="97" t="s">
        <v>5</v>
      </c>
      <c r="H4332" s="161" t="s">
        <v>2990</v>
      </c>
      <c r="I4332" s="97" t="s">
        <v>2742</v>
      </c>
      <c r="J4332" s="97" t="s">
        <v>3962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3221</v>
      </c>
      <c r="T4332" s="95" t="str">
        <f t="shared" si="336"/>
        <v>3 2025</v>
      </c>
      <c r="U4332" s="32">
        <f t="shared" si="334"/>
        <v>818.35954832483685</v>
      </c>
      <c r="V4332" s="22">
        <f t="shared" si="335"/>
        <v>0.69256223173866649</v>
      </c>
      <c r="X4332" s="33"/>
      <c r="Y4332" s="33"/>
    </row>
    <row r="4333" spans="1:25" x14ac:dyDescent="0.2">
      <c r="A4333" s="93" t="s">
        <v>2996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3"/>
        <v>2 2025</v>
      </c>
      <c r="G4333" s="97" t="s">
        <v>5</v>
      </c>
      <c r="H4333" s="161" t="s">
        <v>2991</v>
      </c>
      <c r="I4333" s="97" t="s">
        <v>2742</v>
      </c>
      <c r="J4333" s="97" t="s">
        <v>2992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6"/>
        <v>7 2025</v>
      </c>
      <c r="U4333" s="32">
        <f t="shared" si="334"/>
        <v>518.35954832483685</v>
      </c>
      <c r="V4333" s="22">
        <f t="shared" si="335"/>
        <v>0.43867789697786647</v>
      </c>
      <c r="X4333" s="33"/>
      <c r="Y4333" s="33"/>
    </row>
    <row r="4334" spans="1:25" x14ac:dyDescent="0.2">
      <c r="A4334" s="93" t="s">
        <v>2996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3"/>
        <v>2 2025</v>
      </c>
      <c r="G4334" s="97" t="s">
        <v>5</v>
      </c>
      <c r="H4334" s="161" t="s">
        <v>2993</v>
      </c>
      <c r="I4334" s="97" t="s">
        <v>2558</v>
      </c>
      <c r="J4334" s="97" t="s">
        <v>3682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3352</v>
      </c>
      <c r="T4334" s="95" t="str">
        <f t="shared" si="336"/>
        <v>5 2025</v>
      </c>
      <c r="U4334" s="32">
        <f t="shared" si="334"/>
        <v>788.24446982888242</v>
      </c>
      <c r="V4334" s="22">
        <f t="shared" si="335"/>
        <v>1.2884958630588892</v>
      </c>
      <c r="X4334" s="33"/>
      <c r="Y4334" s="33"/>
    </row>
    <row r="4335" spans="1:25" x14ac:dyDescent="0.2">
      <c r="A4335" s="93" t="s">
        <v>2996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3"/>
        <v>2 2025</v>
      </c>
      <c r="G4335" s="97" t="s">
        <v>5</v>
      </c>
      <c r="H4335" s="161" t="s">
        <v>2993</v>
      </c>
      <c r="I4335" s="97" t="s">
        <v>2558</v>
      </c>
      <c r="J4335" s="97" t="s">
        <v>3682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6"/>
        <v>9 2025</v>
      </c>
      <c r="U4335" s="32">
        <f t="shared" si="334"/>
        <v>788.24446982888242</v>
      </c>
      <c r="V4335" s="22">
        <f t="shared" si="335"/>
        <v>1.2884958630588892</v>
      </c>
      <c r="X4335" s="33"/>
      <c r="Y4335" s="33"/>
    </row>
    <row r="4336" spans="1:25" x14ac:dyDescent="0.2">
      <c r="A4336" s="93" t="s">
        <v>2996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3"/>
        <v>2 2025</v>
      </c>
      <c r="G4336" s="97" t="s">
        <v>5</v>
      </c>
      <c r="H4336" s="161" t="s">
        <v>2993</v>
      </c>
      <c r="I4336" s="97" t="s">
        <v>2558</v>
      </c>
      <c r="J4336" s="97" t="s">
        <v>3682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/>
      <c r="R4336" s="31"/>
      <c r="S4336" s="31"/>
      <c r="T4336" s="95" t="str">
        <f t="shared" si="336"/>
        <v/>
      </c>
      <c r="U4336" s="32">
        <f t="shared" si="334"/>
        <v>-611.75553017111758</v>
      </c>
      <c r="V4336" s="22" t="str">
        <f t="shared" si="335"/>
        <v/>
      </c>
      <c r="X4336" s="33"/>
      <c r="Y4336" s="33"/>
    </row>
    <row r="4337" spans="1:25" x14ac:dyDescent="0.2">
      <c r="A4337" s="93" t="s">
        <v>2996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3"/>
        <v>2 2025</v>
      </c>
      <c r="G4337" s="97" t="s">
        <v>5</v>
      </c>
      <c r="H4337" s="161" t="s">
        <v>2739</v>
      </c>
      <c r="I4337" s="97" t="s">
        <v>2067</v>
      </c>
      <c r="J4337" s="97" t="s">
        <v>2740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3221</v>
      </c>
      <c r="T4337" s="95" t="str">
        <f t="shared" si="336"/>
        <v>3 2025</v>
      </c>
      <c r="U4337" s="32">
        <f t="shared" si="334"/>
        <v>1235.3385845553526</v>
      </c>
      <c r="V4337" s="22">
        <f t="shared" si="335"/>
        <v>0.41668791522693099</v>
      </c>
      <c r="X4337" s="33"/>
      <c r="Y4337" s="33"/>
    </row>
    <row r="4338" spans="1:25" x14ac:dyDescent="0.2">
      <c r="A4338" s="93" t="s">
        <v>2996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3"/>
        <v>2 2025</v>
      </c>
      <c r="G4338" s="97" t="s">
        <v>5</v>
      </c>
      <c r="H4338" s="161" t="s">
        <v>2739</v>
      </c>
      <c r="I4338" s="97" t="s">
        <v>2067</v>
      </c>
      <c r="J4338" s="97" t="s">
        <v>2740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3221</v>
      </c>
      <c r="T4338" s="95" t="str">
        <f t="shared" si="336"/>
        <v>3 2025</v>
      </c>
      <c r="U4338" s="32">
        <f t="shared" si="334"/>
        <v>1235.3385845553526</v>
      </c>
      <c r="V4338" s="22">
        <f t="shared" si="335"/>
        <v>0.41668791522693099</v>
      </c>
      <c r="X4338" s="33"/>
      <c r="Y4338" s="33"/>
    </row>
    <row r="4339" spans="1:25" x14ac:dyDescent="0.2">
      <c r="A4339" s="93" t="s">
        <v>2996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3"/>
        <v>2 2025</v>
      </c>
      <c r="G4339" s="97" t="s">
        <v>5</v>
      </c>
      <c r="H4339" s="161" t="s">
        <v>2700</v>
      </c>
      <c r="I4339" s="97" t="s">
        <v>2067</v>
      </c>
      <c r="J4339" s="97" t="s">
        <v>2701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6"/>
        <v>7 2025</v>
      </c>
      <c r="U4339" s="32">
        <f t="shared" si="334"/>
        <v>870.15700337759881</v>
      </c>
      <c r="V4339" s="22">
        <f t="shared" si="335"/>
        <v>0.40855452949232979</v>
      </c>
      <c r="X4339" s="33"/>
      <c r="Y4339" s="33"/>
    </row>
    <row r="4340" spans="1:25" x14ac:dyDescent="0.2">
      <c r="A4340" s="93" t="s">
        <v>2996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3"/>
        <v>2 2025</v>
      </c>
      <c r="G4340" s="97" t="s">
        <v>5</v>
      </c>
      <c r="H4340" s="161" t="s">
        <v>2700</v>
      </c>
      <c r="I4340" s="97" t="s">
        <v>2067</v>
      </c>
      <c r="J4340" s="97" t="s">
        <v>2701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3484</v>
      </c>
      <c r="T4340" s="95" t="str">
        <f t="shared" si="336"/>
        <v>8 2025</v>
      </c>
      <c r="U4340" s="32">
        <f t="shared" si="334"/>
        <v>770.15700337759881</v>
      </c>
      <c r="V4340" s="22">
        <f t="shared" si="335"/>
        <v>0.36160271184258547</v>
      </c>
      <c r="X4340" s="33"/>
      <c r="Y4340" s="33"/>
    </row>
    <row r="4341" spans="1:25" x14ac:dyDescent="0.2">
      <c r="A4341" s="93" t="s">
        <v>2996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3"/>
        <v>2 2025</v>
      </c>
      <c r="G4341" s="97" t="s">
        <v>5</v>
      </c>
      <c r="H4341" s="161" t="s">
        <v>2498</v>
      </c>
      <c r="I4341" s="97" t="s">
        <v>2286</v>
      </c>
      <c r="J4341" s="97" t="s">
        <v>4484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3221</v>
      </c>
      <c r="T4341" s="95" t="str">
        <f t="shared" si="336"/>
        <v>3 2025</v>
      </c>
      <c r="U4341" s="32">
        <f t="shared" si="334"/>
        <v>1096.6831712715298</v>
      </c>
      <c r="V4341" s="22">
        <f t="shared" si="335"/>
        <v>0.91138355675652027</v>
      </c>
      <c r="X4341" s="33"/>
      <c r="Y4341" s="33"/>
    </row>
    <row r="4342" spans="1:25" x14ac:dyDescent="0.2">
      <c r="A4342" s="93" t="s">
        <v>2996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3"/>
        <v>2 2025</v>
      </c>
      <c r="G4342" s="97" t="s">
        <v>5</v>
      </c>
      <c r="H4342" s="161" t="s">
        <v>2498</v>
      </c>
      <c r="I4342" s="97" t="s">
        <v>2286</v>
      </c>
      <c r="J4342" s="97" t="s">
        <v>4484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6"/>
        <v>8 2025</v>
      </c>
      <c r="U4342" s="32">
        <f t="shared" si="334"/>
        <v>1096.6831712715298</v>
      </c>
      <c r="V4342" s="22">
        <f t="shared" si="335"/>
        <v>0.91138355675652027</v>
      </c>
      <c r="X4342" s="33"/>
      <c r="Y4342" s="33"/>
    </row>
    <row r="4343" spans="1:25" x14ac:dyDescent="0.2">
      <c r="A4343" s="93" t="s">
        <v>2996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3"/>
        <v>2 2025</v>
      </c>
      <c r="G4343" s="97" t="s">
        <v>5</v>
      </c>
      <c r="H4343" s="161" t="s">
        <v>2994</v>
      </c>
      <c r="I4343" s="97" t="s">
        <v>2105</v>
      </c>
      <c r="J4343" s="97" t="s">
        <v>2995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3575</v>
      </c>
      <c r="T4343" s="95" t="str">
        <f t="shared" si="336"/>
        <v>9 2025</v>
      </c>
      <c r="U4343" s="32">
        <f t="shared" si="334"/>
        <v>631.83330878805043</v>
      </c>
      <c r="V4343" s="22">
        <f t="shared" si="335"/>
        <v>0.72777879545922131</v>
      </c>
      <c r="X4343" s="33"/>
      <c r="Y4343" s="33"/>
    </row>
    <row r="4344" spans="1:25" x14ac:dyDescent="0.2">
      <c r="A4344" s="93" t="s">
        <v>3000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3"/>
        <v>2 2025</v>
      </c>
      <c r="G4344" s="97" t="s">
        <v>5</v>
      </c>
      <c r="H4344" s="161" t="s">
        <v>2139</v>
      </c>
      <c r="I4344" s="97" t="s">
        <v>2067</v>
      </c>
      <c r="J4344" s="97" t="s">
        <v>2140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3221</v>
      </c>
      <c r="T4344" s="95" t="str">
        <f t="shared" si="336"/>
        <v>5 2025</v>
      </c>
      <c r="U4344" s="32">
        <f t="shared" si="334"/>
        <v>931.25962913176909</v>
      </c>
      <c r="V4344" s="22">
        <f t="shared" si="335"/>
        <v>0.59363527988787368</v>
      </c>
      <c r="X4344" s="33"/>
      <c r="Y4344" s="33"/>
    </row>
    <row r="4345" spans="1:25" x14ac:dyDescent="0.2">
      <c r="A4345" s="93" t="s">
        <v>3000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3"/>
        <v>2 2025</v>
      </c>
      <c r="G4345" s="97" t="s">
        <v>5</v>
      </c>
      <c r="H4345" s="161" t="s">
        <v>2894</v>
      </c>
      <c r="I4345" s="97" t="s">
        <v>2272</v>
      </c>
      <c r="J4345" s="97" t="s">
        <v>2895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3221</v>
      </c>
      <c r="T4345" s="95" t="str">
        <f t="shared" si="336"/>
        <v>5 2025</v>
      </c>
      <c r="U4345" s="32">
        <f t="shared" si="334"/>
        <v>966.86861751628612</v>
      </c>
      <c r="V4345" s="22">
        <f t="shared" si="335"/>
        <v>0.45326257231774986</v>
      </c>
      <c r="X4345" s="33"/>
      <c r="Y4345" s="33"/>
    </row>
    <row r="4346" spans="1:25" x14ac:dyDescent="0.2">
      <c r="A4346" s="93" t="s">
        <v>3000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3"/>
        <v>2 2025</v>
      </c>
      <c r="G4346" s="97" t="s">
        <v>5</v>
      </c>
      <c r="H4346" s="161" t="s">
        <v>2894</v>
      </c>
      <c r="I4346" s="97" t="s">
        <v>2272</v>
      </c>
      <c r="J4346" s="97" t="s">
        <v>2895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3221</v>
      </c>
      <c r="T4346" s="95" t="str">
        <f t="shared" si="336"/>
        <v>6 2025</v>
      </c>
      <c r="U4346" s="32">
        <f t="shared" si="334"/>
        <v>1066.8686175162861</v>
      </c>
      <c r="V4346" s="22">
        <f t="shared" si="335"/>
        <v>0.50014201013445148</v>
      </c>
      <c r="X4346" s="33"/>
      <c r="Y4346" s="33"/>
    </row>
    <row r="4347" spans="1:25" x14ac:dyDescent="0.2">
      <c r="A4347" s="93" t="s">
        <v>3000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3"/>
        <v>2 2025</v>
      </c>
      <c r="G4347" s="97" t="s">
        <v>5</v>
      </c>
      <c r="H4347" s="161" t="s">
        <v>2183</v>
      </c>
      <c r="I4347" s="97" t="s">
        <v>2067</v>
      </c>
      <c r="J4347" s="97" t="s">
        <v>2184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3221</v>
      </c>
      <c r="T4347" s="95" t="str">
        <f t="shared" si="336"/>
        <v>3 2025</v>
      </c>
      <c r="U4347" s="32">
        <f t="shared" si="334"/>
        <v>853.44188191500393</v>
      </c>
      <c r="V4347" s="22">
        <f t="shared" si="335"/>
        <v>0.74435117457494382</v>
      </c>
      <c r="X4347" s="33"/>
      <c r="Y4347" s="33"/>
    </row>
    <row r="4348" spans="1:25" x14ac:dyDescent="0.2">
      <c r="A4348" s="93" t="s">
        <v>3000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3"/>
        <v>2 2025</v>
      </c>
      <c r="G4348" s="97" t="s">
        <v>5</v>
      </c>
      <c r="H4348" s="161" t="s">
        <v>2183</v>
      </c>
      <c r="I4348" s="97" t="s">
        <v>2067</v>
      </c>
      <c r="J4348" s="97" t="s">
        <v>2184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3221</v>
      </c>
      <c r="T4348" s="95" t="str">
        <f t="shared" si="336"/>
        <v>4 2025</v>
      </c>
      <c r="U4348" s="32">
        <f t="shared" si="334"/>
        <v>853.44188191500393</v>
      </c>
      <c r="V4348" s="22">
        <f t="shared" si="335"/>
        <v>0.74435117457494382</v>
      </c>
      <c r="X4348" s="33"/>
      <c r="Y4348" s="33"/>
    </row>
    <row r="4349" spans="1:25" x14ac:dyDescent="0.2">
      <c r="A4349" s="93" t="s">
        <v>3000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3"/>
        <v>2 2025</v>
      </c>
      <c r="G4349" s="97" t="s">
        <v>5</v>
      </c>
      <c r="H4349" s="161" t="s">
        <v>2166</v>
      </c>
      <c r="I4349" s="97" t="s">
        <v>2102</v>
      </c>
      <c r="J4349" s="97" t="s">
        <v>2167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3221</v>
      </c>
      <c r="T4349" s="95" t="str">
        <f t="shared" si="336"/>
        <v>3 2025</v>
      </c>
      <c r="U4349" s="32">
        <f t="shared" si="334"/>
        <v>593.49489401302912</v>
      </c>
      <c r="V4349" s="22">
        <f t="shared" si="335"/>
        <v>0.34778383723017142</v>
      </c>
      <c r="X4349" s="33"/>
      <c r="Y4349" s="33"/>
    </row>
    <row r="4350" spans="1:25" x14ac:dyDescent="0.2">
      <c r="A4350" s="93" t="s">
        <v>3000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3"/>
        <v>2 2025</v>
      </c>
      <c r="G4350" s="97" t="s">
        <v>5</v>
      </c>
      <c r="H4350" s="161" t="s">
        <v>2168</v>
      </c>
      <c r="I4350" s="97" t="s">
        <v>2102</v>
      </c>
      <c r="J4350" s="97" t="s">
        <v>2169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3221</v>
      </c>
      <c r="T4350" s="95" t="str">
        <f t="shared" si="336"/>
        <v>3 2025</v>
      </c>
      <c r="U4350" s="32">
        <f t="shared" si="334"/>
        <v>650.09939768379718</v>
      </c>
      <c r="V4350" s="22">
        <f t="shared" si="335"/>
        <v>0.61920089982766202</v>
      </c>
      <c r="X4350" s="33"/>
      <c r="Y4350" s="33"/>
    </row>
    <row r="4351" spans="1:25" x14ac:dyDescent="0.2">
      <c r="A4351" s="93" t="s">
        <v>3000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3"/>
        <v>2 2025</v>
      </c>
      <c r="G4351" s="97" t="s">
        <v>5</v>
      </c>
      <c r="H4351" s="161" t="s">
        <v>2164</v>
      </c>
      <c r="I4351" s="97" t="s">
        <v>2165</v>
      </c>
      <c r="J4351" s="97" t="s">
        <v>4125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3221</v>
      </c>
      <c r="T4351" s="95" t="str">
        <f t="shared" si="336"/>
        <v>3 2025</v>
      </c>
      <c r="U4351" s="32">
        <f t="shared" si="334"/>
        <v>1382.6120294350812</v>
      </c>
      <c r="V4351" s="22">
        <f t="shared" si="335"/>
        <v>0.33579833606143811</v>
      </c>
      <c r="X4351" s="33"/>
      <c r="Y4351" s="33"/>
    </row>
    <row r="4352" spans="1:25" x14ac:dyDescent="0.2">
      <c r="A4352" s="93" t="s">
        <v>3000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3"/>
        <v>2 2025</v>
      </c>
      <c r="G4352" s="97" t="s">
        <v>5</v>
      </c>
      <c r="H4352" s="161" t="s">
        <v>2941</v>
      </c>
      <c r="I4352" s="97" t="s">
        <v>2933</v>
      </c>
      <c r="J4352" s="97" t="s">
        <v>2942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6"/>
        <v>11 2025</v>
      </c>
      <c r="U4352" s="32">
        <f t="shared" si="334"/>
        <v>814.55667442181129</v>
      </c>
      <c r="V4352" s="22">
        <f t="shared" si="335"/>
        <v>0.68713253248485673</v>
      </c>
      <c r="X4352" s="33"/>
      <c r="Y4352" s="33"/>
    </row>
    <row r="4353" spans="1:25" x14ac:dyDescent="0.2">
      <c r="A4353" s="93" t="s">
        <v>3000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ref="F4353:F4418" si="337">IFERROR(MONTH(E4353)&amp;" "&amp;YEAR(E4353),"")</f>
        <v>2 2025</v>
      </c>
      <c r="G4353" s="97" t="s">
        <v>5</v>
      </c>
      <c r="H4353" s="161" t="s">
        <v>2939</v>
      </c>
      <c r="I4353" s="97" t="s">
        <v>2933</v>
      </c>
      <c r="J4353" s="97" t="s">
        <v>2940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3320</v>
      </c>
      <c r="T4353" s="95" t="str">
        <f t="shared" si="336"/>
        <v>5 2025</v>
      </c>
      <c r="U4353" s="32">
        <f t="shared" ref="U4353:U4418" si="338">Q4353-P4353</f>
        <v>1194.6342992796338</v>
      </c>
      <c r="V4353" s="22">
        <f t="shared" ref="V4353:V4418" si="339">IF(Q4353&lt;&gt;0,IFERROR(U4353/P4353,""),"")</f>
        <v>0.59571892490756073</v>
      </c>
      <c r="X4353" s="33"/>
      <c r="Y4353" s="33"/>
    </row>
    <row r="4354" spans="1:25" x14ac:dyDescent="0.2">
      <c r="A4354" s="93" t="s">
        <v>3000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7"/>
        <v>2 2025</v>
      </c>
      <c r="G4354" s="97" t="s">
        <v>5</v>
      </c>
      <c r="H4354" s="161" t="s">
        <v>2998</v>
      </c>
      <c r="I4354" s="97" t="s">
        <v>2933</v>
      </c>
      <c r="J4354" s="97" t="s">
        <v>2999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3221</v>
      </c>
      <c r="T4354" s="95" t="str">
        <f t="shared" si="336"/>
        <v>4 2025</v>
      </c>
      <c r="U4354" s="32">
        <f t="shared" si="338"/>
        <v>1064.608739875229</v>
      </c>
      <c r="V4354" s="22">
        <f t="shared" si="339"/>
        <v>0.61346899937636312</v>
      </c>
      <c r="X4354" s="33"/>
      <c r="Y4354" s="33"/>
    </row>
    <row r="4355" spans="1:25" x14ac:dyDescent="0.2">
      <c r="A4355" s="93" t="s">
        <v>3000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7"/>
        <v>2 2025</v>
      </c>
      <c r="G4355" s="97" t="s">
        <v>5</v>
      </c>
      <c r="H4355" s="161" t="s">
        <v>2935</v>
      </c>
      <c r="I4355" s="97" t="s">
        <v>2933</v>
      </c>
      <c r="J4355" s="97" t="s">
        <v>2936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6"/>
        <v>6 2025</v>
      </c>
      <c r="U4355" s="32">
        <f t="shared" si="338"/>
        <v>939.03667063040734</v>
      </c>
      <c r="V4355" s="22">
        <f t="shared" si="339"/>
        <v>0.60157509978767065</v>
      </c>
      <c r="X4355" s="33"/>
      <c r="Y4355" s="33"/>
    </row>
    <row r="4356" spans="1:25" x14ac:dyDescent="0.2">
      <c r="A4356" s="93" t="s">
        <v>3016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si="337"/>
        <v>1 2025</v>
      </c>
      <c r="G4356" s="97" t="s">
        <v>5</v>
      </c>
      <c r="H4356" s="161" t="s">
        <v>2885</v>
      </c>
      <c r="I4356" s="97" t="s">
        <v>2070</v>
      </c>
      <c r="J4356" s="97" t="s">
        <v>2886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si="336"/>
        <v>9 2025</v>
      </c>
      <c r="U4356" s="32">
        <f t="shared" si="338"/>
        <v>551.52968730057501</v>
      </c>
      <c r="V4356" s="22">
        <f t="shared" si="339"/>
        <v>0.22525479865529452</v>
      </c>
      <c r="X4356" s="33"/>
      <c r="Y4356" s="33"/>
    </row>
    <row r="4357" spans="1:25" x14ac:dyDescent="0.2">
      <c r="A4357" s="93" t="s">
        <v>3016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7"/>
        <v>1 2025</v>
      </c>
      <c r="G4357" s="97" t="s">
        <v>5</v>
      </c>
      <c r="H4357" s="161" t="s">
        <v>2535</v>
      </c>
      <c r="I4357" s="97" t="s">
        <v>2067</v>
      </c>
      <c r="J4357" s="97" t="s">
        <v>4397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3221</v>
      </c>
      <c r="T4357" s="95" t="str">
        <f t="shared" si="336"/>
        <v>3 2025</v>
      </c>
      <c r="U4357" s="32">
        <f t="shared" si="338"/>
        <v>794.14067262284698</v>
      </c>
      <c r="V4357" s="22">
        <f t="shared" si="339"/>
        <v>0.36001419617592256</v>
      </c>
      <c r="X4357" s="33"/>
      <c r="Y4357" s="33"/>
    </row>
    <row r="4358" spans="1:25" x14ac:dyDescent="0.2">
      <c r="A4358" s="93" t="s">
        <v>3016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7"/>
        <v>1 2025</v>
      </c>
      <c r="G4358" s="97" t="s">
        <v>5</v>
      </c>
      <c r="H4358" s="161" t="s">
        <v>3002</v>
      </c>
      <c r="I4358" s="97" t="s">
        <v>2067</v>
      </c>
      <c r="J4358" s="97" t="s">
        <v>3003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3221</v>
      </c>
      <c r="T4358" s="95" t="str">
        <f t="shared" si="336"/>
        <v>3 2025</v>
      </c>
      <c r="U4358" s="32">
        <f t="shared" si="338"/>
        <v>904.76613784301253</v>
      </c>
      <c r="V4358" s="22">
        <f t="shared" si="339"/>
        <v>0.51842114541874895</v>
      </c>
      <c r="X4358" s="33"/>
      <c r="Y4358" s="33"/>
    </row>
    <row r="4359" spans="1:25" x14ac:dyDescent="0.2">
      <c r="A4359" s="93" t="s">
        <v>3016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7"/>
        <v>1 2025</v>
      </c>
      <c r="G4359" s="97" t="s">
        <v>5</v>
      </c>
      <c r="H4359" s="161" t="s">
        <v>3004</v>
      </c>
      <c r="I4359" s="97" t="s">
        <v>2108</v>
      </c>
      <c r="J4359" s="97" t="s">
        <v>4390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6"/>
        <v>7 2025</v>
      </c>
      <c r="U4359" s="32">
        <f t="shared" si="338"/>
        <v>1013.0294447989793</v>
      </c>
      <c r="V4359" s="22">
        <f t="shared" si="339"/>
        <v>0.68127068236534771</v>
      </c>
      <c r="X4359" s="33"/>
      <c r="Y4359" s="33"/>
    </row>
    <row r="4360" spans="1:25" x14ac:dyDescent="0.2">
      <c r="A4360" s="93" t="s">
        <v>3016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7"/>
        <v>1 2025</v>
      </c>
      <c r="G4360" s="97" t="s">
        <v>5</v>
      </c>
      <c r="H4360" s="161" t="s">
        <v>3005</v>
      </c>
      <c r="I4360" s="97" t="s">
        <v>2742</v>
      </c>
      <c r="J4360" s="97" t="s">
        <v>3006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6"/>
        <v>8 2025</v>
      </c>
      <c r="U4360" s="32">
        <f t="shared" si="338"/>
        <v>563.33198468411001</v>
      </c>
      <c r="V4360" s="22">
        <f t="shared" si="339"/>
        <v>0.24108344916423832</v>
      </c>
      <c r="X4360" s="33"/>
      <c r="Y4360" s="33"/>
    </row>
    <row r="4361" spans="1:25" x14ac:dyDescent="0.2">
      <c r="A4361" s="93" t="s">
        <v>3016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7"/>
        <v>1 2025</v>
      </c>
      <c r="G4361" s="97" t="s">
        <v>5</v>
      </c>
      <c r="H4361" s="161" t="s">
        <v>2517</v>
      </c>
      <c r="I4361" s="97" t="s">
        <v>2518</v>
      </c>
      <c r="J4361" s="97" t="s">
        <v>2519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6"/>
        <v/>
      </c>
      <c r="U4361" s="32">
        <f t="shared" si="338"/>
        <v>-1216.4089955328648</v>
      </c>
      <c r="V4361" s="22" t="str">
        <f t="shared" si="339"/>
        <v/>
      </c>
      <c r="X4361" s="33"/>
      <c r="Y4361" s="33"/>
    </row>
    <row r="4362" spans="1:25" x14ac:dyDescent="0.2">
      <c r="A4362" s="93" t="s">
        <v>3016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7"/>
        <v>1 2025</v>
      </c>
      <c r="G4362" s="97" t="s">
        <v>5</v>
      </c>
      <c r="H4362" s="161" t="s">
        <v>2517</v>
      </c>
      <c r="I4362" s="97" t="s">
        <v>2518</v>
      </c>
      <c r="J4362" s="97" t="s">
        <v>2519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/>
      <c r="R4362" s="31"/>
      <c r="S4362" s="31"/>
      <c r="T4362" s="95" t="str">
        <f t="shared" si="336"/>
        <v/>
      </c>
      <c r="U4362" s="32">
        <f t="shared" si="338"/>
        <v>-1216.4089955328648</v>
      </c>
      <c r="V4362" s="22" t="str">
        <f t="shared" si="339"/>
        <v/>
      </c>
      <c r="X4362" s="33"/>
      <c r="Y4362" s="33"/>
    </row>
    <row r="4363" spans="1:25" x14ac:dyDescent="0.2">
      <c r="A4363" s="93" t="s">
        <v>3016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7"/>
        <v>1 2025</v>
      </c>
      <c r="G4363" s="97" t="s">
        <v>5</v>
      </c>
      <c r="H4363" s="161" t="s">
        <v>3007</v>
      </c>
      <c r="I4363" s="97" t="s">
        <v>2068</v>
      </c>
      <c r="J4363" s="97" t="s">
        <v>3008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3221</v>
      </c>
      <c r="T4363" s="95" t="str">
        <f t="shared" si="336"/>
        <v>6 2025</v>
      </c>
      <c r="U4363" s="32">
        <f t="shared" si="338"/>
        <v>616.87946904913861</v>
      </c>
      <c r="V4363" s="22">
        <f t="shared" si="339"/>
        <v>0.38966045666695104</v>
      </c>
      <c r="X4363" s="33"/>
      <c r="Y4363" s="33"/>
    </row>
    <row r="4364" spans="1:25" x14ac:dyDescent="0.2">
      <c r="A4364" s="93" t="s">
        <v>3016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7"/>
        <v>1 2025</v>
      </c>
      <c r="G4364" s="97" t="s">
        <v>7</v>
      </c>
      <c r="H4364" s="161" t="s">
        <v>3009</v>
      </c>
      <c r="I4364" s="97" t="s">
        <v>3010</v>
      </c>
      <c r="J4364" s="97" t="s">
        <v>3011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6"/>
        <v/>
      </c>
      <c r="U4364" s="32">
        <f t="shared" si="338"/>
        <v>-1102.3706522016589</v>
      </c>
      <c r="V4364" s="22" t="str">
        <f t="shared" si="339"/>
        <v/>
      </c>
      <c r="X4364" s="33"/>
      <c r="Y4364" s="33"/>
    </row>
    <row r="4365" spans="1:25" x14ac:dyDescent="0.2">
      <c r="A4365" s="93" t="s">
        <v>3016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7"/>
        <v>1 2025</v>
      </c>
      <c r="G4365" s="97" t="s">
        <v>5</v>
      </c>
      <c r="H4365" s="161" t="s">
        <v>3012</v>
      </c>
      <c r="I4365" s="97" t="s">
        <v>2226</v>
      </c>
      <c r="J4365" s="97" t="s">
        <v>3013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3221</v>
      </c>
      <c r="T4365" s="95" t="str">
        <f t="shared" ref="T4365:T4430" si="340">IF(R4365="","",MONTH(R4365)&amp;" "&amp;YEAR(R4365))</f>
        <v>4 2025</v>
      </c>
      <c r="U4365" s="32">
        <f t="shared" si="338"/>
        <v>633.89354435226596</v>
      </c>
      <c r="V4365" s="22">
        <f t="shared" si="339"/>
        <v>0.30680584856579296</v>
      </c>
      <c r="X4365" s="33"/>
      <c r="Y4365" s="33"/>
    </row>
    <row r="4366" spans="1:25" x14ac:dyDescent="0.2">
      <c r="A4366" s="93" t="s">
        <v>3016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7"/>
        <v>1 2025</v>
      </c>
      <c r="G4366" s="97" t="s">
        <v>5</v>
      </c>
      <c r="H4366" s="161" t="s">
        <v>3014</v>
      </c>
      <c r="I4366" s="97" t="s">
        <v>2115</v>
      </c>
      <c r="J4366" s="97" t="s">
        <v>3015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3221</v>
      </c>
      <c r="T4366" s="95" t="str">
        <f t="shared" si="340"/>
        <v>1 2025</v>
      </c>
      <c r="U4366" s="32">
        <f t="shared" si="338"/>
        <v>-2.2973835353923278E-3</v>
      </c>
      <c r="V4366" s="22">
        <f t="shared" si="339"/>
        <v>-2.0548625467965141E-5</v>
      </c>
      <c r="X4366" s="33"/>
      <c r="Y4366" s="33"/>
    </row>
    <row r="4367" spans="1:25" x14ac:dyDescent="0.2">
      <c r="A4367" s="93" t="s">
        <v>3019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7"/>
        <v>2 2025</v>
      </c>
      <c r="G4367" s="97" t="s">
        <v>5</v>
      </c>
      <c r="H4367" s="161" t="s">
        <v>3949</v>
      </c>
      <c r="I4367" s="97" t="s">
        <v>3021</v>
      </c>
      <c r="J4367" s="97" t="s">
        <v>3023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3221</v>
      </c>
      <c r="T4367" s="95" t="str">
        <f t="shared" si="340"/>
        <v>2 2025</v>
      </c>
      <c r="U4367" s="32">
        <f t="shared" si="338"/>
        <v>189</v>
      </c>
      <c r="V4367" s="22">
        <f t="shared" si="339"/>
        <v>0.60771704180064312</v>
      </c>
      <c r="X4367" s="33"/>
      <c r="Y4367" s="33"/>
    </row>
    <row r="4368" spans="1:25" x14ac:dyDescent="0.2">
      <c r="A4368" s="93" t="s">
        <v>3020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7"/>
        <v>2 2025</v>
      </c>
      <c r="G4368" s="97" t="s">
        <v>5</v>
      </c>
      <c r="H4368" s="161" t="s">
        <v>3948</v>
      </c>
      <c r="I4368" s="97" t="s">
        <v>3021</v>
      </c>
      <c r="J4368" s="97" t="s">
        <v>3022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3221</v>
      </c>
      <c r="T4368" s="95" t="str">
        <f t="shared" si="340"/>
        <v>2 2025</v>
      </c>
      <c r="U4368" s="32">
        <f t="shared" si="338"/>
        <v>146</v>
      </c>
      <c r="V4368" s="22">
        <f t="shared" si="339"/>
        <v>0.41242937853107342</v>
      </c>
      <c r="X4368" s="33"/>
      <c r="Y4368" s="33"/>
    </row>
    <row r="4369" spans="1:25" x14ac:dyDescent="0.2">
      <c r="A4369" s="93" t="s">
        <v>3020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ref="F4369" si="341">IFERROR(MONTH(E4369)&amp;" "&amp;YEAR(E4369),"")</f>
        <v>2 2025</v>
      </c>
      <c r="G4369" s="97" t="s">
        <v>7</v>
      </c>
      <c r="H4369" s="161" t="s">
        <v>3698</v>
      </c>
      <c r="I4369" s="97" t="s">
        <v>3696</v>
      </c>
      <c r="J4369" s="97" t="s">
        <v>3697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3221</v>
      </c>
      <c r="T4369" s="95" t="str">
        <f t="shared" ref="T4369" si="342">IF(R4369="","",MONTH(R4369)&amp;" "&amp;YEAR(R4369))</f>
        <v>3 2025</v>
      </c>
      <c r="U4369" s="32">
        <f t="shared" ref="U4369" si="343">Q4369-P4369</f>
        <v>688</v>
      </c>
      <c r="V4369" s="22">
        <f t="shared" ref="V4369" si="344">IF(Q4369&lt;&gt;0,IFERROR(U4369/P4369,""),"")</f>
        <v>0.52439024390243905</v>
      </c>
      <c r="X4369" s="33"/>
      <c r="Y4369" s="33"/>
    </row>
    <row r="4370" spans="1:25" x14ac:dyDescent="0.2">
      <c r="A4370" s="93" t="s">
        <v>3020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7"/>
        <v>2 2025</v>
      </c>
      <c r="G4370" s="97" t="s">
        <v>7</v>
      </c>
      <c r="H4370" s="161" t="s">
        <v>3698</v>
      </c>
      <c r="I4370" s="97" t="s">
        <v>3696</v>
      </c>
      <c r="J4370" s="97" t="s">
        <v>3697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3221</v>
      </c>
      <c r="T4370" s="95" t="str">
        <f t="shared" si="340"/>
        <v>5 2025</v>
      </c>
      <c r="U4370" s="32">
        <f t="shared" si="338"/>
        <v>688</v>
      </c>
      <c r="V4370" s="22">
        <f t="shared" si="339"/>
        <v>0.52439024390243905</v>
      </c>
      <c r="X4370" s="33"/>
      <c r="Y4370" s="33"/>
    </row>
    <row r="4371" spans="1:25" x14ac:dyDescent="0.2">
      <c r="A4371" s="93" t="s">
        <v>3024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7"/>
        <v>12 2024</v>
      </c>
      <c r="G4371" s="97" t="s">
        <v>5</v>
      </c>
      <c r="H4371" s="161" t="s">
        <v>3025</v>
      </c>
      <c r="I4371" s="97" t="s">
        <v>3026</v>
      </c>
      <c r="J4371" s="97" t="s">
        <v>3027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3221</v>
      </c>
      <c r="T4371" s="95" t="str">
        <f t="shared" si="340"/>
        <v>1 2025</v>
      </c>
      <c r="U4371" s="32">
        <f t="shared" si="338"/>
        <v>103</v>
      </c>
      <c r="V4371" s="22">
        <f t="shared" si="339"/>
        <v>0.15919629057187018</v>
      </c>
      <c r="X4371" s="33"/>
      <c r="Y4371" s="33"/>
    </row>
    <row r="4372" spans="1:25" x14ac:dyDescent="0.2">
      <c r="A4372" s="93" t="s">
        <v>3028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7"/>
        <v>1 2025</v>
      </c>
      <c r="G4372" s="97" t="s">
        <v>6</v>
      </c>
      <c r="H4372" s="161" t="s">
        <v>2346</v>
      </c>
      <c r="I4372" s="97" t="s">
        <v>2347</v>
      </c>
      <c r="J4372" s="97" t="s">
        <v>760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3221</v>
      </c>
      <c r="T4372" s="95" t="str">
        <f t="shared" si="340"/>
        <v>2 2025</v>
      </c>
      <c r="U4372" s="32">
        <f t="shared" si="338"/>
        <v>1004</v>
      </c>
      <c r="V4372" s="22">
        <f t="shared" si="339"/>
        <v>1.1205357142857142</v>
      </c>
      <c r="X4372" s="33"/>
      <c r="Y4372" s="33"/>
    </row>
    <row r="4373" spans="1:25" x14ac:dyDescent="0.2">
      <c r="A4373" s="93" t="s">
        <v>3028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7"/>
        <v>1 2025</v>
      </c>
      <c r="G4373" s="97" t="s">
        <v>6</v>
      </c>
      <c r="H4373" s="161" t="s">
        <v>2346</v>
      </c>
      <c r="I4373" s="97" t="s">
        <v>2347</v>
      </c>
      <c r="J4373" s="97" t="s">
        <v>760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3221</v>
      </c>
      <c r="T4373" s="95" t="str">
        <f t="shared" si="340"/>
        <v>3 2025</v>
      </c>
      <c r="U4373" s="32">
        <f t="shared" si="338"/>
        <v>1104</v>
      </c>
      <c r="V4373" s="22">
        <f t="shared" si="339"/>
        <v>1.2321428571428572</v>
      </c>
      <c r="X4373" s="33"/>
      <c r="Y4373" s="33"/>
    </row>
    <row r="4374" spans="1:25" x14ac:dyDescent="0.2">
      <c r="A4374" s="93" t="s">
        <v>3029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7"/>
        <v>1 2025</v>
      </c>
      <c r="G4374" s="96" t="s">
        <v>6</v>
      </c>
      <c r="H4374" s="161" t="s">
        <v>3031</v>
      </c>
      <c r="I4374" s="97" t="s">
        <v>3030</v>
      </c>
      <c r="J4374" s="97" t="s">
        <v>1291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3221</v>
      </c>
      <c r="T4374" s="95" t="str">
        <f t="shared" si="340"/>
        <v>2 2025</v>
      </c>
      <c r="U4374" s="32">
        <f t="shared" si="338"/>
        <v>1048</v>
      </c>
      <c r="V4374" s="22">
        <f t="shared" si="339"/>
        <v>1.1008403361344539</v>
      </c>
      <c r="X4374" s="33"/>
      <c r="Y4374" s="33"/>
    </row>
    <row r="4375" spans="1:25" x14ac:dyDescent="0.2">
      <c r="A4375" s="93" t="s">
        <v>3029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7"/>
        <v>1 2025</v>
      </c>
      <c r="G4375" s="97" t="s">
        <v>5</v>
      </c>
      <c r="H4375" s="161" t="s">
        <v>3813</v>
      </c>
      <c r="I4375" s="97" t="s">
        <v>3032</v>
      </c>
      <c r="J4375" s="97" t="s">
        <v>3812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40"/>
        <v/>
      </c>
      <c r="U4375" s="32">
        <f t="shared" si="338"/>
        <v>-1802</v>
      </c>
      <c r="V4375" s="22" t="str">
        <f t="shared" si="339"/>
        <v/>
      </c>
      <c r="X4375" s="33"/>
      <c r="Y4375" s="33"/>
    </row>
    <row r="4376" spans="1:25" x14ac:dyDescent="0.2">
      <c r="A4376" s="93" t="s">
        <v>3033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7"/>
        <v>2 2025</v>
      </c>
      <c r="G4376" s="97" t="s">
        <v>5</v>
      </c>
      <c r="H4376" s="161" t="s">
        <v>2630</v>
      </c>
      <c r="I4376" s="97" t="s">
        <v>2115</v>
      </c>
      <c r="J4376" s="97" t="s">
        <v>2631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3221</v>
      </c>
      <c r="T4376" s="95" t="str">
        <f t="shared" si="340"/>
        <v>3 2025</v>
      </c>
      <c r="U4376" s="32">
        <f t="shared" si="338"/>
        <v>4206.8738971128087</v>
      </c>
      <c r="V4376" s="22">
        <f t="shared" si="339"/>
        <v>0.66848714427997213</v>
      </c>
      <c r="X4376" s="33"/>
      <c r="Y4376" s="33"/>
    </row>
    <row r="4377" spans="1:25" x14ac:dyDescent="0.2">
      <c r="A4377" s="93" t="s">
        <v>3033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7"/>
        <v>2 2025</v>
      </c>
      <c r="G4377" s="97" t="s">
        <v>5</v>
      </c>
      <c r="H4377" s="161" t="s">
        <v>2267</v>
      </c>
      <c r="I4377" s="97" t="s">
        <v>2229</v>
      </c>
      <c r="J4377" s="97" t="s">
        <v>4387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3221</v>
      </c>
      <c r="T4377" s="95" t="str">
        <f t="shared" si="340"/>
        <v>3 2025</v>
      </c>
      <c r="U4377" s="32">
        <f t="shared" si="338"/>
        <v>691.87973433044806</v>
      </c>
      <c r="V4377" s="22">
        <f t="shared" si="339"/>
        <v>0.8561593660285266</v>
      </c>
      <c r="X4377" s="33"/>
      <c r="Y4377" s="33"/>
    </row>
    <row r="4378" spans="1:25" x14ac:dyDescent="0.2">
      <c r="A4378" s="93" t="s">
        <v>3033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7"/>
        <v>2 2025</v>
      </c>
      <c r="G4378" s="97" t="s">
        <v>5</v>
      </c>
      <c r="H4378" s="161" t="s">
        <v>2626</v>
      </c>
      <c r="I4378" s="97" t="s">
        <v>2229</v>
      </c>
      <c r="J4378" s="97" t="s">
        <v>2627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3221</v>
      </c>
      <c r="T4378" s="95" t="str">
        <f t="shared" si="340"/>
        <v>3 2025</v>
      </c>
      <c r="U4378" s="32">
        <f t="shared" si="338"/>
        <v>946.54010688248172</v>
      </c>
      <c r="V4378" s="22">
        <f t="shared" si="339"/>
        <v>0.33171663255737899</v>
      </c>
      <c r="X4378" s="33"/>
      <c r="Y4378" s="33"/>
    </row>
    <row r="4379" spans="1:25" x14ac:dyDescent="0.2">
      <c r="A4379" s="93" t="s">
        <v>3033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7"/>
        <v>2 2025</v>
      </c>
      <c r="G4379" s="97" t="s">
        <v>5</v>
      </c>
      <c r="H4379" s="161" t="s">
        <v>2247</v>
      </c>
      <c r="I4379" s="97" t="s">
        <v>2067</v>
      </c>
      <c r="J4379" s="97" t="s">
        <v>2248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3221</v>
      </c>
      <c r="T4379" s="95" t="str">
        <f t="shared" si="340"/>
        <v>3 2025</v>
      </c>
      <c r="U4379" s="32">
        <f t="shared" si="338"/>
        <v>644.11326583460027</v>
      </c>
      <c r="V4379" s="22">
        <f t="shared" si="339"/>
        <v>0.41937549918654071</v>
      </c>
      <c r="X4379" s="33"/>
      <c r="Y4379" s="33"/>
    </row>
    <row r="4380" spans="1:25" x14ac:dyDescent="0.2">
      <c r="A4380" s="93" t="s">
        <v>3033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7"/>
        <v>2 2025</v>
      </c>
      <c r="G4380" s="97" t="s">
        <v>5</v>
      </c>
      <c r="H4380" s="161" t="s">
        <v>2247</v>
      </c>
      <c r="I4380" s="97" t="s">
        <v>2067</v>
      </c>
      <c r="J4380" s="97" t="s">
        <v>2248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3221</v>
      </c>
      <c r="T4380" s="95" t="str">
        <f t="shared" si="340"/>
        <v>3 2025</v>
      </c>
      <c r="U4380" s="32">
        <f t="shared" si="338"/>
        <v>644.11326583460027</v>
      </c>
      <c r="V4380" s="22">
        <f t="shared" si="339"/>
        <v>0.41937549918654071</v>
      </c>
      <c r="X4380" s="33"/>
      <c r="Y4380" s="33"/>
    </row>
    <row r="4381" spans="1:25" x14ac:dyDescent="0.2">
      <c r="A4381" s="93" t="s">
        <v>3033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7"/>
        <v>2 2025</v>
      </c>
      <c r="G4381" s="97" t="s">
        <v>5</v>
      </c>
      <c r="H4381" s="161" t="s">
        <v>2247</v>
      </c>
      <c r="I4381" s="97" t="s">
        <v>2067</v>
      </c>
      <c r="J4381" s="97" t="s">
        <v>2248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3221</v>
      </c>
      <c r="T4381" s="95" t="str">
        <f t="shared" si="340"/>
        <v>3 2025</v>
      </c>
      <c r="U4381" s="32">
        <f t="shared" si="338"/>
        <v>644.11326583460027</v>
      </c>
      <c r="V4381" s="22">
        <f t="shared" si="339"/>
        <v>0.41937549918654071</v>
      </c>
      <c r="X4381" s="33"/>
      <c r="Y4381" s="33"/>
    </row>
    <row r="4382" spans="1:25" x14ac:dyDescent="0.2">
      <c r="A4382" s="93" t="s">
        <v>3033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7"/>
        <v>2 2025</v>
      </c>
      <c r="G4382" s="97" t="s">
        <v>5</v>
      </c>
      <c r="H4382" s="161" t="s">
        <v>2247</v>
      </c>
      <c r="I4382" s="97" t="s">
        <v>2067</v>
      </c>
      <c r="J4382" s="97" t="s">
        <v>2248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3221</v>
      </c>
      <c r="T4382" s="95" t="str">
        <f t="shared" si="340"/>
        <v>3 2025</v>
      </c>
      <c r="U4382" s="32">
        <f t="shared" si="338"/>
        <v>644.11326583460027</v>
      </c>
      <c r="V4382" s="22">
        <f t="shared" si="339"/>
        <v>0.41937549918654071</v>
      </c>
      <c r="X4382" s="33"/>
      <c r="Y4382" s="33"/>
    </row>
    <row r="4383" spans="1:25" x14ac:dyDescent="0.2">
      <c r="A4383" s="93" t="s">
        <v>3033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7"/>
        <v>2 2025</v>
      </c>
      <c r="G4383" s="97" t="s">
        <v>5</v>
      </c>
      <c r="H4383" s="161" t="s">
        <v>2247</v>
      </c>
      <c r="I4383" s="97" t="s">
        <v>2067</v>
      </c>
      <c r="J4383" s="97" t="s">
        <v>2248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3221</v>
      </c>
      <c r="T4383" s="95" t="str">
        <f t="shared" si="340"/>
        <v>3 2025</v>
      </c>
      <c r="U4383" s="32">
        <f t="shared" si="338"/>
        <v>644.11326583460027</v>
      </c>
      <c r="V4383" s="22">
        <f t="shared" si="339"/>
        <v>0.41937549918654071</v>
      </c>
      <c r="X4383" s="33"/>
      <c r="Y4383" s="33"/>
    </row>
    <row r="4384" spans="1:25" x14ac:dyDescent="0.2">
      <c r="A4384" s="93" t="s">
        <v>3033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7"/>
        <v>2 2025</v>
      </c>
      <c r="G4384" s="97" t="s">
        <v>5</v>
      </c>
      <c r="H4384" s="161" t="s">
        <v>2247</v>
      </c>
      <c r="I4384" s="97" t="s">
        <v>2067</v>
      </c>
      <c r="J4384" s="97" t="s">
        <v>2248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3221</v>
      </c>
      <c r="T4384" s="95" t="str">
        <f t="shared" si="340"/>
        <v>3 2025</v>
      </c>
      <c r="U4384" s="32">
        <f t="shared" si="338"/>
        <v>564.11326583460027</v>
      </c>
      <c r="V4384" s="22">
        <f t="shared" si="339"/>
        <v>0.36728832490446583</v>
      </c>
      <c r="X4384" s="33"/>
      <c r="Y4384" s="33"/>
    </row>
    <row r="4385" spans="1:25" x14ac:dyDescent="0.2">
      <c r="A4385" s="93" t="s">
        <v>3050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7"/>
        <v>3 2025</v>
      </c>
      <c r="G4385" s="97" t="s">
        <v>5</v>
      </c>
      <c r="H4385" s="161" t="s">
        <v>2097</v>
      </c>
      <c r="I4385" s="97" t="s">
        <v>2070</v>
      </c>
      <c r="J4385" s="97" t="s">
        <v>3038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3221</v>
      </c>
      <c r="T4385" s="95" t="str">
        <f t="shared" si="340"/>
        <v>4 2025</v>
      </c>
      <c r="U4385" s="32">
        <f t="shared" si="338"/>
        <v>928.92195922929386</v>
      </c>
      <c r="V4385" s="22">
        <f t="shared" si="339"/>
        <v>0.44852098324774664</v>
      </c>
      <c r="X4385" s="33"/>
      <c r="Y4385" s="33"/>
    </row>
    <row r="4386" spans="1:25" x14ac:dyDescent="0.2">
      <c r="A4386" s="93" t="s">
        <v>3050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7"/>
        <v>3 2025</v>
      </c>
      <c r="G4386" s="97" t="s">
        <v>5</v>
      </c>
      <c r="H4386" s="161" t="s">
        <v>3039</v>
      </c>
      <c r="I4386" s="97" t="s">
        <v>2272</v>
      </c>
      <c r="J4386" s="97" t="s">
        <v>3040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3221</v>
      </c>
      <c r="T4386" s="95" t="str">
        <f t="shared" si="340"/>
        <v>4 2025</v>
      </c>
      <c r="U4386" s="32">
        <f t="shared" si="338"/>
        <v>1201.0011374281435</v>
      </c>
      <c r="V4386" s="22">
        <f t="shared" si="339"/>
        <v>0.33370422811690026</v>
      </c>
      <c r="X4386" s="33"/>
      <c r="Y4386" s="33"/>
    </row>
    <row r="4387" spans="1:25" x14ac:dyDescent="0.2">
      <c r="A4387" s="93" t="s">
        <v>3050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7"/>
        <v>3 2025</v>
      </c>
      <c r="G4387" s="97" t="s">
        <v>5</v>
      </c>
      <c r="H4387" s="161" t="s">
        <v>3041</v>
      </c>
      <c r="I4387" s="97" t="s">
        <v>3042</v>
      </c>
      <c r="J4387" s="97" t="s">
        <v>3043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40"/>
        <v/>
      </c>
      <c r="U4387" s="32">
        <f t="shared" si="338"/>
        <v>-679.17943847136496</v>
      </c>
      <c r="V4387" s="22" t="str">
        <f t="shared" si="339"/>
        <v/>
      </c>
      <c r="X4387" s="33"/>
      <c r="Y4387" s="33"/>
    </row>
    <row r="4388" spans="1:25" x14ac:dyDescent="0.2">
      <c r="A4388" s="93" t="s">
        <v>3050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7"/>
        <v>3 2025</v>
      </c>
      <c r="G4388" s="97" t="s">
        <v>5</v>
      </c>
      <c r="H4388" s="161" t="s">
        <v>2904</v>
      </c>
      <c r="I4388" s="97" t="s">
        <v>2637</v>
      </c>
      <c r="J4388" s="97" t="s">
        <v>2905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3221</v>
      </c>
      <c r="T4388" s="95" t="str">
        <f t="shared" si="340"/>
        <v>4 2025</v>
      </c>
      <c r="U4388" s="32">
        <f t="shared" si="338"/>
        <v>989.77491004896706</v>
      </c>
      <c r="V4388" s="22">
        <f t="shared" si="339"/>
        <v>0.81784365426518668</v>
      </c>
      <c r="X4388" s="33"/>
      <c r="Y4388" s="33"/>
    </row>
    <row r="4389" spans="1:25" x14ac:dyDescent="0.2">
      <c r="A4389" s="93" t="s">
        <v>3050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7"/>
        <v>3 2025</v>
      </c>
      <c r="G4389" s="97" t="s">
        <v>5</v>
      </c>
      <c r="H4389" s="161" t="s">
        <v>2902</v>
      </c>
      <c r="I4389" s="97" t="s">
        <v>2067</v>
      </c>
      <c r="J4389" s="97" t="s">
        <v>2903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3221</v>
      </c>
      <c r="T4389" s="95" t="str">
        <f t="shared" si="340"/>
        <v>4 2025</v>
      </c>
      <c r="U4389" s="32">
        <f t="shared" si="338"/>
        <v>976.74326325313928</v>
      </c>
      <c r="V4389" s="22">
        <f t="shared" si="339"/>
        <v>0.53571350845295107</v>
      </c>
      <c r="X4389" s="33"/>
      <c r="Y4389" s="33"/>
    </row>
    <row r="4390" spans="1:25" x14ac:dyDescent="0.2">
      <c r="A4390" s="93" t="s">
        <v>3050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7"/>
        <v>3 2025</v>
      </c>
      <c r="G4390" s="97" t="s">
        <v>5</v>
      </c>
      <c r="H4390" s="161" t="s">
        <v>2260</v>
      </c>
      <c r="I4390" s="97" t="s">
        <v>2068</v>
      </c>
      <c r="J4390" s="97" t="s">
        <v>2261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3221</v>
      </c>
      <c r="T4390" s="95" t="str">
        <f t="shared" si="340"/>
        <v>4 2025</v>
      </c>
      <c r="U4390" s="32">
        <f t="shared" si="338"/>
        <v>920.99127767724008</v>
      </c>
      <c r="V4390" s="22">
        <f t="shared" si="339"/>
        <v>0.62270848290254688</v>
      </c>
      <c r="X4390" s="33"/>
      <c r="Y4390" s="33"/>
    </row>
    <row r="4391" spans="1:25" x14ac:dyDescent="0.2">
      <c r="A4391" s="93" t="s">
        <v>3050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7"/>
        <v>3 2025</v>
      </c>
      <c r="G4391" s="97" t="s">
        <v>5</v>
      </c>
      <c r="H4391" s="161" t="s">
        <v>2260</v>
      </c>
      <c r="I4391" s="97" t="s">
        <v>2068</v>
      </c>
      <c r="J4391" s="97" t="s">
        <v>2261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3221</v>
      </c>
      <c r="T4391" s="95" t="str">
        <f t="shared" si="340"/>
        <v>4 2025</v>
      </c>
      <c r="U4391" s="32">
        <f t="shared" si="338"/>
        <v>970.99127767724008</v>
      </c>
      <c r="V4391" s="22">
        <f t="shared" si="339"/>
        <v>0.65651490962968329</v>
      </c>
      <c r="X4391" s="33"/>
      <c r="Y4391" s="33"/>
    </row>
    <row r="4392" spans="1:25" x14ac:dyDescent="0.2">
      <c r="A4392" s="93" t="s">
        <v>3050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7"/>
        <v>3 2025</v>
      </c>
      <c r="G4392" s="97" t="s">
        <v>5</v>
      </c>
      <c r="H4392" s="161" t="s">
        <v>3044</v>
      </c>
      <c r="I4392" s="97" t="s">
        <v>2067</v>
      </c>
      <c r="J4392" s="97" t="s">
        <v>3045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3221</v>
      </c>
      <c r="T4392" s="95" t="str">
        <f t="shared" si="340"/>
        <v>4 2025</v>
      </c>
      <c r="U4392" s="32">
        <f t="shared" si="338"/>
        <v>969.3015706834135</v>
      </c>
      <c r="V4392" s="22">
        <f t="shared" si="339"/>
        <v>0.39877491958389166</v>
      </c>
      <c r="X4392" s="33"/>
      <c r="Y4392" s="33"/>
    </row>
    <row r="4393" spans="1:25" x14ac:dyDescent="0.2">
      <c r="A4393" s="93" t="s">
        <v>3050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7"/>
        <v>3 2025</v>
      </c>
      <c r="G4393" s="97" t="s">
        <v>5</v>
      </c>
      <c r="H4393" s="161" t="s">
        <v>3046</v>
      </c>
      <c r="I4393" s="97" t="s">
        <v>2067</v>
      </c>
      <c r="J4393" s="97" t="s">
        <v>3047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3221</v>
      </c>
      <c r="T4393" s="95" t="str">
        <f t="shared" si="340"/>
        <v>4 2025</v>
      </c>
      <c r="U4393" s="32">
        <f t="shared" si="338"/>
        <v>1204.6930343836482</v>
      </c>
      <c r="V4393" s="22">
        <f t="shared" si="339"/>
        <v>0.67102342800194159</v>
      </c>
      <c r="X4393" s="33"/>
      <c r="Y4393" s="33"/>
    </row>
    <row r="4394" spans="1:25" x14ac:dyDescent="0.2">
      <c r="A4394" s="93" t="s">
        <v>3050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7"/>
        <v>3 2025</v>
      </c>
      <c r="G4394" s="97" t="s">
        <v>5</v>
      </c>
      <c r="H4394" s="161" t="s">
        <v>3048</v>
      </c>
      <c r="I4394" s="97" t="s">
        <v>2108</v>
      </c>
      <c r="J4394" s="97" t="s">
        <v>3049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3221</v>
      </c>
      <c r="T4394" s="95" t="str">
        <f t="shared" si="340"/>
        <v>4 2025</v>
      </c>
      <c r="U4394" s="32">
        <f t="shared" si="338"/>
        <v>662.75100809026992</v>
      </c>
      <c r="V4394" s="22">
        <f t="shared" si="339"/>
        <v>0.70712373532656936</v>
      </c>
      <c r="X4394" s="33"/>
      <c r="Y4394" s="33"/>
    </row>
    <row r="4395" spans="1:25" x14ac:dyDescent="0.2">
      <c r="A4395" s="93" t="s">
        <v>3068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7"/>
        <v>3 2025</v>
      </c>
      <c r="G4395" s="97" t="s">
        <v>5</v>
      </c>
      <c r="H4395" s="161" t="s">
        <v>3052</v>
      </c>
      <c r="I4395" s="97" t="s">
        <v>3053</v>
      </c>
      <c r="J4395" s="97" t="s">
        <v>3054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3221</v>
      </c>
      <c r="T4395" s="95" t="str">
        <f t="shared" si="340"/>
        <v>4 2025</v>
      </c>
      <c r="U4395" s="32">
        <f t="shared" si="338"/>
        <v>920.13585953281063</v>
      </c>
      <c r="V4395" s="22">
        <f t="shared" si="339"/>
        <v>0.44240190579281063</v>
      </c>
      <c r="X4395" s="33"/>
      <c r="Y4395" s="33"/>
    </row>
    <row r="4396" spans="1:25" x14ac:dyDescent="0.2">
      <c r="A4396" s="93" t="s">
        <v>3068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7"/>
        <v>3 2025</v>
      </c>
      <c r="G4396" s="97" t="s">
        <v>5</v>
      </c>
      <c r="H4396" s="161" t="s">
        <v>3055</v>
      </c>
      <c r="I4396" s="97" t="s">
        <v>3056</v>
      </c>
      <c r="J4396" s="97" t="s">
        <v>3057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3221</v>
      </c>
      <c r="T4396" s="95" t="str">
        <f t="shared" si="340"/>
        <v>4 2025</v>
      </c>
      <c r="U4396" s="32">
        <f t="shared" si="338"/>
        <v>1276.3796177552172</v>
      </c>
      <c r="V4396" s="22">
        <f t="shared" si="339"/>
        <v>0.43657501688888933</v>
      </c>
      <c r="X4396" s="33"/>
      <c r="Y4396" s="33"/>
    </row>
    <row r="4397" spans="1:25" x14ac:dyDescent="0.2">
      <c r="A4397" s="93" t="s">
        <v>3068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7"/>
        <v>3 2025</v>
      </c>
      <c r="G4397" s="97" t="s">
        <v>5</v>
      </c>
      <c r="H4397" s="161" t="s">
        <v>3058</v>
      </c>
      <c r="I4397" s="97" t="s">
        <v>2277</v>
      </c>
      <c r="J4397" s="97" t="s">
        <v>3059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3221</v>
      </c>
      <c r="T4397" s="95" t="str">
        <f t="shared" si="340"/>
        <v>4 2025</v>
      </c>
      <c r="U4397" s="32">
        <f t="shared" si="338"/>
        <v>1132.0569161444023</v>
      </c>
      <c r="V4397" s="22">
        <f t="shared" si="339"/>
        <v>0.52218018294607882</v>
      </c>
      <c r="X4397" s="33"/>
      <c r="Y4397" s="33"/>
    </row>
    <row r="4398" spans="1:25" x14ac:dyDescent="0.2">
      <c r="A4398" s="93" t="s">
        <v>3068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7"/>
        <v>3 2025</v>
      </c>
      <c r="G4398" s="97" t="s">
        <v>5</v>
      </c>
      <c r="H4398" s="161" t="s">
        <v>3060</v>
      </c>
      <c r="I4398" s="97" t="s">
        <v>3061</v>
      </c>
      <c r="J4398" s="97" t="s">
        <v>3062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3221</v>
      </c>
      <c r="T4398" s="95" t="str">
        <f t="shared" si="340"/>
        <v>4 2025</v>
      </c>
      <c r="U4398" s="32">
        <f t="shared" si="338"/>
        <v>1383.7588356554611</v>
      </c>
      <c r="V4398" s="22">
        <f t="shared" si="339"/>
        <v>0.38265114873948791</v>
      </c>
      <c r="X4398" s="33"/>
      <c r="Y4398" s="33"/>
    </row>
    <row r="4399" spans="1:25" x14ac:dyDescent="0.2">
      <c r="A4399" s="93" t="s">
        <v>3068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7"/>
        <v>3 2025</v>
      </c>
      <c r="G4399" s="97" t="s">
        <v>5</v>
      </c>
      <c r="H4399" s="161" t="s">
        <v>3063</v>
      </c>
      <c r="I4399" s="97" t="s">
        <v>3061</v>
      </c>
      <c r="J4399" s="97" t="s">
        <v>3064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3221</v>
      </c>
      <c r="T4399" s="95" t="str">
        <f t="shared" si="340"/>
        <v>4 2025</v>
      </c>
      <c r="U4399" s="32">
        <f t="shared" si="338"/>
        <v>893.38076345366903</v>
      </c>
      <c r="V4399" s="22">
        <f t="shared" si="339"/>
        <v>0.49450417961978682</v>
      </c>
      <c r="X4399" s="33"/>
      <c r="Y4399" s="33"/>
    </row>
    <row r="4400" spans="1:25" x14ac:dyDescent="0.2">
      <c r="A4400" s="93" t="s">
        <v>3068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7"/>
        <v>3 2025</v>
      </c>
      <c r="G4400" s="97" t="s">
        <v>5</v>
      </c>
      <c r="H4400" s="161" t="s">
        <v>2990</v>
      </c>
      <c r="I4400" s="97" t="s">
        <v>2742</v>
      </c>
      <c r="J4400" s="97" t="s">
        <v>3962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3221</v>
      </c>
      <c r="T4400" s="95" t="str">
        <f t="shared" si="340"/>
        <v>4 2025</v>
      </c>
      <c r="U4400" s="32">
        <f t="shared" si="338"/>
        <v>736.0463997513848</v>
      </c>
      <c r="V4400" s="22">
        <f t="shared" si="339"/>
        <v>0.69180310079254592</v>
      </c>
      <c r="X4400" s="33"/>
      <c r="Y4400" s="33"/>
    </row>
    <row r="4401" spans="1:25" x14ac:dyDescent="0.2">
      <c r="A4401" s="93" t="s">
        <v>3068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7"/>
        <v>3 2025</v>
      </c>
      <c r="G4401" s="97" t="s">
        <v>5</v>
      </c>
      <c r="H4401" s="161" t="s">
        <v>2883</v>
      </c>
      <c r="I4401" s="97" t="s">
        <v>2742</v>
      </c>
      <c r="J4401" s="97" t="s">
        <v>4427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3221</v>
      </c>
      <c r="T4401" s="95" t="str">
        <f t="shared" si="340"/>
        <v>5 2025</v>
      </c>
      <c r="U4401" s="32">
        <f t="shared" si="338"/>
        <v>902.28502408452835</v>
      </c>
      <c r="V4401" s="22">
        <f t="shared" si="339"/>
        <v>1.1310869813482569</v>
      </c>
      <c r="X4401" s="33"/>
      <c r="Y4401" s="33"/>
    </row>
    <row r="4402" spans="1:25" x14ac:dyDescent="0.2">
      <c r="A4402" s="93" t="s">
        <v>3068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7"/>
        <v>3 2025</v>
      </c>
      <c r="G4402" s="97" t="s">
        <v>5</v>
      </c>
      <c r="H4402" s="161" t="s">
        <v>2700</v>
      </c>
      <c r="I4402" s="97" t="s">
        <v>2067</v>
      </c>
      <c r="J4402" s="97" t="s">
        <v>2701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4822</v>
      </c>
      <c r="T4402" s="95" t="str">
        <f t="shared" si="340"/>
        <v>10 2025</v>
      </c>
      <c r="U4402" s="32">
        <f t="shared" si="338"/>
        <v>982.28118713419894</v>
      </c>
      <c r="V4402" s="22">
        <f t="shared" si="339"/>
        <v>0.51221335502585874</v>
      </c>
      <c r="X4402" s="33"/>
      <c r="Y4402" s="33"/>
    </row>
    <row r="4403" spans="1:25" x14ac:dyDescent="0.2">
      <c r="A4403" s="93" t="s">
        <v>3068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7"/>
        <v>3 2025</v>
      </c>
      <c r="G4403" s="97" t="s">
        <v>5</v>
      </c>
      <c r="H4403" s="161" t="s">
        <v>2700</v>
      </c>
      <c r="I4403" s="97" t="s">
        <v>2067</v>
      </c>
      <c r="J4403" s="97" t="s">
        <v>2701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3306</v>
      </c>
      <c r="T4403" s="95" t="str">
        <f t="shared" si="340"/>
        <v>10 2025</v>
      </c>
      <c r="U4403" s="32">
        <f t="shared" si="338"/>
        <v>982.28118713419894</v>
      </c>
      <c r="V4403" s="22">
        <f t="shared" si="339"/>
        <v>0.51221335502585874</v>
      </c>
      <c r="X4403" s="33"/>
      <c r="Y4403" s="33"/>
    </row>
    <row r="4404" spans="1:25" x14ac:dyDescent="0.2">
      <c r="A4404" s="93" t="s">
        <v>3068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7"/>
        <v>3 2025</v>
      </c>
      <c r="G4404" s="97" t="s">
        <v>7</v>
      </c>
      <c r="H4404" s="161" t="s">
        <v>3065</v>
      </c>
      <c r="I4404" s="97" t="s">
        <v>3066</v>
      </c>
      <c r="J4404" s="97" t="s">
        <v>3067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40"/>
        <v/>
      </c>
      <c r="U4404" s="32">
        <f t="shared" si="338"/>
        <v>-1032.9257906458804</v>
      </c>
      <c r="V4404" s="22" t="str">
        <f t="shared" si="339"/>
        <v/>
      </c>
      <c r="X4404" s="33"/>
      <c r="Y4404" s="33"/>
    </row>
    <row r="4405" spans="1:25" x14ac:dyDescent="0.2">
      <c r="A4405" s="93" t="s">
        <v>3086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7"/>
        <v>2 2025</v>
      </c>
      <c r="G4405" s="97" t="s">
        <v>5</v>
      </c>
      <c r="H4405" s="161" t="s">
        <v>3070</v>
      </c>
      <c r="I4405" s="97" t="s">
        <v>3071</v>
      </c>
      <c r="J4405" s="97" t="s">
        <v>3072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3221</v>
      </c>
      <c r="T4405" s="95" t="str">
        <f t="shared" si="340"/>
        <v>4 2025</v>
      </c>
      <c r="U4405" s="32">
        <f t="shared" si="338"/>
        <v>1029.3100235772972</v>
      </c>
      <c r="V4405" s="22">
        <f t="shared" si="339"/>
        <v>0.45330275566675815</v>
      </c>
      <c r="X4405" s="33"/>
      <c r="Y4405" s="33"/>
    </row>
    <row r="4406" spans="1:25" x14ac:dyDescent="0.2">
      <c r="A4406" s="93" t="s">
        <v>3086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7"/>
        <v>2 2025</v>
      </c>
      <c r="G4406" s="97" t="s">
        <v>5</v>
      </c>
      <c r="H4406" s="161" t="s">
        <v>3073</v>
      </c>
      <c r="I4406" s="97" t="s">
        <v>2067</v>
      </c>
      <c r="J4406" s="97" t="s">
        <v>3074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3221</v>
      </c>
      <c r="T4406" s="95" t="str">
        <f t="shared" si="340"/>
        <v>4 2025</v>
      </c>
      <c r="U4406" s="32">
        <f t="shared" si="338"/>
        <v>881.66600099838683</v>
      </c>
      <c r="V4406" s="22">
        <f t="shared" si="339"/>
        <v>0.58067987779904162</v>
      </c>
      <c r="X4406" s="33"/>
      <c r="Y4406" s="33"/>
    </row>
    <row r="4407" spans="1:25" x14ac:dyDescent="0.2">
      <c r="A4407" s="93" t="s">
        <v>3086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7"/>
        <v>2 2025</v>
      </c>
      <c r="G4407" s="97" t="s">
        <v>5</v>
      </c>
      <c r="H4407" s="161" t="s">
        <v>3075</v>
      </c>
      <c r="I4407" s="97" t="s">
        <v>2102</v>
      </c>
      <c r="J4407" s="97" t="s">
        <v>3076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3221</v>
      </c>
      <c r="T4407" s="95" t="str">
        <f t="shared" si="340"/>
        <v>4 2025</v>
      </c>
      <c r="U4407" s="32">
        <f t="shared" si="338"/>
        <v>711.73860947699836</v>
      </c>
      <c r="V4407" s="22">
        <f t="shared" si="339"/>
        <v>0.59897478379208602</v>
      </c>
      <c r="X4407" s="33"/>
      <c r="Y4407" s="33"/>
    </row>
    <row r="4408" spans="1:25" x14ac:dyDescent="0.2">
      <c r="A4408" s="93" t="s">
        <v>3086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7"/>
        <v>2 2025</v>
      </c>
      <c r="G4408" s="97" t="s">
        <v>5</v>
      </c>
      <c r="H4408" s="161" t="s">
        <v>2260</v>
      </c>
      <c r="I4408" s="97" t="s">
        <v>2068</v>
      </c>
      <c r="J4408" s="97" t="s">
        <v>2261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3221</v>
      </c>
      <c r="T4408" s="95" t="str">
        <f t="shared" si="340"/>
        <v>4 2025</v>
      </c>
      <c r="U4408" s="32">
        <f t="shared" si="338"/>
        <v>971.48428392596497</v>
      </c>
      <c r="V4408" s="22">
        <f t="shared" si="339"/>
        <v>0.65706726912960256</v>
      </c>
      <c r="X4408" s="33"/>
      <c r="Y4408" s="33"/>
    </row>
    <row r="4409" spans="1:25" x14ac:dyDescent="0.2">
      <c r="A4409" s="93" t="s">
        <v>3086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7"/>
        <v>2 2025</v>
      </c>
      <c r="G4409" s="97" t="s">
        <v>5</v>
      </c>
      <c r="H4409" s="161" t="s">
        <v>2264</v>
      </c>
      <c r="I4409" s="97" t="s">
        <v>2067</v>
      </c>
      <c r="J4409" s="97" t="s">
        <v>2265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40"/>
        <v>7 2025</v>
      </c>
      <c r="U4409" s="32">
        <f t="shared" si="338"/>
        <v>851.24186391214153</v>
      </c>
      <c r="V4409" s="22">
        <f t="shared" si="339"/>
        <v>1.0029263081185074</v>
      </c>
      <c r="X4409" s="33"/>
      <c r="Y4409" s="33"/>
    </row>
    <row r="4410" spans="1:25" x14ac:dyDescent="0.2">
      <c r="A4410" s="93" t="s">
        <v>3086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7"/>
        <v>2 2025</v>
      </c>
      <c r="G4410" s="97" t="s">
        <v>5</v>
      </c>
      <c r="H4410" s="161" t="s">
        <v>3077</v>
      </c>
      <c r="I4410" s="97" t="s">
        <v>3078</v>
      </c>
      <c r="J4410" s="97" t="s">
        <v>3079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3221</v>
      </c>
      <c r="T4410" s="95" t="str">
        <f t="shared" si="340"/>
        <v>4 2025</v>
      </c>
      <c r="U4410" s="32">
        <f t="shared" si="338"/>
        <v>1076.6390176637724</v>
      </c>
      <c r="V4410" s="22">
        <f t="shared" si="339"/>
        <v>0.39533467088897656</v>
      </c>
      <c r="X4410" s="33"/>
      <c r="Y4410" s="33"/>
    </row>
    <row r="4411" spans="1:25" x14ac:dyDescent="0.2">
      <c r="A4411" s="93" t="s">
        <v>3086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7"/>
        <v>2 2025</v>
      </c>
      <c r="G4411" s="97" t="s">
        <v>5</v>
      </c>
      <c r="H4411" s="161" t="s">
        <v>3080</v>
      </c>
      <c r="I4411" s="97" t="s">
        <v>2283</v>
      </c>
      <c r="J4411" s="97" t="s">
        <v>3081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3221</v>
      </c>
      <c r="T4411" s="95" t="str">
        <f t="shared" si="340"/>
        <v>4 2025</v>
      </c>
      <c r="U4411" s="32">
        <f t="shared" si="338"/>
        <v>652.28971346286733</v>
      </c>
      <c r="V4411" s="22">
        <f t="shared" si="339"/>
        <v>0.76947245282046572</v>
      </c>
      <c r="X4411" s="33"/>
      <c r="Y4411" s="33"/>
    </row>
    <row r="4412" spans="1:25" x14ac:dyDescent="0.2">
      <c r="A4412" s="93" t="s">
        <v>3086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7"/>
        <v>2 2025</v>
      </c>
      <c r="G4412" s="97" t="s">
        <v>5</v>
      </c>
      <c r="H4412" s="161" t="s">
        <v>3082</v>
      </c>
      <c r="I4412" s="97" t="s">
        <v>2067</v>
      </c>
      <c r="J4412" s="97" t="s">
        <v>3083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3221</v>
      </c>
      <c r="T4412" s="95" t="str">
        <f t="shared" si="340"/>
        <v>4 2025</v>
      </c>
      <c r="U4412" s="32">
        <f t="shared" si="338"/>
        <v>610.9692883035093</v>
      </c>
      <c r="V4412" s="22">
        <f t="shared" si="339"/>
        <v>0.77432890665290777</v>
      </c>
      <c r="X4412" s="33"/>
      <c r="Y4412" s="33"/>
    </row>
    <row r="4413" spans="1:25" x14ac:dyDescent="0.2">
      <c r="A4413" s="93" t="s">
        <v>3086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7"/>
        <v>2 2025</v>
      </c>
      <c r="G4413" s="97" t="s">
        <v>5</v>
      </c>
      <c r="H4413" s="161" t="s">
        <v>3084</v>
      </c>
      <c r="I4413" s="97" t="s">
        <v>2826</v>
      </c>
      <c r="J4413" s="97" t="s">
        <v>3085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3221</v>
      </c>
      <c r="T4413" s="95" t="str">
        <f t="shared" si="340"/>
        <v>4 2025</v>
      </c>
      <c r="U4413" s="32">
        <f t="shared" si="338"/>
        <v>1220.6121986790558</v>
      </c>
      <c r="V4413" s="22">
        <f t="shared" si="339"/>
        <v>0.61666147374682234</v>
      </c>
      <c r="X4413" s="33"/>
      <c r="Y4413" s="33"/>
    </row>
    <row r="4414" spans="1:25" x14ac:dyDescent="0.2">
      <c r="A4414" s="93" t="s">
        <v>3098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7"/>
        <v>3 2025</v>
      </c>
      <c r="G4414" s="97" t="s">
        <v>5</v>
      </c>
      <c r="H4414" s="161" t="s">
        <v>2666</v>
      </c>
      <c r="I4414" s="97" t="s">
        <v>2102</v>
      </c>
      <c r="J4414" s="97" t="s">
        <v>3841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3221</v>
      </c>
      <c r="T4414" s="95" t="str">
        <f t="shared" si="340"/>
        <v>4 2025</v>
      </c>
      <c r="U4414" s="32">
        <f t="shared" si="338"/>
        <v>829.78245285895798</v>
      </c>
      <c r="V4414" s="22">
        <f t="shared" si="339"/>
        <v>0.8552540152505933</v>
      </c>
      <c r="X4414" s="33"/>
      <c r="Y4414" s="33"/>
    </row>
    <row r="4415" spans="1:25" x14ac:dyDescent="0.2">
      <c r="A4415" s="93" t="s">
        <v>3098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7"/>
        <v>3 2025</v>
      </c>
      <c r="G4415" s="97" t="s">
        <v>5</v>
      </c>
      <c r="H4415" s="161" t="s">
        <v>2086</v>
      </c>
      <c r="I4415" s="97" t="s">
        <v>2067</v>
      </c>
      <c r="J4415" s="97" t="s">
        <v>4428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3221</v>
      </c>
      <c r="T4415" s="95" t="str">
        <f t="shared" si="340"/>
        <v>4 2025</v>
      </c>
      <c r="U4415" s="32">
        <f t="shared" si="338"/>
        <v>1061.886910292249</v>
      </c>
      <c r="V4415" s="22">
        <f t="shared" si="339"/>
        <v>0.79357037791489593</v>
      </c>
      <c r="X4415" s="33"/>
      <c r="Y4415" s="33"/>
    </row>
    <row r="4416" spans="1:25" x14ac:dyDescent="0.2">
      <c r="A4416" s="93" t="s">
        <v>3098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7"/>
        <v>3 2025</v>
      </c>
      <c r="G4416" s="97" t="s">
        <v>5</v>
      </c>
      <c r="H4416" s="161" t="s">
        <v>2086</v>
      </c>
      <c r="I4416" s="97" t="s">
        <v>2067</v>
      </c>
      <c r="J4416" s="97" t="s">
        <v>4428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3306</v>
      </c>
      <c r="T4416" s="95" t="str">
        <f t="shared" si="340"/>
        <v>7 2025</v>
      </c>
      <c r="U4416" s="32">
        <f t="shared" si="338"/>
        <v>961.88691029224901</v>
      </c>
      <c r="V4416" s="22">
        <f t="shared" si="339"/>
        <v>0.71883827883510865</v>
      </c>
      <c r="X4416" s="33"/>
      <c r="Y4416" s="33"/>
    </row>
    <row r="4417" spans="1:25" x14ac:dyDescent="0.2">
      <c r="A4417" s="93" t="s">
        <v>3098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7"/>
        <v>3 2025</v>
      </c>
      <c r="G4417" s="97" t="s">
        <v>5</v>
      </c>
      <c r="H4417" s="161" t="s">
        <v>3089</v>
      </c>
      <c r="I4417" s="97" t="s">
        <v>3090</v>
      </c>
      <c r="J4417" s="97" t="s">
        <v>3091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3221</v>
      </c>
      <c r="T4417" s="95" t="str">
        <f t="shared" si="340"/>
        <v>4 2025</v>
      </c>
      <c r="U4417" s="32">
        <f t="shared" si="338"/>
        <v>2172.3788360864037</v>
      </c>
      <c r="V4417" s="22">
        <f t="shared" si="339"/>
        <v>0.5988439084258651</v>
      </c>
      <c r="X4417" s="33"/>
      <c r="Y4417" s="33"/>
    </row>
    <row r="4418" spans="1:25" x14ac:dyDescent="0.2">
      <c r="A4418" s="93" t="s">
        <v>3098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7"/>
        <v>3 2025</v>
      </c>
      <c r="G4418" s="97" t="s">
        <v>5</v>
      </c>
      <c r="H4418" s="161" t="s">
        <v>3092</v>
      </c>
      <c r="I4418" s="97" t="s">
        <v>2165</v>
      </c>
      <c r="J4418" s="97" t="s">
        <v>3093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3221</v>
      </c>
      <c r="T4418" s="95" t="str">
        <f t="shared" si="340"/>
        <v>4 2025</v>
      </c>
      <c r="U4418" s="32">
        <f t="shared" si="338"/>
        <v>1968.6922083862773</v>
      </c>
      <c r="V4418" s="22">
        <f t="shared" si="339"/>
        <v>0.41609895088114929</v>
      </c>
      <c r="X4418" s="33"/>
      <c r="Y4418" s="33"/>
    </row>
    <row r="4419" spans="1:25" x14ac:dyDescent="0.2">
      <c r="A4419" s="93" t="s">
        <v>3098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ref="F4419:F4482" si="345">IFERROR(MONTH(E4419)&amp;" "&amp;YEAR(E4419),"")</f>
        <v>3 2025</v>
      </c>
      <c r="G4419" s="97" t="s">
        <v>5</v>
      </c>
      <c r="H4419" s="161" t="s">
        <v>3094</v>
      </c>
      <c r="I4419" s="97" t="s">
        <v>2165</v>
      </c>
      <c r="J4419" s="97" t="s">
        <v>3095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3221</v>
      </c>
      <c r="T4419" s="95" t="str">
        <f t="shared" si="340"/>
        <v>4 2025</v>
      </c>
      <c r="U4419" s="32">
        <f t="shared" ref="U4419:U4482" si="346">Q4419-P4419</f>
        <v>1112.7532076238881</v>
      </c>
      <c r="V4419" s="22">
        <f t="shared" ref="V4419:V4482" si="347">IF(Q4419&lt;&gt;0,IFERROR(U4419/P4419,""),"")</f>
        <v>0.43009163675566575</v>
      </c>
      <c r="X4419" s="33"/>
      <c r="Y4419" s="33"/>
    </row>
    <row r="4420" spans="1:25" x14ac:dyDescent="0.2">
      <c r="A4420" s="93" t="s">
        <v>3098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si="345"/>
        <v>3 2025</v>
      </c>
      <c r="G4420" s="97" t="s">
        <v>5</v>
      </c>
      <c r="H4420" s="161" t="s">
        <v>2706</v>
      </c>
      <c r="I4420" s="97" t="s">
        <v>2115</v>
      </c>
      <c r="J4420" s="97" t="s">
        <v>2707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3221</v>
      </c>
      <c r="T4420" s="95" t="str">
        <f t="shared" si="340"/>
        <v>3 2025</v>
      </c>
      <c r="U4420" s="32">
        <f t="shared" si="346"/>
        <v>1562.0905311308766</v>
      </c>
      <c r="V4420" s="22">
        <f t="shared" si="347"/>
        <v>1.3727722405573377</v>
      </c>
      <c r="X4420" s="33"/>
      <c r="Y4420" s="33"/>
    </row>
    <row r="4421" spans="1:25" x14ac:dyDescent="0.2">
      <c r="A4421" s="93" t="s">
        <v>3098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5"/>
        <v>3 2025</v>
      </c>
      <c r="G4421" s="97" t="s">
        <v>5</v>
      </c>
      <c r="H4421" s="161" t="s">
        <v>3096</v>
      </c>
      <c r="I4421" s="97" t="s">
        <v>2272</v>
      </c>
      <c r="J4421" s="97" t="s">
        <v>3097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3221</v>
      </c>
      <c r="T4421" s="95" t="str">
        <f t="shared" si="340"/>
        <v>4 2025</v>
      </c>
      <c r="U4421" s="32">
        <f t="shared" si="346"/>
        <v>897.1689433290976</v>
      </c>
      <c r="V4421" s="22">
        <f t="shared" si="347"/>
        <v>0.81351439815030824</v>
      </c>
      <c r="X4421" s="33"/>
      <c r="Y4421" s="33"/>
    </row>
    <row r="4422" spans="1:25" x14ac:dyDescent="0.2">
      <c r="A4422" s="93" t="s">
        <v>3102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5"/>
        <v>3 2025</v>
      </c>
      <c r="G4422" s="97" t="s">
        <v>5</v>
      </c>
      <c r="H4422" s="161" t="s">
        <v>2706</v>
      </c>
      <c r="I4422" s="97" t="s">
        <v>2115</v>
      </c>
      <c r="J4422" s="97" t="s">
        <v>2707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3221</v>
      </c>
      <c r="T4422" s="95" t="str">
        <f t="shared" si="340"/>
        <v>4 2025</v>
      </c>
      <c r="U4422" s="32">
        <f t="shared" si="346"/>
        <v>1447.529128356013</v>
      </c>
      <c r="V4422" s="22">
        <f t="shared" si="347"/>
        <v>1.0702848828059996</v>
      </c>
      <c r="X4422" s="33"/>
      <c r="Y4422" s="33"/>
    </row>
    <row r="4423" spans="1:25" x14ac:dyDescent="0.2">
      <c r="A4423" s="93" t="s">
        <v>3102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5"/>
        <v>3 2025</v>
      </c>
      <c r="G4423" s="97" t="s">
        <v>5</v>
      </c>
      <c r="H4423" s="161" t="s">
        <v>2691</v>
      </c>
      <c r="I4423" s="97" t="s">
        <v>2115</v>
      </c>
      <c r="J4423" s="97" t="s">
        <v>2692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3335</v>
      </c>
      <c r="T4423" s="95" t="str">
        <f t="shared" si="340"/>
        <v>10 2025</v>
      </c>
      <c r="U4423" s="32">
        <f t="shared" si="346"/>
        <v>1779.163900593705</v>
      </c>
      <c r="V4423" s="22">
        <f t="shared" si="347"/>
        <v>0.52009621299964903</v>
      </c>
      <c r="X4423" s="33"/>
      <c r="Y4423" s="33"/>
    </row>
    <row r="4424" spans="1:25" x14ac:dyDescent="0.2">
      <c r="A4424" s="93" t="s">
        <v>3102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5"/>
        <v>3 2025</v>
      </c>
      <c r="G4424" s="97" t="s">
        <v>5</v>
      </c>
      <c r="H4424" s="161" t="s">
        <v>2626</v>
      </c>
      <c r="I4424" s="97" t="s">
        <v>2229</v>
      </c>
      <c r="J4424" s="97" t="s">
        <v>2627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3221</v>
      </c>
      <c r="T4424" s="95" t="str">
        <f t="shared" si="340"/>
        <v>4 2025</v>
      </c>
      <c r="U4424" s="32">
        <f t="shared" si="346"/>
        <v>1044.9019902274995</v>
      </c>
      <c r="V4424" s="22">
        <f t="shared" si="347"/>
        <v>0.35359300665223681</v>
      </c>
      <c r="X4424" s="33"/>
      <c r="Y4424" s="33"/>
    </row>
    <row r="4425" spans="1:25" x14ac:dyDescent="0.2">
      <c r="A4425" s="93" t="s">
        <v>3102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5"/>
        <v>3 2025</v>
      </c>
      <c r="G4425" s="97" t="s">
        <v>5</v>
      </c>
      <c r="H4425" s="161" t="s">
        <v>2626</v>
      </c>
      <c r="I4425" s="97" t="s">
        <v>2229</v>
      </c>
      <c r="J4425" s="97" t="s">
        <v>2627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3221</v>
      </c>
      <c r="T4425" s="95" t="str">
        <f t="shared" si="340"/>
        <v>4 2025</v>
      </c>
      <c r="U4425" s="32">
        <f t="shared" si="346"/>
        <v>1044.9019902274995</v>
      </c>
      <c r="V4425" s="22">
        <f t="shared" si="347"/>
        <v>0.35359300665223681</v>
      </c>
      <c r="X4425" s="33"/>
      <c r="Y4425" s="33"/>
    </row>
    <row r="4426" spans="1:25" x14ac:dyDescent="0.2">
      <c r="A4426" s="93" t="s">
        <v>3102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5"/>
        <v>3 2025</v>
      </c>
      <c r="G4426" s="97" t="s">
        <v>5</v>
      </c>
      <c r="H4426" s="161" t="s">
        <v>2626</v>
      </c>
      <c r="I4426" s="97" t="s">
        <v>2229</v>
      </c>
      <c r="J4426" s="97" t="s">
        <v>2627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3221</v>
      </c>
      <c r="T4426" s="95" t="str">
        <f t="shared" si="340"/>
        <v>4 2025</v>
      </c>
      <c r="U4426" s="32">
        <f t="shared" si="346"/>
        <v>1044.9019902274995</v>
      </c>
      <c r="V4426" s="22">
        <f t="shared" si="347"/>
        <v>0.35359300665223681</v>
      </c>
      <c r="X4426" s="33"/>
      <c r="Y4426" s="33"/>
    </row>
    <row r="4427" spans="1:25" x14ac:dyDescent="0.2">
      <c r="A4427" s="93" t="s">
        <v>3102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5"/>
        <v>3 2025</v>
      </c>
      <c r="G4427" s="97" t="s">
        <v>5</v>
      </c>
      <c r="H4427" s="161" t="s">
        <v>3100</v>
      </c>
      <c r="I4427" s="97" t="s">
        <v>2229</v>
      </c>
      <c r="J4427" s="97" t="s">
        <v>3101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3221</v>
      </c>
      <c r="T4427" s="95" t="str">
        <f t="shared" si="340"/>
        <v>4 2025</v>
      </c>
      <c r="U4427" s="32">
        <f t="shared" si="346"/>
        <v>898.86088320285762</v>
      </c>
      <c r="V4427" s="22">
        <f t="shared" si="347"/>
        <v>0.21917346805461188</v>
      </c>
      <c r="X4427" s="33"/>
      <c r="Y4427" s="33"/>
    </row>
    <row r="4428" spans="1:25" x14ac:dyDescent="0.2">
      <c r="A4428" s="93" t="s">
        <v>3102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5"/>
        <v>3 2025</v>
      </c>
      <c r="G4428" s="97" t="s">
        <v>5</v>
      </c>
      <c r="H4428" s="161" t="s">
        <v>2260</v>
      </c>
      <c r="I4428" s="97" t="s">
        <v>2068</v>
      </c>
      <c r="J4428" s="97" t="s">
        <v>2261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3221</v>
      </c>
      <c r="T4428" s="95" t="str">
        <f t="shared" si="340"/>
        <v>4 2025</v>
      </c>
      <c r="U4428" s="32">
        <f t="shared" si="346"/>
        <v>885.17011716492379</v>
      </c>
      <c r="V4428" s="22">
        <f t="shared" si="347"/>
        <v>0.54815069164491481</v>
      </c>
      <c r="X4428" s="33"/>
      <c r="Y4428" s="33"/>
    </row>
    <row r="4429" spans="1:25" x14ac:dyDescent="0.2">
      <c r="A4429" s="93" t="s">
        <v>3105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5"/>
        <v>3 2025</v>
      </c>
      <c r="G4429" s="97" t="s">
        <v>8</v>
      </c>
      <c r="H4429" s="161" t="s">
        <v>2328</v>
      </c>
      <c r="I4429" s="97" t="s">
        <v>2309</v>
      </c>
      <c r="J4429" s="97" t="s">
        <v>2336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3221</v>
      </c>
      <c r="T4429" s="95" t="str">
        <f t="shared" si="340"/>
        <v>3 2025</v>
      </c>
      <c r="U4429" s="32">
        <f t="shared" si="346"/>
        <v>579</v>
      </c>
      <c r="V4429" s="22">
        <f t="shared" si="347"/>
        <v>0.30140551795939613</v>
      </c>
      <c r="X4429" s="33"/>
      <c r="Y4429" s="33"/>
    </row>
    <row r="4430" spans="1:25" x14ac:dyDescent="0.2">
      <c r="A4430" s="93" t="s">
        <v>3106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5"/>
        <v>10 2024</v>
      </c>
      <c r="G4430" s="97" t="s">
        <v>6</v>
      </c>
      <c r="H4430" s="160" t="s">
        <v>2012</v>
      </c>
      <c r="I4430" s="97" t="s">
        <v>2684</v>
      </c>
      <c r="J4430" s="97" t="s">
        <v>2011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3221</v>
      </c>
      <c r="T4430" s="95" t="str">
        <f t="shared" si="340"/>
        <v>3 2025</v>
      </c>
      <c r="U4430" s="32">
        <f t="shared" si="346"/>
        <v>520</v>
      </c>
      <c r="V4430" s="22">
        <f t="shared" si="347"/>
        <v>0.17449664429530201</v>
      </c>
      <c r="X4430" s="33"/>
      <c r="Y4430" s="33"/>
    </row>
    <row r="4431" spans="1:25" x14ac:dyDescent="0.2">
      <c r="A4431" s="93" t="s">
        <v>3106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5"/>
        <v>10 2024</v>
      </c>
      <c r="G4431" s="97" t="s">
        <v>6</v>
      </c>
      <c r="H4431" s="160" t="s">
        <v>2012</v>
      </c>
      <c r="I4431" s="97" t="s">
        <v>2684</v>
      </c>
      <c r="J4431" s="97" t="s">
        <v>2011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3221</v>
      </c>
      <c r="T4431" s="95" t="str">
        <f t="shared" ref="T4431:T4494" si="348">IF(R4431="","",MONTH(R4431)&amp;" "&amp;YEAR(R4431))</f>
        <v>5 2025</v>
      </c>
      <c r="U4431" s="32">
        <f t="shared" si="346"/>
        <v>520</v>
      </c>
      <c r="V4431" s="22">
        <f t="shared" si="347"/>
        <v>0.17449664429530201</v>
      </c>
      <c r="X4431" s="33"/>
      <c r="Y4431" s="33"/>
    </row>
    <row r="4432" spans="1:25" x14ac:dyDescent="0.2">
      <c r="A4432" s="93" t="s">
        <v>3115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5"/>
        <v>3 2025</v>
      </c>
      <c r="G4432" s="97" t="s">
        <v>5</v>
      </c>
      <c r="H4432" s="161" t="s">
        <v>3107</v>
      </c>
      <c r="I4432" s="97" t="s">
        <v>2067</v>
      </c>
      <c r="J4432" s="97" t="s">
        <v>3108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3331</v>
      </c>
      <c r="T4432" s="95" t="str">
        <f t="shared" si="348"/>
        <v>4 2025</v>
      </c>
      <c r="U4432" s="32">
        <f t="shared" si="346"/>
        <v>1119.93908081113</v>
      </c>
      <c r="V4432" s="22">
        <f t="shared" si="347"/>
        <v>0.94905191977795056</v>
      </c>
      <c r="X4432" s="33"/>
      <c r="Y4432" s="33"/>
    </row>
    <row r="4433" spans="1:25" x14ac:dyDescent="0.2">
      <c r="A4433" s="93" t="s">
        <v>3115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5"/>
        <v>3 2025</v>
      </c>
      <c r="G4433" s="97" t="s">
        <v>5</v>
      </c>
      <c r="H4433" s="161" t="s">
        <v>3107</v>
      </c>
      <c r="I4433" s="97" t="s">
        <v>2067</v>
      </c>
      <c r="J4433" s="97" t="s">
        <v>3108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3331</v>
      </c>
      <c r="T4433" s="95" t="str">
        <f t="shared" si="348"/>
        <v>4 2025</v>
      </c>
      <c r="U4433" s="32">
        <f t="shared" si="346"/>
        <v>1119.93908081113</v>
      </c>
      <c r="V4433" s="22">
        <f t="shared" si="347"/>
        <v>0.94905191977795056</v>
      </c>
      <c r="X4433" s="33"/>
      <c r="Y4433" s="33"/>
    </row>
    <row r="4434" spans="1:25" x14ac:dyDescent="0.2">
      <c r="A4434" s="93" t="s">
        <v>3115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5"/>
        <v>3 2025</v>
      </c>
      <c r="G4434" s="97" t="s">
        <v>5</v>
      </c>
      <c r="H4434" s="161" t="s">
        <v>2288</v>
      </c>
      <c r="I4434" s="97" t="s">
        <v>2070</v>
      </c>
      <c r="J4434" s="97" t="s">
        <v>2289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/>
      <c r="R4434" s="31"/>
      <c r="S4434" s="31"/>
      <c r="T4434" s="95" t="str">
        <f t="shared" si="348"/>
        <v/>
      </c>
      <c r="U4434" s="32">
        <f t="shared" si="346"/>
        <v>-962.01121619241746</v>
      </c>
      <c r="V4434" s="22" t="str">
        <f t="shared" si="347"/>
        <v/>
      </c>
      <c r="X4434" s="33"/>
      <c r="Y4434" s="33"/>
    </row>
    <row r="4435" spans="1:25" x14ac:dyDescent="0.2">
      <c r="A4435" s="93" t="s">
        <v>3115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5"/>
        <v>3 2025</v>
      </c>
      <c r="G4435" s="97" t="s">
        <v>5</v>
      </c>
      <c r="H4435" s="161" t="s">
        <v>2288</v>
      </c>
      <c r="I4435" s="97" t="s">
        <v>2070</v>
      </c>
      <c r="J4435" s="97" t="s">
        <v>2289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8"/>
        <v/>
      </c>
      <c r="U4435" s="32">
        <f t="shared" si="346"/>
        <v>-962.01121619241746</v>
      </c>
      <c r="V4435" s="22" t="str">
        <f t="shared" si="347"/>
        <v/>
      </c>
      <c r="X4435" s="33"/>
      <c r="Y4435" s="33"/>
    </row>
    <row r="4436" spans="1:25" x14ac:dyDescent="0.2">
      <c r="A4436" s="93" t="s">
        <v>3115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5"/>
        <v>3 2025</v>
      </c>
      <c r="G4436" s="97" t="s">
        <v>5</v>
      </c>
      <c r="H4436" s="161" t="s">
        <v>3109</v>
      </c>
      <c r="I4436" s="97" t="s">
        <v>2115</v>
      </c>
      <c r="J4436" s="97" t="s">
        <v>3110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3370</v>
      </c>
      <c r="T4436" s="95" t="str">
        <f t="shared" si="348"/>
        <v>4 2025</v>
      </c>
      <c r="U4436" s="32">
        <f t="shared" si="346"/>
        <v>568.53009937856928</v>
      </c>
      <c r="V4436" s="22">
        <f t="shared" si="347"/>
        <v>1.3176587719322612</v>
      </c>
      <c r="X4436" s="33"/>
      <c r="Y4436" s="33"/>
    </row>
    <row r="4437" spans="1:25" x14ac:dyDescent="0.2">
      <c r="A4437" s="93" t="s">
        <v>3115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5"/>
        <v>3 2025</v>
      </c>
      <c r="G4437" s="97" t="s">
        <v>5</v>
      </c>
      <c r="H4437" s="161" t="s">
        <v>3111</v>
      </c>
      <c r="I4437" s="97" t="s">
        <v>3090</v>
      </c>
      <c r="J4437" s="97" t="s">
        <v>3112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3575</v>
      </c>
      <c r="T4437" s="95" t="str">
        <f t="shared" si="348"/>
        <v>4 2025</v>
      </c>
      <c r="U4437" s="32">
        <f t="shared" si="346"/>
        <v>1755.6748433844041</v>
      </c>
      <c r="V4437" s="22">
        <f t="shared" si="347"/>
        <v>0.39503744247222683</v>
      </c>
      <c r="X4437" s="33"/>
      <c r="Y4437" s="33"/>
    </row>
    <row r="4438" spans="1:25" x14ac:dyDescent="0.2">
      <c r="A4438" s="93" t="s">
        <v>3115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5"/>
        <v>3 2025</v>
      </c>
      <c r="G4438" s="97" t="s">
        <v>5</v>
      </c>
      <c r="H4438" s="161" t="s">
        <v>2726</v>
      </c>
      <c r="I4438" s="97" t="s">
        <v>2067</v>
      </c>
      <c r="J4438" s="97" t="s">
        <v>2727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3609</v>
      </c>
      <c r="T4438" s="95" t="str">
        <f t="shared" si="348"/>
        <v>7 2025</v>
      </c>
      <c r="U4438" s="32">
        <f t="shared" si="346"/>
        <v>687.98744181950792</v>
      </c>
      <c r="V4438" s="22">
        <f t="shared" si="347"/>
        <v>0.75436180746466386</v>
      </c>
      <c r="X4438" s="33"/>
      <c r="Y4438" s="33"/>
    </row>
    <row r="4439" spans="1:25" x14ac:dyDescent="0.2">
      <c r="A4439" s="93" t="s">
        <v>3115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5"/>
        <v>3 2025</v>
      </c>
      <c r="G4439" s="97" t="s">
        <v>5</v>
      </c>
      <c r="H4439" s="161" t="s">
        <v>2087</v>
      </c>
      <c r="I4439" s="97" t="s">
        <v>2070</v>
      </c>
      <c r="J4439" s="97" t="s">
        <v>2088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3609</v>
      </c>
      <c r="T4439" s="95" t="str">
        <f t="shared" si="348"/>
        <v>7 2025</v>
      </c>
      <c r="U4439" s="32">
        <f t="shared" si="346"/>
        <v>1063.9247497924364</v>
      </c>
      <c r="V4439" s="22">
        <f t="shared" si="347"/>
        <v>0.7963060086826339</v>
      </c>
      <c r="X4439" s="33"/>
      <c r="Y4439" s="33"/>
    </row>
    <row r="4440" spans="1:25" x14ac:dyDescent="0.2">
      <c r="A4440" s="93" t="s">
        <v>3115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5"/>
        <v>3 2025</v>
      </c>
      <c r="G4440" s="97" t="s">
        <v>5</v>
      </c>
      <c r="H4440" s="161" t="s">
        <v>3113</v>
      </c>
      <c r="I4440" s="97" t="s">
        <v>2558</v>
      </c>
      <c r="J4440" s="97" t="s">
        <v>3114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/>
      <c r="R4440" s="31"/>
      <c r="S4440" s="31"/>
      <c r="T4440" s="95" t="str">
        <f t="shared" si="348"/>
        <v/>
      </c>
      <c r="U4440" s="32">
        <f t="shared" si="346"/>
        <v>-859.23619694568197</v>
      </c>
      <c r="V4440" s="22" t="str">
        <f t="shared" si="347"/>
        <v/>
      </c>
      <c r="X4440" s="33"/>
      <c r="Y4440" s="33"/>
    </row>
    <row r="4441" spans="1:25" x14ac:dyDescent="0.2">
      <c r="A4441" s="93" t="s">
        <v>3126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5"/>
        <v>3 2025</v>
      </c>
      <c r="G4441" s="97" t="s">
        <v>7</v>
      </c>
      <c r="H4441" s="161" t="s">
        <v>2800</v>
      </c>
      <c r="I4441" s="97" t="s">
        <v>2801</v>
      </c>
      <c r="J4441" s="97" t="s">
        <v>2802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3530</v>
      </c>
      <c r="T4441" s="95" t="str">
        <f t="shared" si="348"/>
        <v>4 2025</v>
      </c>
      <c r="U4441" s="32">
        <f t="shared" si="346"/>
        <v>1361.3366234514554</v>
      </c>
      <c r="V4441" s="22">
        <f t="shared" si="347"/>
        <v>0.83076038857888412</v>
      </c>
      <c r="X4441" s="33"/>
      <c r="Y4441" s="33"/>
    </row>
    <row r="4442" spans="1:25" x14ac:dyDescent="0.2">
      <c r="A4442" s="93" t="s">
        <v>3126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5"/>
        <v>3 2025</v>
      </c>
      <c r="G4442" s="97" t="s">
        <v>7</v>
      </c>
      <c r="H4442" s="161" t="s">
        <v>2800</v>
      </c>
      <c r="I4442" s="97" t="s">
        <v>2801</v>
      </c>
      <c r="J4442" s="97" t="s">
        <v>2802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3530</v>
      </c>
      <c r="T4442" s="95" t="str">
        <f t="shared" si="348"/>
        <v>4 2025</v>
      </c>
      <c r="U4442" s="32">
        <f t="shared" si="346"/>
        <v>1361.3366234514554</v>
      </c>
      <c r="V4442" s="22">
        <f t="shared" si="347"/>
        <v>0.83076038857888412</v>
      </c>
      <c r="X4442" s="33"/>
      <c r="Y4442" s="33"/>
    </row>
    <row r="4443" spans="1:25" x14ac:dyDescent="0.2">
      <c r="A4443" s="93" t="s">
        <v>3126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5"/>
        <v>3 2025</v>
      </c>
      <c r="G4443" s="97" t="s">
        <v>7</v>
      </c>
      <c r="H4443" s="161" t="s">
        <v>3116</v>
      </c>
      <c r="I4443" s="97" t="s">
        <v>3117</v>
      </c>
      <c r="J4443" s="97" t="s">
        <v>3118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8"/>
        <v/>
      </c>
      <c r="U4443" s="32">
        <f t="shared" si="346"/>
        <v>-1872.4876711802551</v>
      </c>
      <c r="V4443" s="22" t="str">
        <f t="shared" si="347"/>
        <v/>
      </c>
      <c r="X4443" s="33"/>
      <c r="Y4443" s="33"/>
    </row>
    <row r="4444" spans="1:25" x14ac:dyDescent="0.2">
      <c r="A4444" s="93" t="s">
        <v>3126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5"/>
        <v>3 2025</v>
      </c>
      <c r="G4444" s="97" t="s">
        <v>7</v>
      </c>
      <c r="H4444" s="161" t="s">
        <v>3119</v>
      </c>
      <c r="I4444" s="97" t="s">
        <v>3120</v>
      </c>
      <c r="J4444" s="97" t="s">
        <v>3121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8"/>
        <v/>
      </c>
      <c r="U4444" s="32">
        <f t="shared" si="346"/>
        <v>-1167.2281590319787</v>
      </c>
      <c r="V4444" s="22" t="str">
        <f t="shared" si="347"/>
        <v/>
      </c>
      <c r="X4444" s="33"/>
      <c r="Y4444" s="33"/>
    </row>
    <row r="4445" spans="1:25" x14ac:dyDescent="0.2">
      <c r="A4445" s="93" t="s">
        <v>3126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5"/>
        <v>3 2025</v>
      </c>
      <c r="G4445" s="97" t="s">
        <v>5</v>
      </c>
      <c r="H4445" s="161" t="s">
        <v>3122</v>
      </c>
      <c r="I4445" s="97" t="s">
        <v>2229</v>
      </c>
      <c r="J4445" s="97" t="s">
        <v>4403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3221</v>
      </c>
      <c r="T4445" s="95" t="str">
        <f t="shared" si="348"/>
        <v>4 2025</v>
      </c>
      <c r="U4445" s="32">
        <f t="shared" si="346"/>
        <v>-1.4760395656594483E-3</v>
      </c>
      <c r="V4445" s="22">
        <f t="shared" si="347"/>
        <v>-6.8506702178763426E-7</v>
      </c>
      <c r="X4445" s="33"/>
      <c r="Y4445" s="33"/>
    </row>
    <row r="4446" spans="1:25" x14ac:dyDescent="0.2">
      <c r="A4446" s="93" t="s">
        <v>3126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5"/>
        <v>3 2025</v>
      </c>
      <c r="G4446" s="97" t="s">
        <v>5</v>
      </c>
      <c r="H4446" s="161" t="s">
        <v>2947</v>
      </c>
      <c r="I4446" s="97" t="s">
        <v>2222</v>
      </c>
      <c r="J4446" s="97" t="s">
        <v>2948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3335</v>
      </c>
      <c r="T4446" s="95" t="str">
        <f t="shared" si="348"/>
        <v>4 2025</v>
      </c>
      <c r="U4446" s="32">
        <f t="shared" si="346"/>
        <v>2541.0801613367917</v>
      </c>
      <c r="V4446" s="22">
        <f t="shared" si="347"/>
        <v>0.64186198884866219</v>
      </c>
      <c r="X4446" s="33"/>
      <c r="Y4446" s="33"/>
    </row>
    <row r="4447" spans="1:25" x14ac:dyDescent="0.2">
      <c r="A4447" s="93" t="s">
        <v>3126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5"/>
        <v>3 2025</v>
      </c>
      <c r="G4447" s="97" t="s">
        <v>5</v>
      </c>
      <c r="H4447" s="161" t="s">
        <v>3124</v>
      </c>
      <c r="I4447" s="97" t="s">
        <v>2770</v>
      </c>
      <c r="J4447" s="97" t="s">
        <v>3125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3331</v>
      </c>
      <c r="T4447" s="95" t="str">
        <f t="shared" si="348"/>
        <v>4 2025</v>
      </c>
      <c r="U4447" s="32">
        <f t="shared" si="346"/>
        <v>1400.6602823393844</v>
      </c>
      <c r="V4447" s="22">
        <f t="shared" si="347"/>
        <v>0.70056142533809451</v>
      </c>
      <c r="X4447" s="33"/>
      <c r="Y4447" s="33"/>
    </row>
    <row r="4448" spans="1:25" x14ac:dyDescent="0.2">
      <c r="A4448" s="93" t="s">
        <v>3126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5"/>
        <v>3 2025</v>
      </c>
      <c r="G4448" s="97" t="s">
        <v>5</v>
      </c>
      <c r="H4448" s="161" t="s">
        <v>3124</v>
      </c>
      <c r="I4448" s="97" t="s">
        <v>2770</v>
      </c>
      <c r="J4448" s="97" t="s">
        <v>3125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3331</v>
      </c>
      <c r="T4448" s="95" t="str">
        <f t="shared" si="348"/>
        <v>4 2025</v>
      </c>
      <c r="U4448" s="32">
        <f t="shared" si="346"/>
        <v>1400.6602823393844</v>
      </c>
      <c r="V4448" s="22">
        <f t="shared" si="347"/>
        <v>0.70056142533809451</v>
      </c>
      <c r="X4448" s="33"/>
      <c r="Y4448" s="33"/>
    </row>
    <row r="4449" spans="1:25" x14ac:dyDescent="0.2">
      <c r="A4449" s="93" t="s">
        <v>3134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5"/>
        <v>3 2025</v>
      </c>
      <c r="G4449" s="97" t="s">
        <v>7</v>
      </c>
      <c r="H4449" s="161" t="s">
        <v>3127</v>
      </c>
      <c r="I4449" s="178" t="s">
        <v>3128</v>
      </c>
      <c r="J4449" s="97" t="s">
        <v>3129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3331</v>
      </c>
      <c r="T4449" s="95" t="str">
        <f t="shared" si="348"/>
        <v>6 2025</v>
      </c>
      <c r="U4449" s="32">
        <f t="shared" si="346"/>
        <v>2300</v>
      </c>
      <c r="V4449" s="22" t="str">
        <f t="shared" si="347"/>
        <v/>
      </c>
      <c r="X4449" s="33"/>
      <c r="Y4449" s="33"/>
    </row>
    <row r="4450" spans="1:25" x14ac:dyDescent="0.2">
      <c r="A4450" s="93" t="s">
        <v>3134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5"/>
        <v>3 2025</v>
      </c>
      <c r="G4450" s="97" t="s">
        <v>5</v>
      </c>
      <c r="H4450" s="161" t="s">
        <v>2490</v>
      </c>
      <c r="I4450" s="97" t="s">
        <v>2067</v>
      </c>
      <c r="J4450" s="97" t="s">
        <v>2491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3221</v>
      </c>
      <c r="T4450" s="95" t="str">
        <f t="shared" si="348"/>
        <v>4 2025</v>
      </c>
      <c r="U4450" s="32">
        <f t="shared" si="346"/>
        <v>587.63031492427035</v>
      </c>
      <c r="V4450" s="22">
        <f t="shared" si="347"/>
        <v>0.13626621969770919</v>
      </c>
      <c r="X4450" s="33"/>
      <c r="Y4450" s="33"/>
    </row>
    <row r="4451" spans="1:25" x14ac:dyDescent="0.2">
      <c r="A4451" s="93" t="s">
        <v>3134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5"/>
        <v>3 2025</v>
      </c>
      <c r="G4451" s="97" t="s">
        <v>5</v>
      </c>
      <c r="H4451" s="161" t="s">
        <v>2490</v>
      </c>
      <c r="I4451" s="97" t="s">
        <v>2067</v>
      </c>
      <c r="J4451" s="97" t="s">
        <v>2491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4899</v>
      </c>
      <c r="T4451" s="95" t="str">
        <f t="shared" si="348"/>
        <v>12 2025</v>
      </c>
      <c r="U4451" s="32">
        <f t="shared" si="346"/>
        <v>687.63031492427035</v>
      </c>
      <c r="V4451" s="22">
        <f t="shared" si="347"/>
        <v>0.15945532622215222</v>
      </c>
      <c r="X4451" s="33"/>
      <c r="Y4451" s="33"/>
    </row>
    <row r="4452" spans="1:25" x14ac:dyDescent="0.2">
      <c r="A4452" s="93" t="s">
        <v>3134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5"/>
        <v>3 2025</v>
      </c>
      <c r="G4452" s="97" t="s">
        <v>5</v>
      </c>
      <c r="H4452" s="161" t="s">
        <v>3130</v>
      </c>
      <c r="I4452" s="97" t="s">
        <v>2111</v>
      </c>
      <c r="J4452" s="97" t="s">
        <v>3131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8"/>
        <v/>
      </c>
      <c r="U4452" s="32">
        <f t="shared" si="346"/>
        <v>-720.21633111685753</v>
      </c>
      <c r="V4452" s="22" t="str">
        <f t="shared" si="347"/>
        <v/>
      </c>
      <c r="X4452" s="33"/>
      <c r="Y4452" s="33"/>
    </row>
    <row r="4453" spans="1:25" x14ac:dyDescent="0.2">
      <c r="A4453" s="93" t="s">
        <v>3134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5"/>
        <v>3 2025</v>
      </c>
      <c r="G4453" s="97" t="s">
        <v>5</v>
      </c>
      <c r="H4453" s="161" t="s">
        <v>3132</v>
      </c>
      <c r="I4453" s="97" t="s">
        <v>2069</v>
      </c>
      <c r="J4453" s="97" t="s">
        <v>3133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8"/>
        <v/>
      </c>
      <c r="U4453" s="32">
        <f t="shared" si="346"/>
        <v>-9.6539835021758336E-4</v>
      </c>
      <c r="V4453" s="22">
        <f t="shared" si="347"/>
        <v>-2.7231669567082015E-7</v>
      </c>
      <c r="X4453" s="33"/>
      <c r="Y4453" s="33"/>
    </row>
    <row r="4454" spans="1:25" x14ac:dyDescent="0.2">
      <c r="A4454" s="93" t="s">
        <v>3143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5"/>
        <v>3 2025</v>
      </c>
      <c r="G4454" s="97" t="s">
        <v>5</v>
      </c>
      <c r="H4454" s="161" t="s">
        <v>3135</v>
      </c>
      <c r="I4454" s="97" t="s">
        <v>2067</v>
      </c>
      <c r="J4454" s="97" t="s">
        <v>3136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3221</v>
      </c>
      <c r="T4454" s="95" t="str">
        <f t="shared" si="348"/>
        <v>4 2025</v>
      </c>
      <c r="U4454" s="32">
        <f t="shared" si="346"/>
        <v>799.58426774888585</v>
      </c>
      <c r="V4454" s="22">
        <f t="shared" si="347"/>
        <v>0.29609672992178071</v>
      </c>
      <c r="X4454" s="33"/>
      <c r="Y4454" s="33"/>
    </row>
    <row r="4455" spans="1:25" x14ac:dyDescent="0.2">
      <c r="A4455" s="93" t="s">
        <v>3143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5"/>
        <v>3 2025</v>
      </c>
      <c r="G4455" s="97" t="s">
        <v>5</v>
      </c>
      <c r="H4455" s="161" t="s">
        <v>2614</v>
      </c>
      <c r="I4455" s="97" t="s">
        <v>2102</v>
      </c>
      <c r="J4455" s="97" t="s">
        <v>2615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3221</v>
      </c>
      <c r="T4455" s="95" t="str">
        <f t="shared" si="348"/>
        <v>4 2025</v>
      </c>
      <c r="U4455" s="32">
        <f t="shared" si="346"/>
        <v>515.08334118275798</v>
      </c>
      <c r="V4455" s="22">
        <f t="shared" si="347"/>
        <v>0.55094038203831674</v>
      </c>
      <c r="X4455" s="33"/>
      <c r="Y4455" s="33"/>
    </row>
    <row r="4456" spans="1:25" x14ac:dyDescent="0.2">
      <c r="A4456" s="93" t="s">
        <v>3143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5"/>
        <v>3 2025</v>
      </c>
      <c r="G4456" s="97" t="s">
        <v>5</v>
      </c>
      <c r="H4456" s="161" t="s">
        <v>2626</v>
      </c>
      <c r="I4456" s="97" t="s">
        <v>2229</v>
      </c>
      <c r="J4456" s="97" t="s">
        <v>2627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3335</v>
      </c>
      <c r="T4456" s="95" t="str">
        <f t="shared" si="348"/>
        <v>4 2025</v>
      </c>
      <c r="U4456" s="32">
        <f t="shared" si="346"/>
        <v>1192.1813693070799</v>
      </c>
      <c r="V4456" s="22">
        <f t="shared" si="347"/>
        <v>0.42459343928951371</v>
      </c>
      <c r="X4456" s="33"/>
      <c r="Y4456" s="33"/>
    </row>
    <row r="4457" spans="1:25" x14ac:dyDescent="0.2">
      <c r="A4457" s="93" t="s">
        <v>3143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5"/>
        <v>3 2025</v>
      </c>
      <c r="G4457" s="97" t="s">
        <v>5</v>
      </c>
      <c r="H4457" s="161" t="s">
        <v>3137</v>
      </c>
      <c r="I4457" s="97" t="s">
        <v>2222</v>
      </c>
      <c r="J4457" s="97" t="s">
        <v>3138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3221</v>
      </c>
      <c r="T4457" s="95" t="str">
        <f t="shared" si="348"/>
        <v>4 2025</v>
      </c>
      <c r="U4457" s="32">
        <f t="shared" si="346"/>
        <v>808.20069225245106</v>
      </c>
      <c r="V4457" s="22">
        <f t="shared" si="347"/>
        <v>0.38636626814965447</v>
      </c>
      <c r="X4457" s="33"/>
      <c r="Y4457" s="33"/>
    </row>
    <row r="4458" spans="1:25" x14ac:dyDescent="0.2">
      <c r="A4458" s="93" t="s">
        <v>3143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5"/>
        <v>3 2025</v>
      </c>
      <c r="G4458" s="97" t="s">
        <v>5</v>
      </c>
      <c r="H4458" s="161" t="s">
        <v>3139</v>
      </c>
      <c r="I4458" s="97" t="s">
        <v>2826</v>
      </c>
      <c r="J4458" s="97" t="s">
        <v>3140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3221</v>
      </c>
      <c r="T4458" s="95" t="str">
        <f t="shared" si="348"/>
        <v>4 2025</v>
      </c>
      <c r="U4458" s="32">
        <f t="shared" si="346"/>
        <v>847.07031264091393</v>
      </c>
      <c r="V4458" s="22">
        <f t="shared" si="347"/>
        <v>0.41261535543898514</v>
      </c>
      <c r="X4458" s="33"/>
      <c r="Y4458" s="33"/>
    </row>
    <row r="4459" spans="1:25" x14ac:dyDescent="0.2">
      <c r="A4459" s="93" t="s">
        <v>3143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5"/>
        <v>3 2025</v>
      </c>
      <c r="G4459" s="97" t="s">
        <v>5</v>
      </c>
      <c r="H4459" s="161" t="s">
        <v>3092</v>
      </c>
      <c r="I4459" s="97" t="s">
        <v>2165</v>
      </c>
      <c r="J4459" s="97" t="s">
        <v>3093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3335</v>
      </c>
      <c r="T4459" s="95" t="str">
        <f t="shared" si="348"/>
        <v>4 2025</v>
      </c>
      <c r="U4459" s="32">
        <f t="shared" si="346"/>
        <v>1358.4958508275304</v>
      </c>
      <c r="V4459" s="22">
        <f t="shared" si="347"/>
        <v>0.25432833390909093</v>
      </c>
      <c r="X4459" s="33"/>
      <c r="Y4459" s="33"/>
    </row>
    <row r="4460" spans="1:25" x14ac:dyDescent="0.2">
      <c r="A4460" s="93" t="s">
        <v>3143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5"/>
        <v>3 2025</v>
      </c>
      <c r="G4460" s="97" t="s">
        <v>5</v>
      </c>
      <c r="H4460" s="161" t="s">
        <v>3141</v>
      </c>
      <c r="I4460" s="97" t="s">
        <v>2826</v>
      </c>
      <c r="J4460" s="97" t="s">
        <v>3142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3221</v>
      </c>
      <c r="T4460" s="95" t="str">
        <f t="shared" si="348"/>
        <v>4 2025</v>
      </c>
      <c r="U4460" s="32">
        <f t="shared" si="346"/>
        <v>706.8137496868585</v>
      </c>
      <c r="V4460" s="22">
        <f t="shared" si="347"/>
        <v>0.3150936528735363</v>
      </c>
      <c r="X4460" s="33"/>
      <c r="Y4460" s="33"/>
    </row>
    <row r="4461" spans="1:25" x14ac:dyDescent="0.2">
      <c r="A4461" s="93" t="s">
        <v>3143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5"/>
        <v>3 2025</v>
      </c>
      <c r="G4461" s="97" t="s">
        <v>5</v>
      </c>
      <c r="H4461" s="161" t="s">
        <v>3141</v>
      </c>
      <c r="I4461" s="97" t="s">
        <v>2826</v>
      </c>
      <c r="J4461" s="97" t="s">
        <v>3142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3221</v>
      </c>
      <c r="T4461" s="95" t="str">
        <f t="shared" si="348"/>
        <v>4 2025</v>
      </c>
      <c r="U4461" s="32">
        <f t="shared" si="346"/>
        <v>706.8137496868585</v>
      </c>
      <c r="V4461" s="22">
        <f t="shared" si="347"/>
        <v>0.3150936528735363</v>
      </c>
      <c r="X4461" s="33"/>
      <c r="Y4461" s="33"/>
    </row>
    <row r="4462" spans="1:25" x14ac:dyDescent="0.2">
      <c r="A4462" s="93" t="s">
        <v>3151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5"/>
        <v>3 2025</v>
      </c>
      <c r="G4462" s="97" t="s">
        <v>5</v>
      </c>
      <c r="H4462" s="161" t="s">
        <v>3144</v>
      </c>
      <c r="I4462" s="97" t="s">
        <v>2558</v>
      </c>
      <c r="J4462" s="97" t="s">
        <v>3145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3221</v>
      </c>
      <c r="T4462" s="95" t="str">
        <f t="shared" si="348"/>
        <v>4 2025</v>
      </c>
      <c r="U4462" s="32">
        <f t="shared" si="346"/>
        <v>1537.0247406511169</v>
      </c>
      <c r="V4462" s="22">
        <f t="shared" si="347"/>
        <v>1.4459647363689432</v>
      </c>
      <c r="X4462" s="33"/>
      <c r="Y4462" s="33"/>
    </row>
    <row r="4463" spans="1:25" x14ac:dyDescent="0.2">
      <c r="A4463" s="93" t="s">
        <v>3151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5"/>
        <v>3 2025</v>
      </c>
      <c r="G4463" s="97" t="s">
        <v>5</v>
      </c>
      <c r="H4463" s="161" t="s">
        <v>2535</v>
      </c>
      <c r="I4463" s="97" t="s">
        <v>2067</v>
      </c>
      <c r="J4463" s="97" t="s">
        <v>4397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3221</v>
      </c>
      <c r="T4463" s="95" t="str">
        <f t="shared" si="348"/>
        <v>4 2025</v>
      </c>
      <c r="U4463" s="32">
        <f t="shared" si="346"/>
        <v>961.89941878962964</v>
      </c>
      <c r="V4463" s="22">
        <f t="shared" si="347"/>
        <v>0.52331163409797121</v>
      </c>
      <c r="X4463" s="33"/>
      <c r="Y4463" s="33"/>
    </row>
    <row r="4464" spans="1:25" x14ac:dyDescent="0.2">
      <c r="A4464" s="93" t="s">
        <v>3151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5"/>
        <v>3 2025</v>
      </c>
      <c r="G4464" s="97" t="s">
        <v>5</v>
      </c>
      <c r="H4464" s="161" t="s">
        <v>3146</v>
      </c>
      <c r="I4464" s="97" t="s">
        <v>3147</v>
      </c>
      <c r="J4464" s="97" t="s">
        <v>3148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3221</v>
      </c>
      <c r="T4464" s="95" t="str">
        <f t="shared" si="348"/>
        <v>4 2025</v>
      </c>
      <c r="U4464" s="32">
        <f t="shared" si="346"/>
        <v>695.13885684837896</v>
      </c>
      <c r="V4464" s="22">
        <f t="shared" si="347"/>
        <v>1.1492536174937062</v>
      </c>
      <c r="X4464" s="33"/>
      <c r="Y4464" s="33"/>
    </row>
    <row r="4465" spans="1:25" x14ac:dyDescent="0.2">
      <c r="A4465" s="93" t="s">
        <v>3151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5"/>
        <v>3 2025</v>
      </c>
      <c r="G4465" s="97" t="s">
        <v>5</v>
      </c>
      <c r="H4465" s="161" t="s">
        <v>2866</v>
      </c>
      <c r="I4465" s="97" t="s">
        <v>2067</v>
      </c>
      <c r="J4465" s="97" t="s">
        <v>2867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8"/>
        <v/>
      </c>
      <c r="U4465" s="32">
        <f t="shared" si="346"/>
        <v>-1074.2634921915264</v>
      </c>
      <c r="V4465" s="22" t="str">
        <f t="shared" si="347"/>
        <v/>
      </c>
      <c r="X4465" s="33"/>
      <c r="Y4465" s="33"/>
    </row>
    <row r="4466" spans="1:25" x14ac:dyDescent="0.2">
      <c r="A4466" s="93" t="s">
        <v>3151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5"/>
        <v>3 2025</v>
      </c>
      <c r="G4466" s="97" t="s">
        <v>5</v>
      </c>
      <c r="H4466" s="161" t="s">
        <v>2614</v>
      </c>
      <c r="I4466" s="97" t="s">
        <v>2102</v>
      </c>
      <c r="J4466" s="97" t="s">
        <v>2615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3221</v>
      </c>
      <c r="T4466" s="95" t="str">
        <f t="shared" si="348"/>
        <v>4 2025</v>
      </c>
      <c r="U4466" s="32">
        <f t="shared" si="346"/>
        <v>641.0099796105842</v>
      </c>
      <c r="V4466" s="22">
        <f t="shared" si="347"/>
        <v>0.79235832761203573</v>
      </c>
      <c r="X4466" s="33"/>
      <c r="Y4466" s="33"/>
    </row>
    <row r="4467" spans="1:25" x14ac:dyDescent="0.2">
      <c r="A4467" s="93" t="s">
        <v>3151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5"/>
        <v>3 2025</v>
      </c>
      <c r="G4467" s="97" t="s">
        <v>5</v>
      </c>
      <c r="H4467" s="161" t="s">
        <v>2097</v>
      </c>
      <c r="I4467" s="97" t="s">
        <v>2070</v>
      </c>
      <c r="J4467" s="97" t="s">
        <v>3038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3575</v>
      </c>
      <c r="T4467" s="95" t="str">
        <f t="shared" si="348"/>
        <v>4 2025</v>
      </c>
      <c r="U4467" s="32">
        <f t="shared" si="346"/>
        <v>941.20432524478474</v>
      </c>
      <c r="V4467" s="22">
        <f t="shared" si="347"/>
        <v>0.50635168675477571</v>
      </c>
      <c r="X4467" s="33"/>
      <c r="Y4467" s="33"/>
    </row>
    <row r="4468" spans="1:25" x14ac:dyDescent="0.2">
      <c r="A4468" s="93" t="s">
        <v>3151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5"/>
        <v>3 2025</v>
      </c>
      <c r="G4468" s="97" t="s">
        <v>5</v>
      </c>
      <c r="H4468" s="161" t="s">
        <v>2097</v>
      </c>
      <c r="I4468" s="97" t="s">
        <v>2070</v>
      </c>
      <c r="J4468" s="97" t="s">
        <v>3038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3221</v>
      </c>
      <c r="T4468" s="95" t="str">
        <f t="shared" si="348"/>
        <v>5 2025</v>
      </c>
      <c r="U4468" s="32">
        <f t="shared" si="346"/>
        <v>1141.2043252447847</v>
      </c>
      <c r="V4468" s="22">
        <f t="shared" si="347"/>
        <v>0.61394823580868829</v>
      </c>
      <c r="X4468" s="33"/>
      <c r="Y4468" s="33"/>
    </row>
    <row r="4469" spans="1:25" x14ac:dyDescent="0.2">
      <c r="A4469" s="93" t="s">
        <v>3151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5"/>
        <v>3 2025</v>
      </c>
      <c r="G4469" s="97" t="s">
        <v>5</v>
      </c>
      <c r="H4469" s="161" t="s">
        <v>3149</v>
      </c>
      <c r="I4469" s="97" t="s">
        <v>2068</v>
      </c>
      <c r="J4469" s="97" t="s">
        <v>3150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8"/>
        <v>8 2025</v>
      </c>
      <c r="U4469" s="32">
        <f t="shared" si="346"/>
        <v>831.66790078644863</v>
      </c>
      <c r="V4469" s="22">
        <f t="shared" si="347"/>
        <v>0.71184203647770683</v>
      </c>
      <c r="X4469" s="33"/>
      <c r="Y4469" s="33"/>
    </row>
    <row r="4470" spans="1:25" x14ac:dyDescent="0.2">
      <c r="A4470" s="93" t="s">
        <v>3151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5"/>
        <v>3 2025</v>
      </c>
      <c r="G4470" s="97" t="s">
        <v>5</v>
      </c>
      <c r="H4470" s="161" t="s">
        <v>2164</v>
      </c>
      <c r="I4470" s="97" t="s">
        <v>2165</v>
      </c>
      <c r="J4470" s="97" t="s">
        <v>4125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3221</v>
      </c>
      <c r="T4470" s="95" t="str">
        <f t="shared" si="348"/>
        <v>3 2025</v>
      </c>
      <c r="U4470" s="32">
        <f t="shared" si="346"/>
        <v>-2.7216508719902777E-3</v>
      </c>
      <c r="V4470" s="22">
        <f t="shared" si="347"/>
        <v>-7.3173029503555136E-7</v>
      </c>
      <c r="X4470" s="33"/>
      <c r="Y4470" s="33"/>
    </row>
    <row r="4471" spans="1:25" x14ac:dyDescent="0.2">
      <c r="A4471" s="93" t="s">
        <v>3158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5"/>
        <v>3 2025</v>
      </c>
      <c r="G4471" s="97" t="s">
        <v>5</v>
      </c>
      <c r="H4471" s="161" t="s">
        <v>2134</v>
      </c>
      <c r="I4471" s="97" t="s">
        <v>2067</v>
      </c>
      <c r="J4471" s="97" t="s">
        <v>2135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8"/>
        <v>10 2025</v>
      </c>
      <c r="U4471" s="32">
        <f t="shared" si="346"/>
        <v>1584.3792212508702</v>
      </c>
      <c r="V4471" s="22">
        <f t="shared" si="347"/>
        <v>0.98066281524155197</v>
      </c>
      <c r="X4471" s="33"/>
      <c r="Y4471" s="33"/>
    </row>
    <row r="4472" spans="1:25" x14ac:dyDescent="0.2">
      <c r="A4472" s="93" t="s">
        <v>3158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5"/>
        <v>3 2025</v>
      </c>
      <c r="G4472" s="97" t="s">
        <v>5</v>
      </c>
      <c r="H4472" s="161" t="s">
        <v>2134</v>
      </c>
      <c r="I4472" s="97" t="s">
        <v>2067</v>
      </c>
      <c r="J4472" s="97" t="s">
        <v>2135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8"/>
        <v>11 2025</v>
      </c>
      <c r="U4472" s="32">
        <f t="shared" si="346"/>
        <v>1384.3792212508702</v>
      </c>
      <c r="V4472" s="22">
        <f t="shared" si="347"/>
        <v>0.8568713892889549</v>
      </c>
      <c r="X4472" s="33"/>
      <c r="Y4472" s="33"/>
    </row>
    <row r="4473" spans="1:25" x14ac:dyDescent="0.2">
      <c r="A4473" s="93" t="s">
        <v>3158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5"/>
        <v>3 2025</v>
      </c>
      <c r="G4473" s="97" t="s">
        <v>5</v>
      </c>
      <c r="H4473" s="161" t="s">
        <v>2080</v>
      </c>
      <c r="I4473" s="97" t="s">
        <v>2067</v>
      </c>
      <c r="J4473" s="97" t="s">
        <v>2081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8"/>
        <v>8 2025</v>
      </c>
      <c r="U4473" s="32">
        <f t="shared" si="346"/>
        <v>1000.7645748521231</v>
      </c>
      <c r="V4473" s="22">
        <f t="shared" si="347"/>
        <v>0.58894992420784253</v>
      </c>
      <c r="X4473" s="33"/>
      <c r="Y4473" s="33"/>
    </row>
    <row r="4474" spans="1:25" x14ac:dyDescent="0.2">
      <c r="A4474" s="93" t="s">
        <v>3158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5"/>
        <v>3 2025</v>
      </c>
      <c r="G4474" s="97" t="s">
        <v>5</v>
      </c>
      <c r="H4474" s="161" t="s">
        <v>2080</v>
      </c>
      <c r="I4474" s="97" t="s">
        <v>2067</v>
      </c>
      <c r="J4474" s="97" t="s">
        <v>2081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8"/>
        <v>7 2025</v>
      </c>
      <c r="U4474" s="32">
        <f t="shared" si="346"/>
        <v>1000.7645748521231</v>
      </c>
      <c r="V4474" s="22">
        <f t="shared" si="347"/>
        <v>0.58894992420784253</v>
      </c>
      <c r="X4474" s="33"/>
      <c r="Y4474" s="33"/>
    </row>
    <row r="4475" spans="1:25" x14ac:dyDescent="0.2">
      <c r="A4475" s="93" t="s">
        <v>3158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5"/>
        <v>3 2025</v>
      </c>
      <c r="G4475" s="97" t="s">
        <v>5</v>
      </c>
      <c r="H4475" s="161" t="s">
        <v>2887</v>
      </c>
      <c r="I4475" s="97" t="s">
        <v>2283</v>
      </c>
      <c r="J4475" s="97" t="s">
        <v>2888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8"/>
        <v>8 2025</v>
      </c>
      <c r="U4475" s="32">
        <f t="shared" si="346"/>
        <v>1032.9409320633267</v>
      </c>
      <c r="V4475" s="22">
        <f t="shared" si="347"/>
        <v>1.5484999480756447</v>
      </c>
      <c r="X4475" s="33"/>
      <c r="Y4475" s="33"/>
    </row>
    <row r="4476" spans="1:25" x14ac:dyDescent="0.2">
      <c r="A4476" s="93" t="s">
        <v>3158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5"/>
        <v>3 2025</v>
      </c>
      <c r="G4476" s="97" t="s">
        <v>5</v>
      </c>
      <c r="H4476" s="161" t="s">
        <v>2881</v>
      </c>
      <c r="I4476" s="97" t="s">
        <v>2283</v>
      </c>
      <c r="J4476" s="97" t="s">
        <v>2882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/>
      <c r="R4476" s="31"/>
      <c r="S4476" s="31"/>
      <c r="T4476" s="95" t="str">
        <f t="shared" si="348"/>
        <v/>
      </c>
      <c r="U4476" s="32">
        <f t="shared" si="346"/>
        <v>-752.53181758872631</v>
      </c>
      <c r="V4476" s="22" t="str">
        <f t="shared" si="347"/>
        <v/>
      </c>
      <c r="X4476" s="33"/>
      <c r="Y4476" s="33"/>
    </row>
    <row r="4477" spans="1:25" x14ac:dyDescent="0.2">
      <c r="A4477" s="93" t="s">
        <v>3158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5"/>
        <v>3 2025</v>
      </c>
      <c r="G4477" s="97" t="s">
        <v>5</v>
      </c>
      <c r="H4477" s="161" t="s">
        <v>2735</v>
      </c>
      <c r="I4477" s="97" t="s">
        <v>2283</v>
      </c>
      <c r="J4477" s="97" t="s">
        <v>2736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3221</v>
      </c>
      <c r="T4477" s="95" t="str">
        <f t="shared" si="348"/>
        <v>4 2025</v>
      </c>
      <c r="U4477" s="32">
        <f t="shared" si="346"/>
        <v>947.46818241127369</v>
      </c>
      <c r="V4477" s="22">
        <f t="shared" si="347"/>
        <v>1.2590406947139663</v>
      </c>
      <c r="X4477" s="33"/>
      <c r="Y4477" s="33"/>
    </row>
    <row r="4478" spans="1:25" x14ac:dyDescent="0.2">
      <c r="A4478" s="93" t="s">
        <v>3158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5"/>
        <v>3 2025</v>
      </c>
      <c r="G4478" s="97" t="s">
        <v>5</v>
      </c>
      <c r="H4478" s="161" t="s">
        <v>2892</v>
      </c>
      <c r="I4478" s="97" t="s">
        <v>2071</v>
      </c>
      <c r="J4478" s="97" t="s">
        <v>2893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8"/>
        <v>7 2025</v>
      </c>
      <c r="U4478" s="32">
        <f t="shared" si="346"/>
        <v>1173.8220776791936</v>
      </c>
      <c r="V4478" s="22">
        <f t="shared" si="347"/>
        <v>0.68001221803428979</v>
      </c>
      <c r="X4478" s="33"/>
      <c r="Y4478" s="33"/>
    </row>
    <row r="4479" spans="1:25" x14ac:dyDescent="0.2">
      <c r="A4479" s="93" t="s">
        <v>3158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5"/>
        <v>3 2025</v>
      </c>
      <c r="G4479" s="97" t="s">
        <v>5</v>
      </c>
      <c r="H4479" s="161" t="s">
        <v>3152</v>
      </c>
      <c r="I4479" s="97" t="s">
        <v>2071</v>
      </c>
      <c r="J4479" s="97" t="s">
        <v>3153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8"/>
        <v>9 2025</v>
      </c>
      <c r="U4479" s="32">
        <f t="shared" si="346"/>
        <v>988.26277857515709</v>
      </c>
      <c r="V4479" s="22">
        <f t="shared" si="347"/>
        <v>0.97679788550565882</v>
      </c>
      <c r="X4479" s="33"/>
      <c r="Y4479" s="33"/>
    </row>
    <row r="4480" spans="1:25" x14ac:dyDescent="0.2">
      <c r="A4480" s="93" t="s">
        <v>3158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5"/>
        <v>3 2025</v>
      </c>
      <c r="G4480" s="97" t="s">
        <v>5</v>
      </c>
      <c r="H4480" s="161" t="s">
        <v>3154</v>
      </c>
      <c r="I4480" s="97" t="s">
        <v>2558</v>
      </c>
      <c r="J4480" s="97" t="s">
        <v>3155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8"/>
        <v>8 2025</v>
      </c>
      <c r="U4480" s="32">
        <f t="shared" si="346"/>
        <v>1405.3232835334034</v>
      </c>
      <c r="V4480" s="22">
        <f t="shared" si="347"/>
        <v>1.5707609884870317</v>
      </c>
      <c r="X4480" s="33"/>
      <c r="Y4480" s="33"/>
    </row>
    <row r="4481" spans="1:25" x14ac:dyDescent="0.2">
      <c r="A4481" s="93" t="s">
        <v>3158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5"/>
        <v>3 2025</v>
      </c>
      <c r="G4481" s="97" t="s">
        <v>5</v>
      </c>
      <c r="H4481" s="161" t="s">
        <v>3156</v>
      </c>
      <c r="I4481" s="97" t="s">
        <v>2068</v>
      </c>
      <c r="J4481" s="97" t="s">
        <v>3157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3331</v>
      </c>
      <c r="T4481" s="95" t="str">
        <f t="shared" si="348"/>
        <v>11 2025</v>
      </c>
      <c r="U4481" s="32">
        <f t="shared" si="346"/>
        <v>893.9236377870568</v>
      </c>
      <c r="V4481" s="22">
        <f t="shared" si="347"/>
        <v>0.49495340091365408</v>
      </c>
      <c r="X4481" s="33"/>
      <c r="Y4481" s="33"/>
    </row>
    <row r="4482" spans="1:25" x14ac:dyDescent="0.2">
      <c r="A4482" s="93" t="s">
        <v>3170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5"/>
        <v>4 2025</v>
      </c>
      <c r="G4482" s="97" t="s">
        <v>5</v>
      </c>
      <c r="H4482" s="161" t="s">
        <v>3160</v>
      </c>
      <c r="I4482" s="97" t="s">
        <v>3090</v>
      </c>
      <c r="J4482" s="97" t="s">
        <v>3161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3575</v>
      </c>
      <c r="T4482" s="95" t="str">
        <f t="shared" si="348"/>
        <v>5 2025</v>
      </c>
      <c r="U4482" s="32">
        <f t="shared" si="346"/>
        <v>911.22536988685715</v>
      </c>
      <c r="V4482" s="22">
        <f t="shared" si="347"/>
        <v>0.28576035486538143</v>
      </c>
      <c r="X4482" s="33"/>
      <c r="Y4482" s="33"/>
    </row>
    <row r="4483" spans="1:25" x14ac:dyDescent="0.2">
      <c r="A4483" s="93" t="s">
        <v>3170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ref="F4483:F4546" si="349">IFERROR(MONTH(E4483)&amp;" "&amp;YEAR(E4483),"")</f>
        <v>4 2025</v>
      </c>
      <c r="G4483" s="97" t="s">
        <v>5</v>
      </c>
      <c r="H4483" s="161" t="s">
        <v>3162</v>
      </c>
      <c r="I4483" s="97" t="s">
        <v>3090</v>
      </c>
      <c r="J4483" s="97" t="s">
        <v>3163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3575</v>
      </c>
      <c r="T4483" s="95" t="str">
        <f t="shared" si="348"/>
        <v>5 2025</v>
      </c>
      <c r="U4483" s="32">
        <f t="shared" ref="U4483:U4546" si="350">Q4483-P4483</f>
        <v>737.7824412532625</v>
      </c>
      <c r="V4483" s="22">
        <f t="shared" ref="V4483:V4546" si="351">IF(Q4483&lt;&gt;0,IFERROR(U4483/P4483,""),"")</f>
        <v>0.41866705821383499</v>
      </c>
      <c r="X4483" s="33"/>
      <c r="Y4483" s="33"/>
    </row>
    <row r="4484" spans="1:25" x14ac:dyDescent="0.2">
      <c r="A4484" s="93" t="s">
        <v>3170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si="349"/>
        <v>4 2025</v>
      </c>
      <c r="G4484" s="97" t="s">
        <v>5</v>
      </c>
      <c r="H4484" s="161" t="s">
        <v>3164</v>
      </c>
      <c r="I4484" s="97" t="s">
        <v>3090</v>
      </c>
      <c r="J4484" s="97" t="s">
        <v>3165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3575</v>
      </c>
      <c r="T4484" s="95" t="str">
        <f t="shared" si="348"/>
        <v>5 2025</v>
      </c>
      <c r="U4484" s="32">
        <f t="shared" si="350"/>
        <v>973.81951697127806</v>
      </c>
      <c r="V4484" s="22">
        <f t="shared" si="351"/>
        <v>0.25788479161626743</v>
      </c>
      <c r="X4484" s="33"/>
      <c r="Y4484" s="33"/>
    </row>
    <row r="4485" spans="1:25" x14ac:dyDescent="0.2">
      <c r="A4485" s="93" t="s">
        <v>3170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9"/>
        <v>4 2025</v>
      </c>
      <c r="G4485" s="97" t="s">
        <v>5</v>
      </c>
      <c r="H4485" s="161" t="s">
        <v>3166</v>
      </c>
      <c r="I4485" s="97" t="s">
        <v>2527</v>
      </c>
      <c r="J4485" s="97" t="s">
        <v>3167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3575</v>
      </c>
      <c r="T4485" s="95" t="str">
        <f t="shared" si="348"/>
        <v>5 2025</v>
      </c>
      <c r="U4485" s="32">
        <f t="shared" si="350"/>
        <v>864.30704525674355</v>
      </c>
      <c r="V4485" s="22">
        <f t="shared" si="351"/>
        <v>0.2995145564035388</v>
      </c>
      <c r="X4485" s="33"/>
      <c r="Y4485" s="33"/>
    </row>
    <row r="4486" spans="1:25" x14ac:dyDescent="0.2">
      <c r="A4486" s="93" t="s">
        <v>3170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9"/>
        <v>4 2025</v>
      </c>
      <c r="G4486" s="97" t="s">
        <v>6</v>
      </c>
      <c r="H4486" s="161" t="s">
        <v>3168</v>
      </c>
      <c r="I4486" s="97" t="s">
        <v>3090</v>
      </c>
      <c r="J4486" s="97" t="s">
        <v>3169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3575</v>
      </c>
      <c r="T4486" s="95" t="str">
        <f t="shared" si="348"/>
        <v>5 2025</v>
      </c>
      <c r="U4486" s="32">
        <f t="shared" si="350"/>
        <v>1195.5170800696233</v>
      </c>
      <c r="V4486" s="22">
        <f t="shared" si="351"/>
        <v>0.2191806441819206</v>
      </c>
      <c r="X4486" s="33"/>
      <c r="Y4486" s="33"/>
    </row>
    <row r="4487" spans="1:25" x14ac:dyDescent="0.2">
      <c r="A4487" s="93" t="s">
        <v>3170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9"/>
        <v>4 2025</v>
      </c>
      <c r="G4487" s="97" t="s">
        <v>5</v>
      </c>
      <c r="H4487" s="161" t="s">
        <v>2778</v>
      </c>
      <c r="I4487" s="97" t="s">
        <v>2779</v>
      </c>
      <c r="J4487" s="97" t="s">
        <v>2780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3272</v>
      </c>
      <c r="T4487" s="95" t="str">
        <f t="shared" si="348"/>
        <v>6 2025</v>
      </c>
      <c r="U4487" s="32">
        <f t="shared" si="350"/>
        <v>558.99427328111369</v>
      </c>
      <c r="V4487" s="22">
        <f t="shared" si="351"/>
        <v>1.0332501962064711</v>
      </c>
      <c r="X4487" s="33"/>
      <c r="Y4487" s="33"/>
    </row>
    <row r="4488" spans="1:25" x14ac:dyDescent="0.2">
      <c r="A4488" s="93" t="s">
        <v>3170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9"/>
        <v>4 2025</v>
      </c>
      <c r="G4488" s="97" t="s">
        <v>5</v>
      </c>
      <c r="H4488" s="161" t="s">
        <v>2778</v>
      </c>
      <c r="I4488" s="97" t="s">
        <v>2779</v>
      </c>
      <c r="J4488" s="97" t="s">
        <v>2780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3272</v>
      </c>
      <c r="T4488" s="95" t="str">
        <f t="shared" si="348"/>
        <v>6 2025</v>
      </c>
      <c r="U4488" s="32">
        <f t="shared" si="350"/>
        <v>558.99427328111369</v>
      </c>
      <c r="V4488" s="22">
        <f t="shared" si="351"/>
        <v>1.0332501962064711</v>
      </c>
      <c r="X4488" s="33"/>
      <c r="Y4488" s="33"/>
    </row>
    <row r="4489" spans="1:25" x14ac:dyDescent="0.2">
      <c r="A4489" s="93" t="s">
        <v>3174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9"/>
        <v>3 2025</v>
      </c>
      <c r="G4489" s="97" t="s">
        <v>6</v>
      </c>
      <c r="H4489" s="161" t="s">
        <v>2346</v>
      </c>
      <c r="I4489" s="97" t="s">
        <v>2347</v>
      </c>
      <c r="J4489" s="97" t="s">
        <v>760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3221</v>
      </c>
      <c r="T4489" s="95" t="str">
        <f t="shared" si="348"/>
        <v>4 2025</v>
      </c>
      <c r="U4489" s="32">
        <f t="shared" si="350"/>
        <v>1217</v>
      </c>
      <c r="V4489" s="22">
        <f t="shared" si="351"/>
        <v>1.554278416347382</v>
      </c>
      <c r="X4489" s="33"/>
      <c r="Y4489" s="33"/>
    </row>
    <row r="4490" spans="1:25" x14ac:dyDescent="0.2">
      <c r="A4490" s="93" t="s">
        <v>3174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9"/>
        <v>3 2025</v>
      </c>
      <c r="G4490" s="97" t="s">
        <v>6</v>
      </c>
      <c r="H4490" s="161" t="s">
        <v>2346</v>
      </c>
      <c r="I4490" s="97" t="s">
        <v>2347</v>
      </c>
      <c r="J4490" s="97" t="s">
        <v>760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3221</v>
      </c>
      <c r="T4490" s="95" t="str">
        <f t="shared" si="348"/>
        <v>4 2025</v>
      </c>
      <c r="U4490" s="32">
        <f t="shared" si="350"/>
        <v>1217</v>
      </c>
      <c r="V4490" s="22">
        <f t="shared" si="351"/>
        <v>1.554278416347382</v>
      </c>
      <c r="X4490" s="33"/>
      <c r="Y4490" s="33"/>
    </row>
    <row r="4491" spans="1:25" x14ac:dyDescent="0.2">
      <c r="A4491" s="93" t="s">
        <v>3174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9"/>
        <v>3 2025</v>
      </c>
      <c r="G4491" s="97" t="s">
        <v>6</v>
      </c>
      <c r="H4491" s="161" t="s">
        <v>2346</v>
      </c>
      <c r="I4491" s="97" t="s">
        <v>2347</v>
      </c>
      <c r="J4491" s="97" t="s">
        <v>760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3221</v>
      </c>
      <c r="T4491" s="95" t="str">
        <f t="shared" si="348"/>
        <v>5 2025</v>
      </c>
      <c r="U4491" s="32">
        <f t="shared" si="350"/>
        <v>1217</v>
      </c>
      <c r="V4491" s="22">
        <f t="shared" si="351"/>
        <v>1.554278416347382</v>
      </c>
      <c r="X4491" s="33"/>
      <c r="Y4491" s="33"/>
    </row>
    <row r="4492" spans="1:25" x14ac:dyDescent="0.2">
      <c r="A4492" s="93" t="s">
        <v>3175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В пути</v>
      </c>
      <c r="E4492" s="95">
        <f>IFERROR(VLOOKUP($A4492,HeadJournal!$A$1:$NTR$890,COLUMN(HeadJournal!G$1),0),"")</f>
        <v>45749</v>
      </c>
      <c r="F4492" s="95" t="str">
        <f t="shared" si="349"/>
        <v>4 2025</v>
      </c>
      <c r="G4492" s="97" t="s">
        <v>6</v>
      </c>
      <c r="H4492" s="161" t="s">
        <v>3176</v>
      </c>
      <c r="I4492" s="97" t="s">
        <v>3177</v>
      </c>
      <c r="J4492" s="97" t="s">
        <v>764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3221</v>
      </c>
      <c r="T4492" s="95" t="str">
        <f t="shared" si="348"/>
        <v>4 2025</v>
      </c>
      <c r="U4492" s="32">
        <f t="shared" si="350"/>
        <v>2245</v>
      </c>
      <c r="V4492" s="22">
        <f t="shared" si="351"/>
        <v>1.2792022792022792</v>
      </c>
      <c r="X4492" s="33"/>
      <c r="Y4492" s="33"/>
    </row>
    <row r="4493" spans="1:25" x14ac:dyDescent="0.2">
      <c r="A4493" s="93" t="s">
        <v>3175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В пути</v>
      </c>
      <c r="E4493" s="95">
        <f>IFERROR(VLOOKUP($A4493,HeadJournal!$A$1:$NTR$890,COLUMN(HeadJournal!G$1),0),"")</f>
        <v>45749</v>
      </c>
      <c r="F4493" s="95" t="str">
        <f t="shared" si="349"/>
        <v>4 2025</v>
      </c>
      <c r="G4493" s="97" t="s">
        <v>6</v>
      </c>
      <c r="H4493" s="161" t="s">
        <v>3178</v>
      </c>
      <c r="I4493" s="97" t="s">
        <v>2684</v>
      </c>
      <c r="J4493" s="97" t="s">
        <v>502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3221</v>
      </c>
      <c r="T4493" s="95" t="str">
        <f t="shared" si="348"/>
        <v>5 2025</v>
      </c>
      <c r="U4493" s="32">
        <f t="shared" si="350"/>
        <v>655</v>
      </c>
      <c r="V4493" s="22">
        <f t="shared" si="351"/>
        <v>0.33676092544987146</v>
      </c>
      <c r="X4493" s="33"/>
      <c r="Y4493" s="33"/>
    </row>
    <row r="4494" spans="1:25" x14ac:dyDescent="0.2">
      <c r="A4494" s="93" t="s">
        <v>3179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В пути</v>
      </c>
      <c r="E4494" s="95">
        <f>IFERROR(VLOOKUP($A4494,HeadJournal!$A$1:$NTR$890,COLUMN(HeadJournal!G$1),0),"")</f>
        <v>45754</v>
      </c>
      <c r="F4494" s="95" t="str">
        <f t="shared" si="349"/>
        <v>4 2025</v>
      </c>
      <c r="G4494" s="96" t="s">
        <v>6</v>
      </c>
      <c r="H4494" s="161" t="s">
        <v>3031</v>
      </c>
      <c r="I4494" s="97" t="s">
        <v>3030</v>
      </c>
      <c r="J4494" s="97" t="s">
        <v>1291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3221</v>
      </c>
      <c r="T4494" s="95" t="str">
        <f t="shared" si="348"/>
        <v>5 2025</v>
      </c>
      <c r="U4494" s="32">
        <f t="shared" si="350"/>
        <v>1087</v>
      </c>
      <c r="V4494" s="22">
        <f t="shared" si="351"/>
        <v>1.190580503833516</v>
      </c>
      <c r="X4494" s="33"/>
      <c r="Y4494" s="33"/>
    </row>
    <row r="4495" spans="1:25" x14ac:dyDescent="0.2">
      <c r="A4495" s="93" t="s">
        <v>3179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В пути</v>
      </c>
      <c r="E4495" s="95">
        <f>IFERROR(VLOOKUP($A4495,HeadJournal!$A$1:$NTR$890,COLUMN(HeadJournal!G$1),0),"")</f>
        <v>45754</v>
      </c>
      <c r="F4495" s="95" t="str">
        <f t="shared" si="349"/>
        <v>4 2025</v>
      </c>
      <c r="G4495" s="97" t="s">
        <v>6</v>
      </c>
      <c r="H4495" s="161" t="s">
        <v>3031</v>
      </c>
      <c r="I4495" s="97" t="s">
        <v>3030</v>
      </c>
      <c r="J4495" s="97" t="s">
        <v>1291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3331</v>
      </c>
      <c r="T4495" s="95" t="str">
        <f t="shared" ref="T4495:T4558" si="352">IF(R4495="","",MONTH(R4495)&amp;" "&amp;YEAR(R4495))</f>
        <v>5 2025</v>
      </c>
      <c r="U4495" s="32">
        <f t="shared" si="350"/>
        <v>1087</v>
      </c>
      <c r="V4495" s="22">
        <f t="shared" si="351"/>
        <v>1.190580503833516</v>
      </c>
      <c r="X4495" s="33"/>
      <c r="Y4495" s="33"/>
    </row>
    <row r="4496" spans="1:25" x14ac:dyDescent="0.2">
      <c r="A4496" s="93" t="s">
        <v>3190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9"/>
        <v>4 2025</v>
      </c>
      <c r="G4496" s="97" t="s">
        <v>7</v>
      </c>
      <c r="H4496" s="161" t="s">
        <v>3180</v>
      </c>
      <c r="I4496" s="97" t="s">
        <v>3181</v>
      </c>
      <c r="J4496" s="97" t="s">
        <v>3182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3221</v>
      </c>
      <c r="T4496" s="95" t="str">
        <f t="shared" si="352"/>
        <v>5 2025</v>
      </c>
      <c r="U4496" s="32">
        <f t="shared" si="350"/>
        <v>744.90458032955689</v>
      </c>
      <c r="V4496" s="22">
        <f t="shared" si="351"/>
        <v>0.70600683733631064</v>
      </c>
      <c r="X4496" s="33"/>
      <c r="Y4496" s="33"/>
    </row>
    <row r="4497" spans="1:25" x14ac:dyDescent="0.2">
      <c r="A4497" s="93" t="s">
        <v>3190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9"/>
        <v>4 2025</v>
      </c>
      <c r="G4497" s="97" t="s">
        <v>5</v>
      </c>
      <c r="H4497" s="161" t="s">
        <v>2831</v>
      </c>
      <c r="I4497" s="97" t="s">
        <v>2067</v>
      </c>
      <c r="J4497" s="97" t="s">
        <v>2832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3221</v>
      </c>
      <c r="T4497" s="95" t="str">
        <f t="shared" si="352"/>
        <v>5 2025</v>
      </c>
      <c r="U4497" s="32">
        <f t="shared" si="350"/>
        <v>1118.1927278578783</v>
      </c>
      <c r="V4497" s="22">
        <f t="shared" si="351"/>
        <v>0.8092248104356986</v>
      </c>
      <c r="X4497" s="33"/>
      <c r="Y4497" s="33"/>
    </row>
    <row r="4498" spans="1:25" x14ac:dyDescent="0.2">
      <c r="A4498" s="93" t="s">
        <v>3190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9"/>
        <v>4 2025</v>
      </c>
      <c r="G4498" s="97" t="s">
        <v>5</v>
      </c>
      <c r="H4498" s="161" t="s">
        <v>2831</v>
      </c>
      <c r="I4498" s="97" t="s">
        <v>2067</v>
      </c>
      <c r="J4498" s="97" t="s">
        <v>2832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3221</v>
      </c>
      <c r="T4498" s="95" t="str">
        <f t="shared" si="352"/>
        <v>5 2025</v>
      </c>
      <c r="U4498" s="32">
        <f t="shared" si="350"/>
        <v>1118.1927278578783</v>
      </c>
      <c r="V4498" s="22">
        <f t="shared" si="351"/>
        <v>0.8092248104356986</v>
      </c>
      <c r="X4498" s="33"/>
      <c r="Y4498" s="33"/>
    </row>
    <row r="4499" spans="1:25" x14ac:dyDescent="0.2">
      <c r="A4499" s="93" t="s">
        <v>3190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9"/>
        <v>4 2025</v>
      </c>
      <c r="G4499" s="97" t="s">
        <v>5</v>
      </c>
      <c r="H4499" s="161" t="s">
        <v>2831</v>
      </c>
      <c r="I4499" s="97" t="s">
        <v>2067</v>
      </c>
      <c r="J4499" s="97" t="s">
        <v>2832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3221</v>
      </c>
      <c r="T4499" s="95" t="str">
        <f t="shared" si="352"/>
        <v>5 2025</v>
      </c>
      <c r="U4499" s="32">
        <f t="shared" si="350"/>
        <v>1118.1927278578783</v>
      </c>
      <c r="V4499" s="22">
        <f t="shared" si="351"/>
        <v>0.8092248104356986</v>
      </c>
      <c r="X4499" s="33"/>
      <c r="Y4499" s="33"/>
    </row>
    <row r="4500" spans="1:25" x14ac:dyDescent="0.2">
      <c r="A4500" s="93" t="s">
        <v>3190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9"/>
        <v>4 2025</v>
      </c>
      <c r="G4500" s="97" t="s">
        <v>5</v>
      </c>
      <c r="H4500" s="161" t="s">
        <v>2831</v>
      </c>
      <c r="I4500" s="97" t="s">
        <v>2067</v>
      </c>
      <c r="J4500" s="97" t="s">
        <v>2832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3281</v>
      </c>
      <c r="T4500" s="95" t="str">
        <f t="shared" si="352"/>
        <v>6 2025</v>
      </c>
      <c r="U4500" s="32">
        <f t="shared" si="350"/>
        <v>1018.1927278578783</v>
      </c>
      <c r="V4500" s="22">
        <f t="shared" si="351"/>
        <v>0.7368558180182706</v>
      </c>
      <c r="X4500" s="33"/>
      <c r="Y4500" s="33"/>
    </row>
    <row r="4501" spans="1:25" x14ac:dyDescent="0.2">
      <c r="A4501" s="93" t="s">
        <v>3190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9"/>
        <v>4 2025</v>
      </c>
      <c r="G4501" s="97" t="s">
        <v>5</v>
      </c>
      <c r="H4501" s="161" t="s">
        <v>2758</v>
      </c>
      <c r="I4501" s="97" t="s">
        <v>2165</v>
      </c>
      <c r="J4501" s="97" t="s">
        <v>2759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3380</v>
      </c>
      <c r="T4501" s="95" t="str">
        <f t="shared" si="352"/>
        <v>7 2025</v>
      </c>
      <c r="U4501" s="32">
        <f t="shared" si="350"/>
        <v>558.94091658084415</v>
      </c>
      <c r="V4501" s="22">
        <f t="shared" si="351"/>
        <v>0.66456795675826097</v>
      </c>
      <c r="X4501" s="33"/>
      <c r="Y4501" s="33"/>
    </row>
    <row r="4502" spans="1:25" x14ac:dyDescent="0.2">
      <c r="A4502" s="93" t="s">
        <v>3190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9"/>
        <v>4 2025</v>
      </c>
      <c r="G4502" s="97" t="s">
        <v>5</v>
      </c>
      <c r="H4502" s="161" t="s">
        <v>3183</v>
      </c>
      <c r="I4502" s="97" t="s">
        <v>2165</v>
      </c>
      <c r="J4502" s="97" t="s">
        <v>3184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52"/>
        <v/>
      </c>
      <c r="U4502" s="32">
        <f t="shared" si="350"/>
        <v>-560.07746138002085</v>
      </c>
      <c r="V4502" s="22" t="str">
        <f t="shared" si="351"/>
        <v/>
      </c>
      <c r="X4502" s="33"/>
      <c r="Y4502" s="33"/>
    </row>
    <row r="4503" spans="1:25" x14ac:dyDescent="0.2">
      <c r="A4503" s="93" t="s">
        <v>3190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9"/>
        <v>4 2025</v>
      </c>
      <c r="G4503" s="97" t="s">
        <v>5</v>
      </c>
      <c r="H4503" s="161" t="s">
        <v>3185</v>
      </c>
      <c r="I4503" s="97" t="s">
        <v>2067</v>
      </c>
      <c r="J4503" s="97" t="s">
        <v>3186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52"/>
        <v/>
      </c>
      <c r="U4503" s="32">
        <f t="shared" si="350"/>
        <v>-695.85381565396517</v>
      </c>
      <c r="V4503" s="22" t="str">
        <f t="shared" si="351"/>
        <v/>
      </c>
      <c r="X4503" s="33"/>
      <c r="Y4503" s="33"/>
    </row>
    <row r="4504" spans="1:25" x14ac:dyDescent="0.2">
      <c r="A4504" s="93" t="s">
        <v>3190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9"/>
        <v>4 2025</v>
      </c>
      <c r="G4504" s="97" t="s">
        <v>5</v>
      </c>
      <c r="H4504" s="161" t="s">
        <v>2139</v>
      </c>
      <c r="I4504" s="97" t="s">
        <v>2067</v>
      </c>
      <c r="J4504" s="97" t="s">
        <v>2140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3221</v>
      </c>
      <c r="T4504" s="95" t="str">
        <f t="shared" si="352"/>
        <v>5 2025</v>
      </c>
      <c r="U4504" s="32">
        <f t="shared" si="350"/>
        <v>990.43095005149303</v>
      </c>
      <c r="V4504" s="22">
        <f t="shared" si="351"/>
        <v>0.6561017861920776</v>
      </c>
      <c r="X4504" s="33"/>
      <c r="Y4504" s="33"/>
    </row>
    <row r="4505" spans="1:25" x14ac:dyDescent="0.2">
      <c r="A4505" s="93" t="s">
        <v>3190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9"/>
        <v>4 2025</v>
      </c>
      <c r="G4505" s="97" t="s">
        <v>5</v>
      </c>
      <c r="H4505" s="161" t="s">
        <v>2260</v>
      </c>
      <c r="I4505" s="97" t="s">
        <v>2068</v>
      </c>
      <c r="J4505" s="97" t="s">
        <v>2261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3221</v>
      </c>
      <c r="T4505" s="95" t="str">
        <f t="shared" si="352"/>
        <v>5 2025</v>
      </c>
      <c r="U4505" s="32">
        <f t="shared" si="350"/>
        <v>1055.0190074665286</v>
      </c>
      <c r="V4505" s="22">
        <f t="shared" si="351"/>
        <v>0.73012656423720412</v>
      </c>
      <c r="X4505" s="33"/>
      <c r="Y4505" s="33"/>
    </row>
    <row r="4506" spans="1:25" x14ac:dyDescent="0.2">
      <c r="A4506" s="93" t="s">
        <v>3190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9"/>
        <v>4 2025</v>
      </c>
      <c r="G4506" s="97" t="s">
        <v>5</v>
      </c>
      <c r="H4506" s="161" t="s">
        <v>2260</v>
      </c>
      <c r="I4506" s="97" t="s">
        <v>2068</v>
      </c>
      <c r="J4506" s="97" t="s">
        <v>2261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3221</v>
      </c>
      <c r="T4506" s="95" t="str">
        <f t="shared" si="352"/>
        <v>5 2025</v>
      </c>
      <c r="U4506" s="32">
        <f t="shared" si="350"/>
        <v>1055.0190074665286</v>
      </c>
      <c r="V4506" s="22">
        <f t="shared" si="351"/>
        <v>0.73012656423720412</v>
      </c>
      <c r="X4506" s="33"/>
      <c r="Y4506" s="33"/>
    </row>
    <row r="4507" spans="1:25" x14ac:dyDescent="0.2">
      <c r="A4507" s="93" t="s">
        <v>3190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9"/>
        <v>4 2025</v>
      </c>
      <c r="G4507" s="97" t="s">
        <v>5</v>
      </c>
      <c r="H4507" s="161" t="s">
        <v>2276</v>
      </c>
      <c r="I4507" s="97" t="s">
        <v>2277</v>
      </c>
      <c r="J4507" s="97" t="s">
        <v>2278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52"/>
        <v>7 2025</v>
      </c>
      <c r="U4507" s="32">
        <f t="shared" si="350"/>
        <v>1004.1665988671466</v>
      </c>
      <c r="V4507" s="22">
        <f t="shared" si="351"/>
        <v>0.40233719061991779</v>
      </c>
      <c r="X4507" s="33"/>
      <c r="Y4507" s="33"/>
    </row>
    <row r="4508" spans="1:25" x14ac:dyDescent="0.2">
      <c r="A4508" s="93" t="s">
        <v>3190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9"/>
        <v>4 2025</v>
      </c>
      <c r="G4508" s="97" t="s">
        <v>7</v>
      </c>
      <c r="H4508" s="161" t="s">
        <v>3187</v>
      </c>
      <c r="I4508" s="97" t="s">
        <v>3188</v>
      </c>
      <c r="J4508" s="97" t="s">
        <v>3189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52"/>
        <v/>
      </c>
      <c r="U4508" s="32">
        <f t="shared" si="350"/>
        <v>-1828.2663259526269</v>
      </c>
      <c r="V4508" s="22" t="str">
        <f t="shared" si="351"/>
        <v/>
      </c>
      <c r="X4508" s="33"/>
      <c r="Y4508" s="33"/>
    </row>
    <row r="4509" spans="1:25" x14ac:dyDescent="0.2">
      <c r="A4509" s="93" t="s">
        <v>3190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9"/>
        <v>4 2025</v>
      </c>
      <c r="G4509" s="97" t="s">
        <v>5</v>
      </c>
      <c r="H4509" s="161" t="s">
        <v>3154</v>
      </c>
      <c r="I4509" s="97" t="s">
        <v>2558</v>
      </c>
      <c r="J4509" s="97" t="s">
        <v>3155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52"/>
        <v/>
      </c>
      <c r="U4509" s="32">
        <f t="shared" si="350"/>
        <v>-4.3692070033785058E-3</v>
      </c>
      <c r="V4509" s="22">
        <f t="shared" si="351"/>
        <v>-4.8118788318103679E-6</v>
      </c>
      <c r="X4509" s="33"/>
      <c r="Y4509" s="33"/>
    </row>
    <row r="4510" spans="1:25" x14ac:dyDescent="0.2">
      <c r="A4510" s="93" t="s">
        <v>3191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9"/>
        <v>4 2025</v>
      </c>
      <c r="G4510" s="97" t="s">
        <v>5</v>
      </c>
      <c r="H4510" s="161" t="s">
        <v>3092</v>
      </c>
      <c r="I4510" s="97" t="s">
        <v>2165</v>
      </c>
      <c r="J4510" s="97" t="s">
        <v>3093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3221</v>
      </c>
      <c r="T4510" s="95" t="str">
        <f t="shared" si="352"/>
        <v>5 2025</v>
      </c>
      <c r="U4510" s="32">
        <f t="shared" si="350"/>
        <v>1621.8781068573817</v>
      </c>
      <c r="V4510" s="22">
        <f t="shared" si="351"/>
        <v>0.31321744453432687</v>
      </c>
      <c r="X4510" s="33"/>
      <c r="Y4510" s="33"/>
    </row>
    <row r="4511" spans="1:25" x14ac:dyDescent="0.2">
      <c r="A4511" s="93" t="s">
        <v>3191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9"/>
        <v>4 2025</v>
      </c>
      <c r="G4511" s="97" t="s">
        <v>5</v>
      </c>
      <c r="H4511" s="161" t="s">
        <v>2282</v>
      </c>
      <c r="I4511" s="97" t="s">
        <v>2283</v>
      </c>
      <c r="J4511" s="97" t="s">
        <v>2284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3575</v>
      </c>
      <c r="T4511" s="95" t="str">
        <f t="shared" si="352"/>
        <v>5 2025</v>
      </c>
      <c r="U4511" s="32">
        <f t="shared" si="350"/>
        <v>830.9223450928539</v>
      </c>
      <c r="V4511" s="22">
        <f t="shared" si="351"/>
        <v>0.33653147499895142</v>
      </c>
      <c r="X4511" s="33"/>
      <c r="Y4511" s="33"/>
    </row>
    <row r="4512" spans="1:25" x14ac:dyDescent="0.2">
      <c r="A4512" s="93" t="s">
        <v>3191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9"/>
        <v>4 2025</v>
      </c>
      <c r="G4512" s="97" t="s">
        <v>5</v>
      </c>
      <c r="H4512" s="161" t="s">
        <v>3052</v>
      </c>
      <c r="I4512" s="97" t="s">
        <v>3053</v>
      </c>
      <c r="J4512" s="97" t="s">
        <v>3054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52"/>
        <v/>
      </c>
      <c r="U4512" s="32">
        <f t="shared" si="350"/>
        <v>4.4239437461328635E-3</v>
      </c>
      <c r="V4512" s="22">
        <f t="shared" si="351"/>
        <v>2.0214912262944407E-6</v>
      </c>
      <c r="X4512" s="33"/>
      <c r="Y4512" s="33"/>
    </row>
    <row r="4513" spans="1:25" x14ac:dyDescent="0.2">
      <c r="A4513" s="93" t="s">
        <v>3191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9"/>
        <v>4 2025</v>
      </c>
      <c r="G4513" s="97" t="s">
        <v>5</v>
      </c>
      <c r="H4513" s="161" t="s">
        <v>3060</v>
      </c>
      <c r="I4513" s="97" t="s">
        <v>3061</v>
      </c>
      <c r="J4513" s="97" t="s">
        <v>3062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52"/>
        <v/>
      </c>
      <c r="U4513" s="32">
        <f t="shared" si="350"/>
        <v>-2.6173447931796545E-3</v>
      </c>
      <c r="V4513" s="22">
        <f t="shared" si="351"/>
        <v>-6.87554966614805E-7</v>
      </c>
      <c r="X4513" s="33"/>
      <c r="Y4513" s="33"/>
    </row>
    <row r="4514" spans="1:25" x14ac:dyDescent="0.2">
      <c r="A4514" s="93" t="s">
        <v>3191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9"/>
        <v>4 2025</v>
      </c>
      <c r="G4514" s="97" t="s">
        <v>5</v>
      </c>
      <c r="H4514" s="161" t="s">
        <v>3063</v>
      </c>
      <c r="I4514" s="97" t="s">
        <v>3061</v>
      </c>
      <c r="J4514" s="97" t="s">
        <v>3064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52"/>
        <v/>
      </c>
      <c r="U4514" s="32">
        <f t="shared" si="350"/>
        <v>-3.9124947415984934E-3</v>
      </c>
      <c r="V4514" s="22">
        <f t="shared" si="351"/>
        <v>-2.0571680089908278E-6</v>
      </c>
      <c r="X4514" s="33"/>
      <c r="Y4514" s="33"/>
    </row>
    <row r="4515" spans="1:25" x14ac:dyDescent="0.2">
      <c r="A4515" s="93" t="s">
        <v>3191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9"/>
        <v>4 2025</v>
      </c>
      <c r="G4515" s="97" t="s">
        <v>5</v>
      </c>
      <c r="H4515" s="161" t="s">
        <v>3154</v>
      </c>
      <c r="I4515" s="97" t="s">
        <v>2558</v>
      </c>
      <c r="J4515" s="97" t="s">
        <v>3155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52"/>
        <v/>
      </c>
      <c r="U4515" s="32">
        <f t="shared" si="350"/>
        <v>1.653945549492164E-3</v>
      </c>
      <c r="V4515" s="22">
        <f t="shared" si="351"/>
        <v>1.7320463857353838E-6</v>
      </c>
      <c r="X4515" s="33"/>
      <c r="Y4515" s="33"/>
    </row>
    <row r="4516" spans="1:25" x14ac:dyDescent="0.2">
      <c r="A4516" s="93" t="s">
        <v>3198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9"/>
        <v>4 2025</v>
      </c>
      <c r="G4516" s="97" t="s">
        <v>5</v>
      </c>
      <c r="H4516" s="161" t="s">
        <v>2520</v>
      </c>
      <c r="I4516" s="97" t="s">
        <v>2115</v>
      </c>
      <c r="J4516" s="97" t="s">
        <v>2521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3221</v>
      </c>
      <c r="T4516" s="95" t="str">
        <f t="shared" si="352"/>
        <v>5 2025</v>
      </c>
      <c r="U4516" s="32">
        <f t="shared" si="350"/>
        <v>1376.9768311949681</v>
      </c>
      <c r="V4516" s="22">
        <f t="shared" si="351"/>
        <v>0.79916327077014448</v>
      </c>
      <c r="X4516" s="33"/>
      <c r="Y4516" s="33"/>
    </row>
    <row r="4517" spans="1:25" x14ac:dyDescent="0.2">
      <c r="A4517" s="93" t="s">
        <v>3198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9"/>
        <v>4 2025</v>
      </c>
      <c r="G4517" s="97" t="s">
        <v>5</v>
      </c>
      <c r="H4517" s="161" t="s">
        <v>3192</v>
      </c>
      <c r="I4517" s="97" t="s">
        <v>2119</v>
      </c>
      <c r="J4517" s="97" t="s">
        <v>3193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3575</v>
      </c>
      <c r="T4517" s="95" t="str">
        <f t="shared" si="352"/>
        <v>5 2025</v>
      </c>
      <c r="U4517" s="32">
        <f t="shared" si="350"/>
        <v>425.71183446540681</v>
      </c>
      <c r="V4517" s="22">
        <f t="shared" si="351"/>
        <v>0.1127926156653459</v>
      </c>
      <c r="X4517" s="33"/>
      <c r="Y4517" s="33"/>
    </row>
    <row r="4518" spans="1:25" x14ac:dyDescent="0.2">
      <c r="A4518" s="93" t="s">
        <v>3198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9"/>
        <v>4 2025</v>
      </c>
      <c r="G4518" s="97" t="s">
        <v>5</v>
      </c>
      <c r="H4518" s="161" t="s">
        <v>3194</v>
      </c>
      <c r="I4518" s="97" t="s">
        <v>3195</v>
      </c>
      <c r="J4518" s="97" t="s">
        <v>3196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3575</v>
      </c>
      <c r="T4518" s="95" t="str">
        <f t="shared" si="352"/>
        <v>5 2025</v>
      </c>
      <c r="U4518" s="32">
        <f t="shared" si="350"/>
        <v>1094.1262002515687</v>
      </c>
      <c r="V4518" s="22">
        <f t="shared" si="351"/>
        <v>0.13094096757235721</v>
      </c>
      <c r="X4518" s="33"/>
      <c r="Y4518" s="33"/>
    </row>
    <row r="4519" spans="1:25" x14ac:dyDescent="0.2">
      <c r="A4519" s="93" t="s">
        <v>3198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9"/>
        <v>4 2025</v>
      </c>
      <c r="G4519" s="97" t="s">
        <v>5</v>
      </c>
      <c r="H4519" s="161" t="s">
        <v>2114</v>
      </c>
      <c r="I4519" s="97" t="s">
        <v>2115</v>
      </c>
      <c r="J4519" s="97" t="s">
        <v>3197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3320</v>
      </c>
      <c r="T4519" s="95" t="str">
        <f t="shared" si="352"/>
        <v>5 2025</v>
      </c>
      <c r="U4519" s="32">
        <f t="shared" si="350"/>
        <v>865.54378352201206</v>
      </c>
      <c r="V4519" s="22">
        <f t="shared" si="351"/>
        <v>0.60339505213144584</v>
      </c>
      <c r="X4519" s="33"/>
      <c r="Y4519" s="33"/>
    </row>
    <row r="4520" spans="1:25" x14ac:dyDescent="0.2">
      <c r="A4520" s="93" t="s">
        <v>3198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9"/>
        <v>4 2025</v>
      </c>
      <c r="G4520" s="97" t="s">
        <v>5</v>
      </c>
      <c r="H4520" s="161" t="s">
        <v>2114</v>
      </c>
      <c r="I4520" s="97" t="s">
        <v>2115</v>
      </c>
      <c r="J4520" s="97" t="s">
        <v>3197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3320</v>
      </c>
      <c r="T4520" s="95" t="str">
        <f t="shared" si="352"/>
        <v>5 2025</v>
      </c>
      <c r="U4520" s="32">
        <f t="shared" si="350"/>
        <v>865.54378352201206</v>
      </c>
      <c r="V4520" s="22">
        <f t="shared" si="351"/>
        <v>0.60339505213144584</v>
      </c>
      <c r="X4520" s="33"/>
      <c r="Y4520" s="33"/>
    </row>
    <row r="4521" spans="1:25" x14ac:dyDescent="0.2">
      <c r="A4521" s="93" t="s">
        <v>3198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9"/>
        <v>4 2025</v>
      </c>
      <c r="G4521" s="97" t="s">
        <v>5</v>
      </c>
      <c r="H4521" s="161" t="s">
        <v>2114</v>
      </c>
      <c r="I4521" s="97" t="s">
        <v>2115</v>
      </c>
      <c r="J4521" s="97" t="s">
        <v>3197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3370</v>
      </c>
      <c r="T4521" s="95" t="str">
        <f t="shared" si="352"/>
        <v>5 2025</v>
      </c>
      <c r="U4521" s="32">
        <f t="shared" si="350"/>
        <v>865.54378352201206</v>
      </c>
      <c r="V4521" s="22">
        <f t="shared" si="351"/>
        <v>0.60339505213144584</v>
      </c>
      <c r="X4521" s="33"/>
      <c r="Y4521" s="33"/>
    </row>
    <row r="4522" spans="1:25" x14ac:dyDescent="0.2">
      <c r="A4522" s="93" t="s">
        <v>3198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9"/>
        <v>4 2025</v>
      </c>
      <c r="G4522" s="97" t="s">
        <v>5</v>
      </c>
      <c r="H4522" s="161" t="s">
        <v>2114</v>
      </c>
      <c r="I4522" s="97" t="s">
        <v>2115</v>
      </c>
      <c r="J4522" s="97" t="s">
        <v>3197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3221</v>
      </c>
      <c r="T4522" s="95" t="str">
        <f t="shared" si="352"/>
        <v>5 2025</v>
      </c>
      <c r="U4522" s="32">
        <f t="shared" si="350"/>
        <v>865.54378352201206</v>
      </c>
      <c r="V4522" s="22">
        <f t="shared" si="351"/>
        <v>0.60339505213144584</v>
      </c>
      <c r="X4522" s="33"/>
      <c r="Y4522" s="33"/>
    </row>
    <row r="4523" spans="1:25" x14ac:dyDescent="0.2">
      <c r="A4523" s="93" t="s">
        <v>3210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9"/>
        <v>4 2025</v>
      </c>
      <c r="G4523" s="97" t="s">
        <v>5</v>
      </c>
      <c r="H4523" s="161" t="s">
        <v>2741</v>
      </c>
      <c r="I4523" s="97" t="s">
        <v>2742</v>
      </c>
      <c r="J4523" s="97" t="s">
        <v>4038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3335</v>
      </c>
      <c r="T4523" s="95" t="str">
        <f t="shared" si="352"/>
        <v>5 2025</v>
      </c>
      <c r="U4523" s="32">
        <f t="shared" si="350"/>
        <v>758.36049564297582</v>
      </c>
      <c r="V4523" s="22">
        <f t="shared" si="351"/>
        <v>0.8053618100493819</v>
      </c>
      <c r="X4523" s="33"/>
      <c r="Y4523" s="33"/>
    </row>
    <row r="4524" spans="1:25" x14ac:dyDescent="0.2">
      <c r="A4524" s="93" t="s">
        <v>3210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9"/>
        <v>4 2025</v>
      </c>
      <c r="G4524" s="97" t="s">
        <v>5</v>
      </c>
      <c r="H4524" s="161" t="s">
        <v>3199</v>
      </c>
      <c r="I4524" s="97" t="s">
        <v>2067</v>
      </c>
      <c r="J4524" s="97" t="s">
        <v>3200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3575</v>
      </c>
      <c r="T4524" s="95" t="str">
        <f t="shared" si="352"/>
        <v>5 2025</v>
      </c>
      <c r="U4524" s="32">
        <f t="shared" si="350"/>
        <v>660.96705183095764</v>
      </c>
      <c r="V4524" s="22">
        <f t="shared" si="351"/>
        <v>0.30900274462659799</v>
      </c>
      <c r="X4524" s="33"/>
      <c r="Y4524" s="33"/>
    </row>
    <row r="4525" spans="1:25" x14ac:dyDescent="0.2">
      <c r="A4525" s="93" t="s">
        <v>3210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9"/>
        <v>4 2025</v>
      </c>
      <c r="G4525" s="97" t="s">
        <v>5</v>
      </c>
      <c r="H4525" s="161" t="s">
        <v>2260</v>
      </c>
      <c r="I4525" s="97" t="s">
        <v>2068</v>
      </c>
      <c r="J4525" s="97" t="s">
        <v>2261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3221</v>
      </c>
      <c r="T4525" s="95" t="str">
        <f t="shared" si="352"/>
        <v>5 2025</v>
      </c>
      <c r="U4525" s="32">
        <f t="shared" si="350"/>
        <v>928.17891376618127</v>
      </c>
      <c r="V4525" s="22">
        <f t="shared" si="351"/>
        <v>0.59051180945164428</v>
      </c>
      <c r="X4525" s="33"/>
      <c r="Y4525" s="33"/>
    </row>
    <row r="4526" spans="1:25" x14ac:dyDescent="0.2">
      <c r="A4526" s="93" t="s">
        <v>3210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9"/>
        <v>4 2025</v>
      </c>
      <c r="G4526" s="97" t="s">
        <v>5</v>
      </c>
      <c r="H4526" s="161" t="s">
        <v>2260</v>
      </c>
      <c r="I4526" s="97" t="s">
        <v>2068</v>
      </c>
      <c r="J4526" s="97" t="s">
        <v>2261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52"/>
        <v>7 2025</v>
      </c>
      <c r="U4526" s="32">
        <f t="shared" si="350"/>
        <v>828.17891376618127</v>
      </c>
      <c r="V4526" s="22">
        <f t="shared" si="351"/>
        <v>0.52689133707357849</v>
      </c>
      <c r="X4526" s="33"/>
      <c r="Y4526" s="33"/>
    </row>
    <row r="4527" spans="1:25" x14ac:dyDescent="0.2">
      <c r="A4527" s="93" t="s">
        <v>3210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9"/>
        <v>4 2025</v>
      </c>
      <c r="G4527" s="97" t="s">
        <v>5</v>
      </c>
      <c r="H4527" s="161" t="s">
        <v>3201</v>
      </c>
      <c r="I4527" s="97" t="s">
        <v>2165</v>
      </c>
      <c r="J4527" s="97" t="s">
        <v>3202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3609</v>
      </c>
      <c r="T4527" s="95" t="str">
        <f t="shared" si="352"/>
        <v>5 2025</v>
      </c>
      <c r="U4527" s="32">
        <f t="shared" si="350"/>
        <v>703.35810809449458</v>
      </c>
      <c r="V4527" s="22">
        <f t="shared" si="351"/>
        <v>0.64137446625566352</v>
      </c>
      <c r="X4527" s="33"/>
      <c r="Y4527" s="33"/>
    </row>
    <row r="4528" spans="1:25" x14ac:dyDescent="0.2">
      <c r="A4528" s="93" t="s">
        <v>3210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9"/>
        <v>4 2025</v>
      </c>
      <c r="G4528" s="97" t="s">
        <v>5</v>
      </c>
      <c r="H4528" s="161" t="s">
        <v>2488</v>
      </c>
      <c r="I4528" s="97" t="s">
        <v>2067</v>
      </c>
      <c r="J4528" s="97" t="s">
        <v>2489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3221</v>
      </c>
      <c r="T4528" s="95" t="str">
        <f t="shared" si="352"/>
        <v>5 2025</v>
      </c>
      <c r="U4528" s="32">
        <f t="shared" si="350"/>
        <v>890.16468694907644</v>
      </c>
      <c r="V4528" s="22">
        <f t="shared" si="351"/>
        <v>0.25362007261112801</v>
      </c>
      <c r="X4528" s="33"/>
      <c r="Y4528" s="33"/>
    </row>
    <row r="4529" spans="1:25" x14ac:dyDescent="0.2">
      <c r="A4529" s="93" t="s">
        <v>3210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9"/>
        <v>4 2025</v>
      </c>
      <c r="G4529" s="97" t="s">
        <v>5</v>
      </c>
      <c r="H4529" s="161" t="s">
        <v>3203</v>
      </c>
      <c r="I4529" s="97" t="s">
        <v>2067</v>
      </c>
      <c r="J4529" s="97" t="s">
        <v>3204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3335</v>
      </c>
      <c r="T4529" s="95" t="str">
        <f t="shared" si="352"/>
        <v>5 2025</v>
      </c>
      <c r="U4529" s="32">
        <f t="shared" si="350"/>
        <v>925.33996272603645</v>
      </c>
      <c r="V4529" s="22">
        <f t="shared" si="351"/>
        <v>0.40680363111975099</v>
      </c>
      <c r="X4529" s="33"/>
      <c r="Y4529" s="33"/>
    </row>
    <row r="4530" spans="1:25" x14ac:dyDescent="0.2">
      <c r="A4530" s="93" t="s">
        <v>3210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9"/>
        <v>4 2025</v>
      </c>
      <c r="G4530" s="97" t="s">
        <v>6</v>
      </c>
      <c r="H4530" s="161" t="s">
        <v>3205</v>
      </c>
      <c r="I4530" s="97" t="s">
        <v>3206</v>
      </c>
      <c r="J4530" s="97" t="s">
        <v>3207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52"/>
        <v/>
      </c>
      <c r="U4530" s="32">
        <f t="shared" si="350"/>
        <v>-1452.1786183448348</v>
      </c>
      <c r="V4530" s="22" t="str">
        <f t="shared" si="351"/>
        <v/>
      </c>
      <c r="X4530" s="33"/>
      <c r="Y4530" s="33"/>
    </row>
    <row r="4531" spans="1:25" x14ac:dyDescent="0.2">
      <c r="A4531" s="93" t="s">
        <v>3210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9"/>
        <v>4 2025</v>
      </c>
      <c r="G4531" s="97" t="s">
        <v>6</v>
      </c>
      <c r="H4531" s="161" t="s">
        <v>3208</v>
      </c>
      <c r="I4531" s="97" t="s">
        <v>2115</v>
      </c>
      <c r="J4531" s="97" t="s">
        <v>3209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3221</v>
      </c>
      <c r="T4531" s="95" t="str">
        <f t="shared" si="352"/>
        <v>5 2025</v>
      </c>
      <c r="U4531" s="32">
        <f t="shared" si="350"/>
        <v>1407.1506422203192</v>
      </c>
      <c r="V4531" s="22">
        <f t="shared" si="351"/>
        <v>0.58806486820633419</v>
      </c>
      <c r="X4531" s="33"/>
      <c r="Y4531" s="33"/>
    </row>
    <row r="4532" spans="1:25" x14ac:dyDescent="0.2">
      <c r="A4532" s="93" t="s">
        <v>3210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9"/>
        <v>4 2025</v>
      </c>
      <c r="G4532" s="97" t="s">
        <v>5</v>
      </c>
      <c r="H4532" s="161" t="s">
        <v>2540</v>
      </c>
      <c r="I4532" s="97" t="s">
        <v>2067</v>
      </c>
      <c r="J4532" s="97" t="s">
        <v>2541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3221</v>
      </c>
      <c r="T4532" s="95" t="str">
        <f t="shared" si="352"/>
        <v>5 2025</v>
      </c>
      <c r="U4532" s="32">
        <f t="shared" si="350"/>
        <v>817.58984334861225</v>
      </c>
      <c r="V4532" s="22">
        <f t="shared" si="351"/>
        <v>0.35821337412383841</v>
      </c>
      <c r="X4532" s="33"/>
      <c r="Y4532" s="33"/>
    </row>
    <row r="4533" spans="1:25" x14ac:dyDescent="0.2">
      <c r="A4533" s="93" t="s">
        <v>3648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9"/>
        <v>4 2025</v>
      </c>
      <c r="G4533" s="97" t="s">
        <v>7</v>
      </c>
      <c r="H4533" s="161" t="s">
        <v>2800</v>
      </c>
      <c r="I4533" s="161" t="s">
        <v>2801</v>
      </c>
      <c r="J4533" s="97" t="s">
        <v>2802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3530</v>
      </c>
      <c r="T4533" s="95" t="str">
        <f t="shared" si="352"/>
        <v>10 2025</v>
      </c>
      <c r="U4533" s="32">
        <f t="shared" si="350"/>
        <v>626.46306224783848</v>
      </c>
      <c r="V4533" s="22">
        <f t="shared" si="351"/>
        <v>0.26393651275599067</v>
      </c>
      <c r="X4533" s="33"/>
      <c r="Y4533" s="33"/>
    </row>
    <row r="4534" spans="1:25" x14ac:dyDescent="0.2">
      <c r="A4534" s="93" t="s">
        <v>3648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9"/>
        <v>4 2025</v>
      </c>
      <c r="G4534" s="97" t="s">
        <v>7</v>
      </c>
      <c r="H4534" s="161" t="s">
        <v>2800</v>
      </c>
      <c r="I4534" s="161" t="s">
        <v>2801</v>
      </c>
      <c r="J4534" s="97" t="s">
        <v>2802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3530</v>
      </c>
      <c r="T4534" s="95" t="str">
        <f t="shared" si="352"/>
        <v>10 2025</v>
      </c>
      <c r="U4534" s="32">
        <f t="shared" si="350"/>
        <v>626.46306224783848</v>
      </c>
      <c r="V4534" s="22">
        <f t="shared" si="351"/>
        <v>0.26393651275599067</v>
      </c>
      <c r="X4534" s="33"/>
      <c r="Y4534" s="33"/>
    </row>
    <row r="4535" spans="1:25" x14ac:dyDescent="0.2">
      <c r="A4535" s="93" t="s">
        <v>3648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9"/>
        <v>4 2025</v>
      </c>
      <c r="G4535" s="97" t="s">
        <v>7</v>
      </c>
      <c r="H4535" s="161" t="s">
        <v>2800</v>
      </c>
      <c r="I4535" s="161" t="s">
        <v>2801</v>
      </c>
      <c r="J4535" s="97" t="s">
        <v>2802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3530</v>
      </c>
      <c r="T4535" s="95" t="str">
        <f t="shared" si="352"/>
        <v>10 2025</v>
      </c>
      <c r="U4535" s="32">
        <f t="shared" si="350"/>
        <v>626.46306224783848</v>
      </c>
      <c r="V4535" s="22">
        <f t="shared" si="351"/>
        <v>0.26393651275599067</v>
      </c>
      <c r="X4535" s="33"/>
      <c r="Y4535" s="33"/>
    </row>
    <row r="4536" spans="1:25" x14ac:dyDescent="0.2">
      <c r="A4536" s="93" t="s">
        <v>3648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9"/>
        <v>4 2025</v>
      </c>
      <c r="G4536" s="97" t="s">
        <v>5</v>
      </c>
      <c r="H4536" s="161" t="s">
        <v>2555</v>
      </c>
      <c r="I4536" s="161" t="s">
        <v>2067</v>
      </c>
      <c r="J4536" s="97" t="s">
        <v>2556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3221</v>
      </c>
      <c r="T4536" s="95" t="str">
        <f t="shared" si="352"/>
        <v>6 2025</v>
      </c>
      <c r="U4536" s="32">
        <f t="shared" si="350"/>
        <v>842.75629538904877</v>
      </c>
      <c r="V4536" s="22">
        <f t="shared" si="351"/>
        <v>0.5411845897297084</v>
      </c>
      <c r="X4536" s="33"/>
      <c r="Y4536" s="33"/>
    </row>
    <row r="4537" spans="1:25" x14ac:dyDescent="0.2">
      <c r="A4537" s="93" t="s">
        <v>3648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9"/>
        <v>4 2025</v>
      </c>
      <c r="G4537" s="97" t="s">
        <v>5</v>
      </c>
      <c r="H4537" s="161" t="s">
        <v>2555</v>
      </c>
      <c r="I4537" s="161" t="s">
        <v>2067</v>
      </c>
      <c r="J4537" s="97" t="s">
        <v>2556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3352</v>
      </c>
      <c r="T4537" s="95" t="str">
        <f t="shared" si="352"/>
        <v>7 2025</v>
      </c>
      <c r="U4537" s="32">
        <f t="shared" si="350"/>
        <v>842.75629538904877</v>
      </c>
      <c r="V4537" s="22">
        <f t="shared" si="351"/>
        <v>0.5411845897297084</v>
      </c>
      <c r="X4537" s="33"/>
      <c r="Y4537" s="33"/>
    </row>
    <row r="4538" spans="1:25" x14ac:dyDescent="0.2">
      <c r="A4538" s="93" t="s">
        <v>3648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9"/>
        <v>4 2025</v>
      </c>
      <c r="G4538" s="97" t="s">
        <v>5</v>
      </c>
      <c r="H4538" s="161" t="s">
        <v>2535</v>
      </c>
      <c r="I4538" s="97" t="s">
        <v>2067</v>
      </c>
      <c r="J4538" s="97" t="s">
        <v>4397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3221</v>
      </c>
      <c r="T4538" s="95" t="str">
        <f t="shared" si="352"/>
        <v>6 2025</v>
      </c>
      <c r="U4538" s="32">
        <f t="shared" si="350"/>
        <v>924.58909164265083</v>
      </c>
      <c r="V4538" s="22">
        <f t="shared" si="351"/>
        <v>0.49300613935987381</v>
      </c>
      <c r="X4538" s="33"/>
      <c r="Y4538" s="33"/>
    </row>
    <row r="4539" spans="1:25" x14ac:dyDescent="0.2">
      <c r="A4539" s="93" t="s">
        <v>3648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9"/>
        <v>4 2025</v>
      </c>
      <c r="G4539" s="97" t="s">
        <v>5</v>
      </c>
      <c r="H4539" s="161" t="s">
        <v>3646</v>
      </c>
      <c r="I4539" s="161" t="s">
        <v>2067</v>
      </c>
      <c r="J4539" s="97" t="s">
        <v>3647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3609</v>
      </c>
      <c r="T4539" s="95" t="str">
        <f t="shared" si="352"/>
        <v>5 2025</v>
      </c>
      <c r="U4539" s="32">
        <f t="shared" si="350"/>
        <v>688.57429279538883</v>
      </c>
      <c r="V4539" s="22">
        <f t="shared" si="351"/>
        <v>0.61954144872827177</v>
      </c>
      <c r="X4539" s="33"/>
      <c r="Y4539" s="33"/>
    </row>
    <row r="4540" spans="1:25" x14ac:dyDescent="0.2">
      <c r="A4540" s="93" t="s">
        <v>3648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9"/>
        <v>4 2025</v>
      </c>
      <c r="G4540" s="97" t="s">
        <v>5</v>
      </c>
      <c r="H4540" s="161" t="s">
        <v>2166</v>
      </c>
      <c r="I4540" s="161" t="s">
        <v>2102</v>
      </c>
      <c r="J4540" s="97" t="s">
        <v>2167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3221</v>
      </c>
      <c r="T4540" s="95" t="str">
        <f t="shared" si="352"/>
        <v>6 2025</v>
      </c>
      <c r="U4540" s="32">
        <f t="shared" si="350"/>
        <v>727.87969913544634</v>
      </c>
      <c r="V4540" s="22">
        <f t="shared" si="351"/>
        <v>0.46299236689149337</v>
      </c>
      <c r="X4540" s="33"/>
      <c r="Y4540" s="33"/>
    </row>
    <row r="4541" spans="1:25" x14ac:dyDescent="0.2">
      <c r="A4541" s="93" t="s">
        <v>3648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9"/>
        <v>4 2025</v>
      </c>
      <c r="G4541" s="97" t="s">
        <v>5</v>
      </c>
      <c r="H4541" s="161" t="s">
        <v>2168</v>
      </c>
      <c r="I4541" s="161" t="s">
        <v>2102</v>
      </c>
      <c r="J4541" s="97" t="s">
        <v>2169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3221</v>
      </c>
      <c r="T4541" s="95" t="str">
        <f t="shared" si="352"/>
        <v>6 2025</v>
      </c>
      <c r="U4541" s="32">
        <f t="shared" si="350"/>
        <v>732.5413533141209</v>
      </c>
      <c r="V4541" s="22">
        <f t="shared" si="351"/>
        <v>0.75718104936423947</v>
      </c>
      <c r="X4541" s="33"/>
      <c r="Y4541" s="33"/>
    </row>
    <row r="4542" spans="1:25" x14ac:dyDescent="0.2">
      <c r="A4542" s="93" t="s">
        <v>3648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9"/>
        <v>4 2025</v>
      </c>
      <c r="G4542" s="97" t="s">
        <v>5</v>
      </c>
      <c r="H4542" s="161" t="s">
        <v>3113</v>
      </c>
      <c r="I4542" s="161" t="s">
        <v>2558</v>
      </c>
      <c r="J4542" s="97" t="s">
        <v>3114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/>
      <c r="R4542" s="31"/>
      <c r="S4542" s="31"/>
      <c r="T4542" s="95" t="str">
        <f t="shared" si="352"/>
        <v/>
      </c>
      <c r="U4542" s="32">
        <f t="shared" si="350"/>
        <v>-890.6762144092221</v>
      </c>
      <c r="V4542" s="22" t="str">
        <f t="shared" si="351"/>
        <v/>
      </c>
      <c r="X4542" s="33"/>
      <c r="Y4542" s="33"/>
    </row>
    <row r="4543" spans="1:25" x14ac:dyDescent="0.2">
      <c r="A4543" s="93" t="s">
        <v>3645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9"/>
        <v>4 2025</v>
      </c>
      <c r="G4543" s="97" t="s">
        <v>5</v>
      </c>
      <c r="H4543" s="161" t="s">
        <v>2225</v>
      </c>
      <c r="I4543" s="161" t="s">
        <v>2226</v>
      </c>
      <c r="J4543" s="97" t="s">
        <v>2227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3326</v>
      </c>
      <c r="T4543" s="95" t="str">
        <f t="shared" si="352"/>
        <v>5 2025</v>
      </c>
      <c r="U4543" s="32">
        <f t="shared" si="350"/>
        <v>1190.7194724912424</v>
      </c>
      <c r="V4543" s="22">
        <f t="shared" si="351"/>
        <v>0.78893184586212273</v>
      </c>
      <c r="X4543" s="33"/>
      <c r="Y4543" s="33"/>
    </row>
    <row r="4544" spans="1:25" x14ac:dyDescent="0.2">
      <c r="A4544" s="93" t="s">
        <v>3645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9"/>
        <v>4 2025</v>
      </c>
      <c r="G4544" s="97" t="s">
        <v>5</v>
      </c>
      <c r="H4544" s="161" t="s">
        <v>2252</v>
      </c>
      <c r="I4544" s="97" t="s">
        <v>2067</v>
      </c>
      <c r="J4544" s="97" t="s">
        <v>4442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52"/>
        <v>8 2025</v>
      </c>
      <c r="U4544" s="32">
        <f t="shared" si="350"/>
        <v>1273.7694621883375</v>
      </c>
      <c r="V4544" s="22">
        <f t="shared" si="351"/>
        <v>0.54756802538866212</v>
      </c>
      <c r="X4544" s="33"/>
      <c r="Y4544" s="33"/>
    </row>
    <row r="4545" spans="1:25" x14ac:dyDescent="0.2">
      <c r="A4545" s="93" t="s">
        <v>3645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9"/>
        <v>4 2025</v>
      </c>
      <c r="G4545" s="97" t="s">
        <v>5</v>
      </c>
      <c r="H4545" s="161" t="s">
        <v>2252</v>
      </c>
      <c r="I4545" s="97" t="s">
        <v>2067</v>
      </c>
      <c r="J4545" s="97" t="s">
        <v>4442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3382</v>
      </c>
      <c r="T4545" s="95" t="str">
        <f t="shared" si="352"/>
        <v>8 2025</v>
      </c>
      <c r="U4545" s="32">
        <f t="shared" si="350"/>
        <v>1273.7694621883375</v>
      </c>
      <c r="V4545" s="22">
        <f t="shared" si="351"/>
        <v>0.54756802538866212</v>
      </c>
      <c r="X4545" s="33"/>
      <c r="Y4545" s="33"/>
    </row>
    <row r="4546" spans="1:25" x14ac:dyDescent="0.2">
      <c r="A4546" s="93" t="s">
        <v>3645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9"/>
        <v>4 2025</v>
      </c>
      <c r="G4546" s="97" t="s">
        <v>5</v>
      </c>
      <c r="H4546" s="161" t="s">
        <v>2533</v>
      </c>
      <c r="I4546" s="161" t="s">
        <v>2165</v>
      </c>
      <c r="J4546" s="97" t="s">
        <v>2534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52"/>
        <v>10 2025</v>
      </c>
      <c r="U4546" s="32">
        <f t="shared" si="350"/>
        <v>1319.9149392128584</v>
      </c>
      <c r="V4546" s="22">
        <f t="shared" si="351"/>
        <v>0.511578071309856</v>
      </c>
      <c r="X4546" s="33"/>
      <c r="Y4546" s="33"/>
    </row>
    <row r="4547" spans="1:25" x14ac:dyDescent="0.2">
      <c r="A4547" s="93" t="s">
        <v>3645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ref="F4547:F4610" si="353">IFERROR(MONTH(E4547)&amp;" "&amp;YEAR(E4547),"")</f>
        <v>4 2025</v>
      </c>
      <c r="G4547" s="97" t="s">
        <v>5</v>
      </c>
      <c r="H4547" s="161" t="s">
        <v>3633</v>
      </c>
      <c r="I4547" s="161" t="s">
        <v>2770</v>
      </c>
      <c r="J4547" s="97" t="s">
        <v>3634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52"/>
        <v/>
      </c>
      <c r="U4547" s="32">
        <f t="shared" ref="U4547:U4610" si="354">Q4547-P4547</f>
        <v>-2455.4655676900888</v>
      </c>
      <c r="V4547" s="22" t="str">
        <f t="shared" ref="V4547:V4610" si="355">IF(Q4547&lt;&gt;0,IFERROR(U4547/P4547,""),"")</f>
        <v/>
      </c>
      <c r="X4547" s="33"/>
      <c r="Y4547" s="33"/>
    </row>
    <row r="4548" spans="1:25" x14ac:dyDescent="0.2">
      <c r="A4548" s="93" t="s">
        <v>3645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si="353"/>
        <v>4 2025</v>
      </c>
      <c r="G4548" s="97" t="s">
        <v>5</v>
      </c>
      <c r="H4548" s="161" t="s">
        <v>3635</v>
      </c>
      <c r="I4548" s="161" t="s">
        <v>3624</v>
      </c>
      <c r="J4548" s="97" t="s">
        <v>3636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3331</v>
      </c>
      <c r="T4548" s="95" t="str">
        <f t="shared" si="352"/>
        <v>6 2025</v>
      </c>
      <c r="U4548" s="32">
        <f t="shared" si="354"/>
        <v>979.64218421594887</v>
      </c>
      <c r="V4548" s="22">
        <f t="shared" si="355"/>
        <v>0.64434975375237291</v>
      </c>
      <c r="X4548" s="33"/>
      <c r="Y4548" s="33"/>
    </row>
    <row r="4549" spans="1:25" x14ac:dyDescent="0.2">
      <c r="A4549" s="93" t="s">
        <v>3645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3"/>
        <v>4 2025</v>
      </c>
      <c r="G4549" s="97" t="s">
        <v>5</v>
      </c>
      <c r="H4549" s="161" t="s">
        <v>3637</v>
      </c>
      <c r="I4549" s="161" t="s">
        <v>3624</v>
      </c>
      <c r="J4549" s="97" t="s">
        <v>3638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/>
      <c r="R4549" s="31"/>
      <c r="S4549" s="31"/>
      <c r="T4549" s="95" t="str">
        <f t="shared" si="352"/>
        <v/>
      </c>
      <c r="U4549" s="32">
        <f t="shared" si="354"/>
        <v>-901.87588708015664</v>
      </c>
      <c r="V4549" s="22" t="str">
        <f t="shared" si="355"/>
        <v/>
      </c>
      <c r="X4549" s="33"/>
      <c r="Y4549" s="33"/>
    </row>
    <row r="4550" spans="1:25" x14ac:dyDescent="0.2">
      <c r="A4550" s="93" t="s">
        <v>3645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3"/>
        <v>4 2025</v>
      </c>
      <c r="G4550" s="97" t="s">
        <v>5</v>
      </c>
      <c r="H4550" s="161" t="s">
        <v>3639</v>
      </c>
      <c r="I4550" s="97" t="s">
        <v>3624</v>
      </c>
      <c r="J4550" s="97" t="s">
        <v>4383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3326</v>
      </c>
      <c r="T4550" s="95" t="str">
        <f t="shared" si="352"/>
        <v>8 2025</v>
      </c>
      <c r="U4550" s="32">
        <f t="shared" si="354"/>
        <v>1332.8681145683083</v>
      </c>
      <c r="V4550" s="22">
        <f t="shared" si="355"/>
        <v>0.7994977039403045</v>
      </c>
      <c r="X4550" s="33"/>
      <c r="Y4550" s="33"/>
    </row>
    <row r="4551" spans="1:25" x14ac:dyDescent="0.2">
      <c r="A4551" s="93" t="s">
        <v>3645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3"/>
        <v>4 2025</v>
      </c>
      <c r="G4551" s="97" t="s">
        <v>5</v>
      </c>
      <c r="H4551" s="161" t="s">
        <v>3641</v>
      </c>
      <c r="I4551" s="161" t="s">
        <v>3624</v>
      </c>
      <c r="J4551" s="97" t="s">
        <v>3642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3575</v>
      </c>
      <c r="T4551" s="95" t="str">
        <f t="shared" si="352"/>
        <v>7 2025</v>
      </c>
      <c r="U4551" s="32">
        <f t="shared" si="354"/>
        <v>763.03614259221104</v>
      </c>
      <c r="V4551" s="22">
        <f t="shared" si="355"/>
        <v>0.61686211607770647</v>
      </c>
      <c r="X4551" s="33"/>
      <c r="Y4551" s="33"/>
    </row>
    <row r="4552" spans="1:25" x14ac:dyDescent="0.2">
      <c r="A4552" s="93" t="s">
        <v>3645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3"/>
        <v>4 2025</v>
      </c>
      <c r="G4552" s="97" t="s">
        <v>5</v>
      </c>
      <c r="H4552" s="161" t="s">
        <v>3643</v>
      </c>
      <c r="I4552" s="161" t="s">
        <v>2102</v>
      </c>
      <c r="J4552" s="97" t="s">
        <v>3644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3306</v>
      </c>
      <c r="T4552" s="95" t="str">
        <f t="shared" si="352"/>
        <v>5 2025</v>
      </c>
      <c r="U4552" s="32">
        <f t="shared" si="354"/>
        <v>904.26167731300234</v>
      </c>
      <c r="V4552" s="22">
        <f t="shared" si="355"/>
        <v>0.64787336036755672</v>
      </c>
      <c r="X4552" s="33"/>
      <c r="Y4552" s="33"/>
    </row>
    <row r="4553" spans="1:25" x14ac:dyDescent="0.2">
      <c r="A4553" s="93" t="s">
        <v>3632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3"/>
        <v>4 2025</v>
      </c>
      <c r="G4553" s="97" t="s">
        <v>5</v>
      </c>
      <c r="H4553" s="161" t="s">
        <v>2089</v>
      </c>
      <c r="I4553" s="97" t="s">
        <v>2067</v>
      </c>
      <c r="J4553" s="97" t="s">
        <v>4398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3221</v>
      </c>
      <c r="T4553" s="95" t="str">
        <f t="shared" si="352"/>
        <v>6 2025</v>
      </c>
      <c r="U4553" s="32">
        <f t="shared" si="354"/>
        <v>488.03204447892426</v>
      </c>
      <c r="V4553" s="22">
        <f t="shared" si="355"/>
        <v>0.79747973742085387</v>
      </c>
      <c r="X4553" s="33"/>
      <c r="Y4553" s="33"/>
    </row>
    <row r="4554" spans="1:25" x14ac:dyDescent="0.2">
      <c r="A4554" s="93" t="s">
        <v>3632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3"/>
        <v>4 2025</v>
      </c>
      <c r="G4554" s="97" t="s">
        <v>5</v>
      </c>
      <c r="H4554" s="161" t="s">
        <v>2089</v>
      </c>
      <c r="I4554" s="97" t="s">
        <v>2067</v>
      </c>
      <c r="J4554" s="97" t="s">
        <v>4398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3390</v>
      </c>
      <c r="T4554" s="95" t="str">
        <f t="shared" si="352"/>
        <v>6 2025</v>
      </c>
      <c r="U4554" s="32">
        <f t="shared" si="354"/>
        <v>588.03204447892426</v>
      </c>
      <c r="V4554" s="22">
        <f t="shared" si="355"/>
        <v>0.96088698627729519</v>
      </c>
      <c r="X4554" s="33"/>
      <c r="Y4554" s="33"/>
    </row>
    <row r="4555" spans="1:25" x14ac:dyDescent="0.2">
      <c r="A4555" s="93" t="s">
        <v>3632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3"/>
        <v>4 2025</v>
      </c>
      <c r="G4555" s="97" t="s">
        <v>5</v>
      </c>
      <c r="H4555" s="161" t="s">
        <v>2089</v>
      </c>
      <c r="I4555" s="97" t="s">
        <v>2067</v>
      </c>
      <c r="J4555" s="97" t="s">
        <v>4398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2"/>
        <v>7 2025</v>
      </c>
      <c r="U4555" s="32">
        <f t="shared" si="354"/>
        <v>588.03204447892426</v>
      </c>
      <c r="V4555" s="22">
        <f t="shared" si="355"/>
        <v>0.96088698627729519</v>
      </c>
      <c r="X4555" s="33"/>
      <c r="Y4555" s="33"/>
    </row>
    <row r="4556" spans="1:25" x14ac:dyDescent="0.2">
      <c r="A4556" s="93" t="s">
        <v>3632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3"/>
        <v>4 2025</v>
      </c>
      <c r="G4556" s="97" t="s">
        <v>5</v>
      </c>
      <c r="H4556" s="161" t="s">
        <v>2089</v>
      </c>
      <c r="I4556" s="97" t="s">
        <v>2067</v>
      </c>
      <c r="J4556" s="97" t="s">
        <v>4398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2"/>
        <v>7 2025</v>
      </c>
      <c r="U4556" s="32">
        <f t="shared" si="354"/>
        <v>488.03204447892426</v>
      </c>
      <c r="V4556" s="22">
        <f t="shared" si="355"/>
        <v>0.79747973742085387</v>
      </c>
      <c r="X4556" s="33"/>
      <c r="Y4556" s="33"/>
    </row>
    <row r="4557" spans="1:25" x14ac:dyDescent="0.2">
      <c r="A4557" s="93" t="s">
        <v>3632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3"/>
        <v>4 2025</v>
      </c>
      <c r="G4557" s="97" t="s">
        <v>5</v>
      </c>
      <c r="H4557" s="161" t="s">
        <v>2656</v>
      </c>
      <c r="I4557" s="161" t="s">
        <v>2067</v>
      </c>
      <c r="J4557" s="97" t="s">
        <v>2657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2"/>
        <v>7 2025</v>
      </c>
      <c r="U4557" s="32">
        <f t="shared" si="354"/>
        <v>775.18394207395932</v>
      </c>
      <c r="V4557" s="22">
        <f t="shared" si="355"/>
        <v>0.93982644327163212</v>
      </c>
      <c r="X4557" s="33"/>
      <c r="Y4557" s="33"/>
    </row>
    <row r="4558" spans="1:25" x14ac:dyDescent="0.2">
      <c r="A4558" s="93" t="s">
        <v>3632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3"/>
        <v>4 2025</v>
      </c>
      <c r="G4558" s="97" t="s">
        <v>5</v>
      </c>
      <c r="H4558" s="161" t="s">
        <v>2614</v>
      </c>
      <c r="I4558" s="161" t="s">
        <v>2102</v>
      </c>
      <c r="J4558" s="97" t="s">
        <v>2615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3306</v>
      </c>
      <c r="T4558" s="95" t="str">
        <f t="shared" si="352"/>
        <v>8 2025</v>
      </c>
      <c r="U4558" s="32">
        <f t="shared" si="354"/>
        <v>783.72634083268713</v>
      </c>
      <c r="V4558" s="22">
        <f t="shared" si="355"/>
        <v>0.96012695256168434</v>
      </c>
      <c r="X4558" s="33"/>
      <c r="Y4558" s="33"/>
    </row>
    <row r="4559" spans="1:25" x14ac:dyDescent="0.2">
      <c r="A4559" s="93" t="s">
        <v>3632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3"/>
        <v>4 2025</v>
      </c>
      <c r="G4559" s="97" t="s">
        <v>5</v>
      </c>
      <c r="H4559" s="161" t="s">
        <v>2260</v>
      </c>
      <c r="I4559" s="161" t="s">
        <v>2068</v>
      </c>
      <c r="J4559" s="97" t="s">
        <v>2261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3575</v>
      </c>
      <c r="T4559" s="95" t="str">
        <f t="shared" ref="T4559:T4622" si="356">IF(R4559="","",MONTH(R4559)&amp;" "&amp;YEAR(R4559))</f>
        <v>7 2025</v>
      </c>
      <c r="U4559" s="32">
        <f t="shared" si="354"/>
        <v>680.84331005947797</v>
      </c>
      <c r="V4559" s="22">
        <f t="shared" si="355"/>
        <v>0.49727201792298492</v>
      </c>
      <c r="X4559" s="33"/>
      <c r="Y4559" s="33"/>
    </row>
    <row r="4560" spans="1:25" x14ac:dyDescent="0.2">
      <c r="A4560" s="93" t="s">
        <v>3632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3"/>
        <v>4 2025</v>
      </c>
      <c r="G4560" s="97" t="s">
        <v>5</v>
      </c>
      <c r="H4560" s="161" t="s">
        <v>2260</v>
      </c>
      <c r="I4560" s="161" t="s">
        <v>2068</v>
      </c>
      <c r="J4560" s="97" t="s">
        <v>2261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6"/>
        <v>9 2025</v>
      </c>
      <c r="U4560" s="32">
        <f t="shared" si="354"/>
        <v>1030.843310059478</v>
      </c>
      <c r="V4560" s="22">
        <f t="shared" si="355"/>
        <v>0.75290382586105553</v>
      </c>
      <c r="X4560" s="33"/>
      <c r="Y4560" s="33"/>
    </row>
    <row r="4561" spans="1:25" x14ac:dyDescent="0.2">
      <c r="A4561" s="93" t="s">
        <v>3632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3"/>
        <v>4 2025</v>
      </c>
      <c r="G4561" s="97" t="s">
        <v>5</v>
      </c>
      <c r="H4561" s="161" t="s">
        <v>2260</v>
      </c>
      <c r="I4561" s="161" t="s">
        <v>2068</v>
      </c>
      <c r="J4561" s="97" t="s">
        <v>2261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6"/>
        <v>9 2025</v>
      </c>
      <c r="U4561" s="32">
        <f t="shared" si="354"/>
        <v>1130.843310059478</v>
      </c>
      <c r="V4561" s="22">
        <f t="shared" si="355"/>
        <v>0.82594148527193278</v>
      </c>
      <c r="X4561" s="33"/>
      <c r="Y4561" s="33"/>
    </row>
    <row r="4562" spans="1:25" x14ac:dyDescent="0.2">
      <c r="A4562" s="93" t="s">
        <v>3632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3"/>
        <v>4 2025</v>
      </c>
      <c r="G4562" s="97" t="s">
        <v>5</v>
      </c>
      <c r="H4562" s="161" t="s">
        <v>2260</v>
      </c>
      <c r="I4562" s="161" t="s">
        <v>2068</v>
      </c>
      <c r="J4562" s="97" t="s">
        <v>2261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/>
      <c r="R4562" s="31"/>
      <c r="S4562" s="31"/>
      <c r="T4562" s="95" t="str">
        <f t="shared" si="356"/>
        <v/>
      </c>
      <c r="U4562" s="32">
        <f t="shared" si="354"/>
        <v>-1369.156689940522</v>
      </c>
      <c r="V4562" s="22" t="str">
        <f t="shared" si="355"/>
        <v/>
      </c>
      <c r="X4562" s="33"/>
      <c r="Y4562" s="33"/>
    </row>
    <row r="4563" spans="1:25" x14ac:dyDescent="0.2">
      <c r="A4563" s="93" t="s">
        <v>3632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3"/>
        <v>4 2025</v>
      </c>
      <c r="G4563" s="97" t="s">
        <v>5</v>
      </c>
      <c r="H4563" s="161" t="s">
        <v>3627</v>
      </c>
      <c r="I4563" s="161" t="s">
        <v>3628</v>
      </c>
      <c r="J4563" s="97" t="s">
        <v>3629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3335</v>
      </c>
      <c r="T4563" s="95" t="str">
        <f t="shared" si="356"/>
        <v>5 2025</v>
      </c>
      <c r="U4563" s="32">
        <f t="shared" si="354"/>
        <v>956.94508404447902</v>
      </c>
      <c r="V4563" s="22">
        <f t="shared" si="355"/>
        <v>0.71251374212323793</v>
      </c>
      <c r="X4563" s="33"/>
      <c r="Y4563" s="33"/>
    </row>
    <row r="4564" spans="1:25" x14ac:dyDescent="0.2">
      <c r="A4564" s="93" t="s">
        <v>3632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3"/>
        <v>4 2025</v>
      </c>
      <c r="G4564" s="97" t="s">
        <v>5</v>
      </c>
      <c r="H4564" s="161" t="s">
        <v>2097</v>
      </c>
      <c r="I4564" s="161" t="s">
        <v>2070</v>
      </c>
      <c r="J4564" s="97" t="s">
        <v>3038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3326</v>
      </c>
      <c r="T4564" s="95" t="str">
        <f t="shared" si="356"/>
        <v>8 2025</v>
      </c>
      <c r="U4564" s="32">
        <f t="shared" si="354"/>
        <v>1124.4688947504535</v>
      </c>
      <c r="V4564" s="22">
        <f t="shared" si="355"/>
        <v>0.59954691852516018</v>
      </c>
      <c r="X4564" s="33"/>
      <c r="Y4564" s="33"/>
    </row>
    <row r="4565" spans="1:25" x14ac:dyDescent="0.2">
      <c r="A4565" s="93" t="s">
        <v>3632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3"/>
        <v>4 2025</v>
      </c>
      <c r="G4565" s="97" t="s">
        <v>5</v>
      </c>
      <c r="H4565" s="161" t="s">
        <v>2741</v>
      </c>
      <c r="I4565" s="161" t="s">
        <v>2742</v>
      </c>
      <c r="J4565" s="97" t="s">
        <v>4038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3326</v>
      </c>
      <c r="T4565" s="95" t="str">
        <f t="shared" si="356"/>
        <v>5 2025</v>
      </c>
      <c r="U4565" s="32">
        <f t="shared" si="354"/>
        <v>879.9297191621414</v>
      </c>
      <c r="V4565" s="22">
        <f t="shared" si="355"/>
        <v>1.0729930589157857</v>
      </c>
      <c r="X4565" s="33"/>
      <c r="Y4565" s="33"/>
    </row>
    <row r="4566" spans="1:25" x14ac:dyDescent="0.2">
      <c r="A4566" s="93" t="s">
        <v>3632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3"/>
        <v>4 2025</v>
      </c>
      <c r="G4566" s="97" t="s">
        <v>5</v>
      </c>
      <c r="H4566" s="161" t="s">
        <v>3630</v>
      </c>
      <c r="I4566" s="161" t="s">
        <v>2558</v>
      </c>
      <c r="J4566" s="97" t="s">
        <v>3631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3352</v>
      </c>
      <c r="T4566" s="95" t="str">
        <f t="shared" si="356"/>
        <v>8 2025</v>
      </c>
      <c r="U4566" s="32">
        <f t="shared" si="354"/>
        <v>1356.5395148694079</v>
      </c>
      <c r="V4566" s="22">
        <f t="shared" si="355"/>
        <v>1.4378339487971648</v>
      </c>
      <c r="X4566" s="33"/>
      <c r="Y4566" s="33"/>
    </row>
    <row r="4567" spans="1:25" x14ac:dyDescent="0.2">
      <c r="A4567" s="93" t="s">
        <v>3632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3"/>
        <v>4 2025</v>
      </c>
      <c r="G4567" s="97" t="s">
        <v>5</v>
      </c>
      <c r="H4567" s="161" t="s">
        <v>3141</v>
      </c>
      <c r="I4567" s="161" t="s">
        <v>2826</v>
      </c>
      <c r="J4567" s="97" t="s">
        <v>3142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6"/>
        <v>7 2025</v>
      </c>
      <c r="U4567" s="32">
        <f t="shared" si="354"/>
        <v>1040.943217998449</v>
      </c>
      <c r="V4567" s="22">
        <f t="shared" si="355"/>
        <v>0.53134918168881584</v>
      </c>
      <c r="X4567" s="33"/>
      <c r="Y4567" s="33"/>
    </row>
    <row r="4568" spans="1:25" x14ac:dyDescent="0.2">
      <c r="A4568" s="93" t="s">
        <v>3632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3"/>
        <v>4 2025</v>
      </c>
      <c r="G4568" s="97" t="s">
        <v>5</v>
      </c>
      <c r="H4568" s="161" t="s">
        <v>3156</v>
      </c>
      <c r="I4568" s="161" t="s">
        <v>2068</v>
      </c>
      <c r="J4568" s="97" t="s">
        <v>3157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3537</v>
      </c>
      <c r="T4568" s="95" t="str">
        <f t="shared" si="356"/>
        <v>12 2025</v>
      </c>
      <c r="U4568" s="32">
        <f t="shared" si="354"/>
        <v>954.84186811481845</v>
      </c>
      <c r="V4568" s="22">
        <f t="shared" si="355"/>
        <v>0.51748511502332051</v>
      </c>
      <c r="X4568" s="33"/>
      <c r="Y4568" s="33"/>
    </row>
    <row r="4569" spans="1:25" x14ac:dyDescent="0.2">
      <c r="A4569" s="93" t="s">
        <v>3626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3"/>
        <v>4 2025</v>
      </c>
      <c r="G4569" s="97" t="s">
        <v>5</v>
      </c>
      <c r="H4569" s="161" t="s">
        <v>2164</v>
      </c>
      <c r="I4569" s="97" t="s">
        <v>2165</v>
      </c>
      <c r="J4569" s="97" t="s">
        <v>4125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3335</v>
      </c>
      <c r="T4569" s="95" t="str">
        <f t="shared" si="356"/>
        <v>5 2025</v>
      </c>
      <c r="U4569" s="32">
        <f t="shared" si="354"/>
        <v>2075.2680525118863</v>
      </c>
      <c r="V4569" s="22">
        <f t="shared" si="355"/>
        <v>0.60596510451978636</v>
      </c>
      <c r="X4569" s="33"/>
      <c r="Y4569" s="33"/>
    </row>
    <row r="4570" spans="1:25" x14ac:dyDescent="0.2">
      <c r="A4570" s="93" t="s">
        <v>3626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3"/>
        <v>4 2025</v>
      </c>
      <c r="G4570" s="97" t="s">
        <v>5</v>
      </c>
      <c r="H4570" s="161" t="s">
        <v>2164</v>
      </c>
      <c r="I4570" s="97" t="s">
        <v>2165</v>
      </c>
      <c r="J4570" s="97" t="s">
        <v>4125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3335</v>
      </c>
      <c r="T4570" s="95" t="str">
        <f t="shared" si="356"/>
        <v>5 2025</v>
      </c>
      <c r="U4570" s="32">
        <f t="shared" si="354"/>
        <v>2075.2680525118863</v>
      </c>
      <c r="V4570" s="22">
        <f t="shared" si="355"/>
        <v>0.60596510451978636</v>
      </c>
      <c r="X4570" s="33"/>
      <c r="Y4570" s="33"/>
    </row>
    <row r="4571" spans="1:25" x14ac:dyDescent="0.2">
      <c r="A4571" s="93" t="s">
        <v>3626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3"/>
        <v>4 2025</v>
      </c>
      <c r="G4571" s="97" t="s">
        <v>5</v>
      </c>
      <c r="H4571" s="161" t="s">
        <v>2164</v>
      </c>
      <c r="I4571" s="97" t="s">
        <v>2165</v>
      </c>
      <c r="J4571" s="97" t="s">
        <v>4125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3326</v>
      </c>
      <c r="T4571" s="95" t="str">
        <f t="shared" si="356"/>
        <v>5 2025</v>
      </c>
      <c r="U4571" s="32">
        <f t="shared" si="354"/>
        <v>2075.2680525118863</v>
      </c>
      <c r="V4571" s="22">
        <f t="shared" si="355"/>
        <v>0.60596510451978636</v>
      </c>
      <c r="X4571" s="33"/>
      <c r="Y4571" s="33"/>
    </row>
    <row r="4572" spans="1:25" x14ac:dyDescent="0.2">
      <c r="A4572" s="93" t="s">
        <v>3626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3"/>
        <v>4 2025</v>
      </c>
      <c r="G4572" s="97" t="s">
        <v>5</v>
      </c>
      <c r="H4572" s="161" t="s">
        <v>2690</v>
      </c>
      <c r="I4572" s="161" t="s">
        <v>2067</v>
      </c>
      <c r="J4572" s="97" t="s">
        <v>2717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3484</v>
      </c>
      <c r="T4572" s="95" t="str">
        <f t="shared" si="356"/>
        <v>6 2025</v>
      </c>
      <c r="U4572" s="32">
        <f t="shared" si="354"/>
        <v>614.10047653504239</v>
      </c>
      <c r="V4572" s="22">
        <f t="shared" si="355"/>
        <v>1.5913481079766272</v>
      </c>
      <c r="X4572" s="33"/>
      <c r="Y4572" s="33"/>
    </row>
    <row r="4573" spans="1:25" x14ac:dyDescent="0.2">
      <c r="A4573" s="93" t="s">
        <v>3626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3"/>
        <v>4 2025</v>
      </c>
      <c r="G4573" s="97" t="s">
        <v>5</v>
      </c>
      <c r="H4573" s="161" t="s">
        <v>2690</v>
      </c>
      <c r="I4573" s="161" t="s">
        <v>2067</v>
      </c>
      <c r="J4573" s="97" t="s">
        <v>2717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3352</v>
      </c>
      <c r="T4573" s="95" t="str">
        <f t="shared" si="356"/>
        <v>7 2025</v>
      </c>
      <c r="U4573" s="32">
        <f t="shared" si="354"/>
        <v>614.10047653504239</v>
      </c>
      <c r="V4573" s="22">
        <f t="shared" si="355"/>
        <v>1.5913481079766272</v>
      </c>
      <c r="X4573" s="33"/>
      <c r="Y4573" s="33"/>
    </row>
    <row r="4574" spans="1:25" x14ac:dyDescent="0.2">
      <c r="A4574" s="93" t="s">
        <v>3626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3"/>
        <v>4 2025</v>
      </c>
      <c r="G4574" s="97" t="s">
        <v>5</v>
      </c>
      <c r="H4574" s="161" t="s">
        <v>3094</v>
      </c>
      <c r="I4574" s="161" t="s">
        <v>2165</v>
      </c>
      <c r="J4574" s="97" t="s">
        <v>3095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3221</v>
      </c>
      <c r="T4574" s="95" t="str">
        <f t="shared" si="356"/>
        <v>5 2025</v>
      </c>
      <c r="U4574" s="32">
        <f t="shared" si="354"/>
        <v>1371.6096092619387</v>
      </c>
      <c r="V4574" s="22">
        <f t="shared" si="355"/>
        <v>0.58908060036580079</v>
      </c>
      <c r="X4574" s="33"/>
      <c r="Y4574" s="33"/>
    </row>
    <row r="4575" spans="1:25" x14ac:dyDescent="0.2">
      <c r="A4575" s="93" t="s">
        <v>3626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3"/>
        <v>4 2025</v>
      </c>
      <c r="G4575" s="97" t="s">
        <v>5</v>
      </c>
      <c r="H4575" s="161" t="s">
        <v>2730</v>
      </c>
      <c r="I4575" s="161" t="s">
        <v>2518</v>
      </c>
      <c r="J4575" s="97" t="s">
        <v>2731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3221</v>
      </c>
      <c r="T4575" s="95" t="str">
        <f t="shared" si="356"/>
        <v>5 2025</v>
      </c>
      <c r="U4575" s="32">
        <f t="shared" si="354"/>
        <v>1255.342704155468</v>
      </c>
      <c r="V4575" s="22">
        <f t="shared" si="355"/>
        <v>1.2016789708443205</v>
      </c>
      <c r="X4575" s="33"/>
      <c r="Y4575" s="33"/>
    </row>
    <row r="4576" spans="1:25" x14ac:dyDescent="0.2">
      <c r="A4576" s="93" t="s">
        <v>3626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3"/>
        <v>4 2025</v>
      </c>
      <c r="G4576" s="97" t="s">
        <v>5</v>
      </c>
      <c r="H4576" s="161" t="s">
        <v>3620</v>
      </c>
      <c r="I4576" s="161" t="s">
        <v>3621</v>
      </c>
      <c r="J4576" s="97" t="s">
        <v>3622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6"/>
        <v>8 2025</v>
      </c>
      <c r="U4576" s="32">
        <f t="shared" si="354"/>
        <v>1135.6118193094894</v>
      </c>
      <c r="V4576" s="22">
        <f t="shared" si="355"/>
        <v>1.7092595147150682</v>
      </c>
      <c r="X4576" s="33"/>
      <c r="Y4576" s="33"/>
    </row>
    <row r="4577" spans="1:25" x14ac:dyDescent="0.2">
      <c r="A4577" s="93" t="s">
        <v>3626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3"/>
        <v>4 2025</v>
      </c>
      <c r="G4577" s="97" t="s">
        <v>5</v>
      </c>
      <c r="H4577" s="161" t="s">
        <v>3623</v>
      </c>
      <c r="I4577" s="161" t="s">
        <v>3624</v>
      </c>
      <c r="J4577" s="97" t="s">
        <v>3625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3331</v>
      </c>
      <c r="T4577" s="95" t="str">
        <f t="shared" si="356"/>
        <v>9 2025</v>
      </c>
      <c r="U4577" s="32">
        <f t="shared" si="354"/>
        <v>1061.9353783336778</v>
      </c>
      <c r="V4577" s="22">
        <f t="shared" si="355"/>
        <v>1.2671282749321093</v>
      </c>
      <c r="X4577" s="33"/>
      <c r="Y4577" s="33"/>
    </row>
    <row r="4578" spans="1:25" x14ac:dyDescent="0.2">
      <c r="A4578" s="93" t="s">
        <v>3626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3"/>
        <v>4 2025</v>
      </c>
      <c r="G4578" s="97" t="s">
        <v>5</v>
      </c>
      <c r="H4578" s="161" t="s">
        <v>3623</v>
      </c>
      <c r="I4578" s="161" t="s">
        <v>3624</v>
      </c>
      <c r="J4578" s="97" t="s">
        <v>3625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6"/>
        <v/>
      </c>
      <c r="U4578" s="32">
        <f t="shared" si="354"/>
        <v>-838.0646216663223</v>
      </c>
      <c r="V4578" s="22" t="str">
        <f t="shared" si="355"/>
        <v/>
      </c>
      <c r="X4578" s="33"/>
      <c r="Y4578" s="33"/>
    </row>
    <row r="4579" spans="1:25" x14ac:dyDescent="0.2">
      <c r="A4579" s="93" t="s">
        <v>3653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3"/>
        <v>5 2025</v>
      </c>
      <c r="G4579" s="97" t="s">
        <v>5</v>
      </c>
      <c r="H4579" s="161" t="s">
        <v>3659</v>
      </c>
      <c r="I4579" s="161" t="s">
        <v>3660</v>
      </c>
      <c r="J4579" s="97" t="s">
        <v>3661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3575</v>
      </c>
      <c r="T4579" s="95" t="str">
        <f t="shared" si="356"/>
        <v>5 2025</v>
      </c>
      <c r="U4579" s="32">
        <f t="shared" si="354"/>
        <v>629.66781856162345</v>
      </c>
      <c r="V4579" s="22">
        <f t="shared" si="355"/>
        <v>0.64891985508326888</v>
      </c>
      <c r="X4579" s="33"/>
      <c r="Y4579" s="33"/>
    </row>
    <row r="4580" spans="1:25" x14ac:dyDescent="0.2">
      <c r="A4580" s="93" t="s">
        <v>3653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3"/>
        <v>5 2025</v>
      </c>
      <c r="G4580" s="97" t="s">
        <v>5</v>
      </c>
      <c r="H4580" s="161" t="s">
        <v>3662</v>
      </c>
      <c r="I4580" s="161" t="s">
        <v>3663</v>
      </c>
      <c r="J4580" s="97" t="s">
        <v>3664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3575</v>
      </c>
      <c r="T4580" s="95" t="str">
        <f t="shared" si="356"/>
        <v>5 2025</v>
      </c>
      <c r="U4580" s="32">
        <f t="shared" si="354"/>
        <v>720.24547597732021</v>
      </c>
      <c r="V4580" s="22">
        <f t="shared" si="355"/>
        <v>0.44193494502445524</v>
      </c>
      <c r="X4580" s="33"/>
      <c r="Y4580" s="33"/>
    </row>
    <row r="4581" spans="1:25" x14ac:dyDescent="0.2">
      <c r="A4581" s="93" t="s">
        <v>3653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3"/>
        <v>5 2025</v>
      </c>
      <c r="G4581" s="97" t="s">
        <v>5</v>
      </c>
      <c r="H4581" s="161" t="s">
        <v>3665</v>
      </c>
      <c r="I4581" s="161" t="s">
        <v>3090</v>
      </c>
      <c r="J4581" s="97" t="s">
        <v>3666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3575</v>
      </c>
      <c r="T4581" s="95" t="str">
        <f t="shared" si="356"/>
        <v>5 2025</v>
      </c>
      <c r="U4581" s="32">
        <f t="shared" si="354"/>
        <v>915.76016114592585</v>
      </c>
      <c r="V4581" s="22">
        <f t="shared" si="355"/>
        <v>0.27059552654400765</v>
      </c>
      <c r="X4581" s="33"/>
      <c r="Y4581" s="33"/>
    </row>
    <row r="4582" spans="1:25" x14ac:dyDescent="0.2">
      <c r="A4582" s="93" t="s">
        <v>3653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3"/>
        <v>5 2025</v>
      </c>
      <c r="G4582" s="97" t="s">
        <v>5</v>
      </c>
      <c r="H4582" s="161" t="s">
        <v>3667</v>
      </c>
      <c r="I4582" s="161" t="s">
        <v>2068</v>
      </c>
      <c r="J4582" s="97" t="s">
        <v>3668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3575</v>
      </c>
      <c r="T4582" s="95" t="str">
        <f t="shared" si="356"/>
        <v>5 2025</v>
      </c>
      <c r="U4582" s="32">
        <f t="shared" si="354"/>
        <v>836.12428230378964</v>
      </c>
      <c r="V4582" s="22">
        <f t="shared" si="355"/>
        <v>0.33260366708583294</v>
      </c>
      <c r="X4582" s="33"/>
      <c r="Y4582" s="33"/>
    </row>
    <row r="4583" spans="1:25" x14ac:dyDescent="0.2">
      <c r="A4583" s="93" t="s">
        <v>3653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3"/>
        <v>5 2025</v>
      </c>
      <c r="G4583" s="97" t="s">
        <v>5</v>
      </c>
      <c r="H4583" s="161" t="s">
        <v>3669</v>
      </c>
      <c r="I4583" s="161" t="s">
        <v>2890</v>
      </c>
      <c r="J4583" s="97" t="s">
        <v>3670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3221</v>
      </c>
      <c r="T4583" s="95" t="str">
        <f t="shared" si="356"/>
        <v>6 2025</v>
      </c>
      <c r="U4583" s="32">
        <f t="shared" si="354"/>
        <v>692.6993912264993</v>
      </c>
      <c r="V4583" s="22">
        <f t="shared" si="355"/>
        <v>0.44480775729745314</v>
      </c>
      <c r="X4583" s="33"/>
      <c r="Y4583" s="33"/>
    </row>
    <row r="4584" spans="1:25" x14ac:dyDescent="0.2">
      <c r="A4584" s="93" t="s">
        <v>3653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3"/>
        <v>5 2025</v>
      </c>
      <c r="G4584" s="97" t="s">
        <v>5</v>
      </c>
      <c r="H4584" s="161" t="s">
        <v>3671</v>
      </c>
      <c r="I4584" s="97" t="s">
        <v>2165</v>
      </c>
      <c r="J4584" s="97" t="s">
        <v>4101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3221</v>
      </c>
      <c r="T4584" s="95" t="str">
        <f t="shared" si="356"/>
        <v>5 2025</v>
      </c>
      <c r="U4584" s="32">
        <f t="shared" si="354"/>
        <v>703.1027514174873</v>
      </c>
      <c r="V4584" s="22">
        <f t="shared" si="355"/>
        <v>0.64099235577998381</v>
      </c>
      <c r="X4584" s="33"/>
      <c r="Y4584" s="33"/>
    </row>
    <row r="4585" spans="1:25" x14ac:dyDescent="0.2">
      <c r="A4585" s="93" t="s">
        <v>3653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3"/>
        <v>5 2025</v>
      </c>
      <c r="G4585" s="97" t="s">
        <v>5</v>
      </c>
      <c r="H4585" s="161" t="s">
        <v>3671</v>
      </c>
      <c r="I4585" s="97" t="s">
        <v>2165</v>
      </c>
      <c r="J4585" s="97" t="s">
        <v>4101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6"/>
        <v>7 2025</v>
      </c>
      <c r="U4585" s="32">
        <f t="shared" si="354"/>
        <v>603.1027514174873</v>
      </c>
      <c r="V4585" s="22">
        <f t="shared" si="355"/>
        <v>0.54982611379220692</v>
      </c>
      <c r="X4585" s="33"/>
      <c r="Y4585" s="33"/>
    </row>
    <row r="4586" spans="1:25" x14ac:dyDescent="0.2">
      <c r="A4586" s="93" t="s">
        <v>3653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3"/>
        <v>5 2025</v>
      </c>
      <c r="G4586" s="97" t="s">
        <v>5</v>
      </c>
      <c r="H4586" s="161" t="s">
        <v>3672</v>
      </c>
      <c r="I4586" s="161" t="s">
        <v>2067</v>
      </c>
      <c r="J4586" s="97" t="s">
        <v>3673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3221</v>
      </c>
      <c r="T4586" s="95" t="str">
        <f t="shared" si="356"/>
        <v>5 2025</v>
      </c>
      <c r="U4586" s="32">
        <f t="shared" si="354"/>
        <v>724.19692927484334</v>
      </c>
      <c r="V4586" s="22">
        <f t="shared" si="355"/>
        <v>0.6731686764815521</v>
      </c>
      <c r="X4586" s="33"/>
      <c r="Y4586" s="33"/>
    </row>
    <row r="4587" spans="1:25" x14ac:dyDescent="0.2">
      <c r="A4587" s="93" t="s">
        <v>3653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3"/>
        <v>5 2025</v>
      </c>
      <c r="G4587" s="97" t="s">
        <v>5</v>
      </c>
      <c r="H4587" s="161" t="s">
        <v>2693</v>
      </c>
      <c r="I4587" s="161" t="s">
        <v>2694</v>
      </c>
      <c r="J4587" s="97" t="s">
        <v>2695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3221</v>
      </c>
      <c r="T4587" s="95" t="str">
        <f t="shared" si="356"/>
        <v>6 2025</v>
      </c>
      <c r="U4587" s="32">
        <f t="shared" si="354"/>
        <v>1279.2252193375111</v>
      </c>
      <c r="V4587" s="22">
        <f t="shared" si="355"/>
        <v>1.2531904623537879</v>
      </c>
      <c r="X4587" s="33"/>
      <c r="Y4587" s="33"/>
    </row>
    <row r="4588" spans="1:25" x14ac:dyDescent="0.2">
      <c r="A4588" s="93" t="s">
        <v>3653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3"/>
        <v>5 2025</v>
      </c>
      <c r="G4588" s="97" t="s">
        <v>5</v>
      </c>
      <c r="H4588" s="161" t="s">
        <v>2693</v>
      </c>
      <c r="I4588" s="161" t="s">
        <v>2694</v>
      </c>
      <c r="J4588" s="97" t="s">
        <v>2695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3221</v>
      </c>
      <c r="T4588" s="95" t="str">
        <f t="shared" si="356"/>
        <v>6 2025</v>
      </c>
      <c r="U4588" s="32">
        <f t="shared" si="354"/>
        <v>1279.2252193375111</v>
      </c>
      <c r="V4588" s="22">
        <f t="shared" si="355"/>
        <v>1.2531904623537879</v>
      </c>
      <c r="X4588" s="33"/>
      <c r="Y4588" s="33"/>
    </row>
    <row r="4589" spans="1:25" x14ac:dyDescent="0.2">
      <c r="A4589" s="93" t="s">
        <v>3655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3"/>
        <v>5 2025</v>
      </c>
      <c r="G4589" s="97" t="s">
        <v>5</v>
      </c>
      <c r="H4589" s="161" t="s">
        <v>3674</v>
      </c>
      <c r="I4589" s="161" t="s">
        <v>2115</v>
      </c>
      <c r="J4589" s="97" t="s">
        <v>3675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6"/>
        <v>7 2025</v>
      </c>
      <c r="U4589" s="32">
        <f t="shared" si="354"/>
        <v>1468.6823023748275</v>
      </c>
      <c r="V4589" s="22">
        <f t="shared" si="355"/>
        <v>1.4240832924294615</v>
      </c>
      <c r="X4589" s="33"/>
      <c r="Y4589" s="33"/>
    </row>
    <row r="4590" spans="1:25" x14ac:dyDescent="0.2">
      <c r="A4590" s="93" t="s">
        <v>3655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3"/>
        <v>5 2025</v>
      </c>
      <c r="G4590" s="97" t="s">
        <v>5</v>
      </c>
      <c r="H4590" s="161" t="s">
        <v>3674</v>
      </c>
      <c r="I4590" s="161" t="s">
        <v>2115</v>
      </c>
      <c r="J4590" s="97" t="s">
        <v>3675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6"/>
        <v>8 2025</v>
      </c>
      <c r="U4590" s="32">
        <f t="shared" si="354"/>
        <v>1368.6823023748275</v>
      </c>
      <c r="V4590" s="22">
        <f t="shared" si="355"/>
        <v>1.327119960732283</v>
      </c>
      <c r="X4590" s="33"/>
      <c r="Y4590" s="33"/>
    </row>
    <row r="4591" spans="1:25" x14ac:dyDescent="0.2">
      <c r="A4591" s="93" t="s">
        <v>3655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3"/>
        <v>5 2025</v>
      </c>
      <c r="G4591" s="97" t="s">
        <v>5</v>
      </c>
      <c r="H4591" s="161" t="s">
        <v>3674</v>
      </c>
      <c r="I4591" s="161" t="s">
        <v>2115</v>
      </c>
      <c r="J4591" s="97" t="s">
        <v>3675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/>
      <c r="R4591" s="31"/>
      <c r="S4591" s="31"/>
      <c r="T4591" s="95" t="str">
        <f t="shared" si="356"/>
        <v/>
      </c>
      <c r="U4591" s="32">
        <f t="shared" si="354"/>
        <v>-1031.3176976251725</v>
      </c>
      <c r="V4591" s="22" t="str">
        <f t="shared" si="355"/>
        <v/>
      </c>
      <c r="X4591" s="33"/>
      <c r="Y4591" s="33"/>
    </row>
    <row r="4592" spans="1:25" x14ac:dyDescent="0.2">
      <c r="A4592" s="93" t="s">
        <v>3655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3"/>
        <v>5 2025</v>
      </c>
      <c r="G4592" s="97" t="s">
        <v>5</v>
      </c>
      <c r="H4592" s="161" t="s">
        <v>2778</v>
      </c>
      <c r="I4592" s="161" t="s">
        <v>2779</v>
      </c>
      <c r="J4592" s="97" t="s">
        <v>2780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5151</v>
      </c>
      <c r="T4592" s="95" t="str">
        <f t="shared" si="356"/>
        <v>5 2025</v>
      </c>
      <c r="U4592" s="32">
        <f t="shared" si="354"/>
        <v>672.37374547172794</v>
      </c>
      <c r="V4592" s="22">
        <f t="shared" si="355"/>
        <v>1.2743371651830866</v>
      </c>
      <c r="X4592" s="33"/>
      <c r="Y4592" s="33"/>
    </row>
    <row r="4593" spans="1:25" x14ac:dyDescent="0.2">
      <c r="A4593" s="93" t="s">
        <v>3655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3"/>
        <v>5 2025</v>
      </c>
      <c r="G4593" s="97" t="s">
        <v>5</v>
      </c>
      <c r="H4593" s="161" t="s">
        <v>2778</v>
      </c>
      <c r="I4593" s="161" t="s">
        <v>2779</v>
      </c>
      <c r="J4593" s="97" t="s">
        <v>2780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5151</v>
      </c>
      <c r="T4593" s="95" t="str">
        <f t="shared" si="356"/>
        <v>5 2025</v>
      </c>
      <c r="U4593" s="32">
        <f t="shared" si="354"/>
        <v>672.37374547172794</v>
      </c>
      <c r="V4593" s="22">
        <f t="shared" si="355"/>
        <v>1.2743371651830866</v>
      </c>
      <c r="X4593" s="33"/>
      <c r="Y4593" s="33"/>
    </row>
    <row r="4594" spans="1:25" x14ac:dyDescent="0.2">
      <c r="A4594" s="93" t="s">
        <v>3655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3"/>
        <v>5 2025</v>
      </c>
      <c r="G4594" s="97" t="s">
        <v>5</v>
      </c>
      <c r="H4594" s="161" t="s">
        <v>2114</v>
      </c>
      <c r="I4594" s="161" t="s">
        <v>2115</v>
      </c>
      <c r="J4594" s="97" t="s">
        <v>3197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3320</v>
      </c>
      <c r="T4594" s="95" t="str">
        <f t="shared" si="356"/>
        <v>6 2025</v>
      </c>
      <c r="U4594" s="32">
        <f t="shared" si="354"/>
        <v>1048.6223682469683</v>
      </c>
      <c r="V4594" s="22">
        <f t="shared" si="355"/>
        <v>0.77596546191657489</v>
      </c>
      <c r="X4594" s="33"/>
      <c r="Y4594" s="33"/>
    </row>
    <row r="4595" spans="1:25" x14ac:dyDescent="0.2">
      <c r="A4595" s="93" t="s">
        <v>3655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3"/>
        <v>5 2025</v>
      </c>
      <c r="G4595" s="97" t="s">
        <v>5</v>
      </c>
      <c r="H4595" s="161" t="s">
        <v>2114</v>
      </c>
      <c r="I4595" s="161" t="s">
        <v>2115</v>
      </c>
      <c r="J4595" s="97" t="s">
        <v>3197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3352</v>
      </c>
      <c r="T4595" s="95" t="str">
        <f t="shared" si="356"/>
        <v>6 2025</v>
      </c>
      <c r="U4595" s="32">
        <f t="shared" si="354"/>
        <v>948.62236824696834</v>
      </c>
      <c r="V4595" s="22">
        <f t="shared" si="355"/>
        <v>0.70196690100338432</v>
      </c>
      <c r="X4595" s="33"/>
      <c r="Y4595" s="33"/>
    </row>
    <row r="4596" spans="1:25" x14ac:dyDescent="0.2">
      <c r="A4596" s="93" t="s">
        <v>3655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3"/>
        <v>5 2025</v>
      </c>
      <c r="G4596" s="97" t="s">
        <v>5</v>
      </c>
      <c r="H4596" s="161" t="s">
        <v>2114</v>
      </c>
      <c r="I4596" s="161" t="s">
        <v>2115</v>
      </c>
      <c r="J4596" s="97" t="s">
        <v>3197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3352</v>
      </c>
      <c r="T4596" s="95" t="str">
        <f t="shared" si="356"/>
        <v>6 2025</v>
      </c>
      <c r="U4596" s="32">
        <f t="shared" si="354"/>
        <v>948.62236824696834</v>
      </c>
      <c r="V4596" s="22">
        <f t="shared" si="355"/>
        <v>0.70196690100338432</v>
      </c>
      <c r="X4596" s="33"/>
      <c r="Y4596" s="33"/>
    </row>
    <row r="4597" spans="1:25" x14ac:dyDescent="0.2">
      <c r="A4597" s="93" t="s">
        <v>3655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3"/>
        <v>5 2025</v>
      </c>
      <c r="G4597" s="97" t="s">
        <v>5</v>
      </c>
      <c r="H4597" s="161" t="s">
        <v>2114</v>
      </c>
      <c r="I4597" s="161" t="s">
        <v>2115</v>
      </c>
      <c r="J4597" s="97" t="s">
        <v>3197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3221</v>
      </c>
      <c r="T4597" s="95" t="str">
        <f t="shared" si="356"/>
        <v>6 2025</v>
      </c>
      <c r="U4597" s="32">
        <f t="shared" si="354"/>
        <v>998.62236824696834</v>
      </c>
      <c r="V4597" s="22">
        <f t="shared" si="355"/>
        <v>0.73896618145997961</v>
      </c>
      <c r="X4597" s="33"/>
      <c r="Y4597" s="33"/>
    </row>
    <row r="4598" spans="1:25" x14ac:dyDescent="0.2">
      <c r="A4598" s="93" t="s">
        <v>3655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3"/>
        <v>5 2025</v>
      </c>
      <c r="G4598" s="97" t="s">
        <v>5</v>
      </c>
      <c r="H4598" s="161" t="s">
        <v>2114</v>
      </c>
      <c r="I4598" s="161" t="s">
        <v>2115</v>
      </c>
      <c r="J4598" s="97" t="s">
        <v>3197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3221</v>
      </c>
      <c r="T4598" s="95" t="str">
        <f t="shared" si="356"/>
        <v>6 2025</v>
      </c>
      <c r="U4598" s="32">
        <f t="shared" si="354"/>
        <v>998.62236824696834</v>
      </c>
      <c r="V4598" s="22">
        <f t="shared" si="355"/>
        <v>0.73896618145997961</v>
      </c>
      <c r="X4598" s="33"/>
      <c r="Y4598" s="33"/>
    </row>
    <row r="4599" spans="1:25" x14ac:dyDescent="0.2">
      <c r="A4599" s="93" t="s">
        <v>3655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3"/>
        <v>5 2025</v>
      </c>
      <c r="G4599" s="97" t="s">
        <v>5</v>
      </c>
      <c r="H4599" s="161" t="s">
        <v>3676</v>
      </c>
      <c r="I4599" s="161" t="s">
        <v>2115</v>
      </c>
      <c r="J4599" s="97" t="s">
        <v>3677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6"/>
        <v/>
      </c>
      <c r="U4599" s="32">
        <f t="shared" si="354"/>
        <v>-959.81623562765776</v>
      </c>
      <c r="V4599" s="22" t="str">
        <f t="shared" si="355"/>
        <v/>
      </c>
      <c r="X4599" s="33"/>
      <c r="Y4599" s="33"/>
    </row>
    <row r="4600" spans="1:25" x14ac:dyDescent="0.2">
      <c r="A4600" s="93" t="s">
        <v>3655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3"/>
        <v>5 2025</v>
      </c>
      <c r="G4600" s="97" t="s">
        <v>5</v>
      </c>
      <c r="H4600" s="161" t="s">
        <v>3678</v>
      </c>
      <c r="I4600" s="161" t="s">
        <v>2115</v>
      </c>
      <c r="J4600" s="97" t="s">
        <v>3679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6"/>
        <v/>
      </c>
      <c r="U4600" s="32">
        <f t="shared" si="354"/>
        <v>-894.37421956213541</v>
      </c>
      <c r="V4600" s="22" t="str">
        <f t="shared" si="355"/>
        <v/>
      </c>
      <c r="X4600" s="33"/>
      <c r="Y4600" s="33"/>
    </row>
    <row r="4601" spans="1:25" x14ac:dyDescent="0.2">
      <c r="A4601" s="93" t="s">
        <v>3655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3"/>
        <v>5 2025</v>
      </c>
      <c r="G4601" s="97" t="s">
        <v>5</v>
      </c>
      <c r="H4601" s="161" t="s">
        <v>3680</v>
      </c>
      <c r="I4601" s="161" t="s">
        <v>2826</v>
      </c>
      <c r="J4601" s="97" t="s">
        <v>3681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3221</v>
      </c>
      <c r="T4601" s="95" t="str">
        <f t="shared" si="356"/>
        <v>6 2025</v>
      </c>
      <c r="U4601" s="32">
        <f t="shared" si="354"/>
        <v>872.05328188166141</v>
      </c>
      <c r="V4601" s="22">
        <f t="shared" si="355"/>
        <v>0.71017192278339614</v>
      </c>
      <c r="X4601" s="33"/>
      <c r="Y4601" s="33"/>
    </row>
    <row r="4602" spans="1:25" x14ac:dyDescent="0.2">
      <c r="A4602" s="93" t="s">
        <v>3655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3"/>
        <v>5 2025</v>
      </c>
      <c r="G4602" s="97" t="s">
        <v>5</v>
      </c>
      <c r="H4602" s="161" t="s">
        <v>2993</v>
      </c>
      <c r="I4602" s="161" t="s">
        <v>2558</v>
      </c>
      <c r="J4602" s="97" t="s">
        <v>3682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/>
      <c r="R4602" s="31"/>
      <c r="S4602" s="31"/>
      <c r="T4602" s="95" t="str">
        <f t="shared" si="356"/>
        <v/>
      </c>
      <c r="U4602" s="32">
        <f t="shared" si="354"/>
        <v>-467.18328135664399</v>
      </c>
      <c r="V4602" s="22" t="str">
        <f t="shared" si="355"/>
        <v/>
      </c>
      <c r="X4602" s="33"/>
      <c r="Y4602" s="33"/>
    </row>
    <row r="4603" spans="1:25" x14ac:dyDescent="0.2">
      <c r="A4603" s="93" t="s">
        <v>3655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3"/>
        <v>5 2025</v>
      </c>
      <c r="G4603" s="97" t="s">
        <v>5</v>
      </c>
      <c r="H4603" s="161" t="s">
        <v>2993</v>
      </c>
      <c r="I4603" s="161" t="s">
        <v>2558</v>
      </c>
      <c r="J4603" s="97" t="s">
        <v>3682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6"/>
        <v/>
      </c>
      <c r="U4603" s="32">
        <f t="shared" si="354"/>
        <v>-467.18328135664399</v>
      </c>
      <c r="V4603" s="22" t="str">
        <f t="shared" si="355"/>
        <v/>
      </c>
      <c r="X4603" s="33"/>
      <c r="Y4603" s="33"/>
    </row>
    <row r="4604" spans="1:25" x14ac:dyDescent="0.2">
      <c r="A4604" s="93" t="s">
        <v>3655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3"/>
        <v>5 2025</v>
      </c>
      <c r="G4604" s="97" t="s">
        <v>5</v>
      </c>
      <c r="H4604" s="161" t="s">
        <v>2730</v>
      </c>
      <c r="I4604" s="161" t="s">
        <v>2518</v>
      </c>
      <c r="J4604" s="97" t="s">
        <v>2731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/>
      <c r="R4604" s="31"/>
      <c r="S4604" s="31"/>
      <c r="T4604" s="95" t="str">
        <f t="shared" si="356"/>
        <v/>
      </c>
      <c r="U4604" s="32">
        <f t="shared" si="354"/>
        <v>-1232.4913025673334</v>
      </c>
      <c r="V4604" s="22" t="str">
        <f t="shared" si="355"/>
        <v/>
      </c>
      <c r="X4604" s="33"/>
      <c r="Y4604" s="33"/>
    </row>
    <row r="4605" spans="1:25" x14ac:dyDescent="0.2">
      <c r="A4605" s="93" t="s">
        <v>3655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3"/>
        <v>5 2025</v>
      </c>
      <c r="G4605" s="97" t="s">
        <v>7</v>
      </c>
      <c r="H4605" s="161" t="s">
        <v>3683</v>
      </c>
      <c r="I4605" s="161" t="s">
        <v>3684</v>
      </c>
      <c r="J4605" s="97" t="s">
        <v>3685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6"/>
        <v/>
      </c>
      <c r="U4605" s="32">
        <f t="shared" si="354"/>
        <v>-1157.051200714023</v>
      </c>
      <c r="V4605" s="22" t="str">
        <f t="shared" si="355"/>
        <v/>
      </c>
      <c r="X4605" s="33"/>
      <c r="Y4605" s="33"/>
    </row>
    <row r="4606" spans="1:25" x14ac:dyDescent="0.2">
      <c r="A4606" s="93" t="s">
        <v>3657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3"/>
        <v>5 2025</v>
      </c>
      <c r="G4606" s="97" t="s">
        <v>5</v>
      </c>
      <c r="H4606" s="161" t="s">
        <v>2540</v>
      </c>
      <c r="I4606" s="161" t="s">
        <v>2067</v>
      </c>
      <c r="J4606" s="97" t="s">
        <v>2541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3221</v>
      </c>
      <c r="T4606" s="95" t="str">
        <f t="shared" si="356"/>
        <v>5 2025</v>
      </c>
      <c r="U4606" s="32">
        <f t="shared" si="354"/>
        <v>840.53905024509822</v>
      </c>
      <c r="V4606" s="22">
        <f t="shared" si="355"/>
        <v>0.38923558693686922</v>
      </c>
      <c r="X4606" s="33"/>
      <c r="Y4606" s="33"/>
    </row>
    <row r="4607" spans="1:25" x14ac:dyDescent="0.2">
      <c r="A4607" s="93" t="s">
        <v>3657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3"/>
        <v>5 2025</v>
      </c>
      <c r="G4607" s="97" t="s">
        <v>5</v>
      </c>
      <c r="H4607" s="161" t="s">
        <v>3146</v>
      </c>
      <c r="I4607" s="161" t="s">
        <v>3147</v>
      </c>
      <c r="J4607" s="97" t="s">
        <v>3148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3221</v>
      </c>
      <c r="T4607" s="95" t="str">
        <f t="shared" si="356"/>
        <v>5 2025</v>
      </c>
      <c r="U4607" s="32">
        <f t="shared" si="354"/>
        <v>586.39655024509818</v>
      </c>
      <c r="V4607" s="22">
        <f t="shared" si="355"/>
        <v>0.88365506608152866</v>
      </c>
      <c r="X4607" s="33"/>
      <c r="Y4607" s="33"/>
    </row>
    <row r="4608" spans="1:25" x14ac:dyDescent="0.2">
      <c r="A4608" s="93" t="s">
        <v>3657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3"/>
        <v>5 2025</v>
      </c>
      <c r="G4608" s="97" t="s">
        <v>5</v>
      </c>
      <c r="H4608" s="161" t="s">
        <v>3686</v>
      </c>
      <c r="I4608" s="161" t="s">
        <v>2115</v>
      </c>
      <c r="J4608" s="97" t="s">
        <v>3687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3320</v>
      </c>
      <c r="T4608" s="95" t="str">
        <f t="shared" si="356"/>
        <v>5 2025</v>
      </c>
      <c r="U4608" s="32">
        <f t="shared" si="354"/>
        <v>1899.0263556985296</v>
      </c>
      <c r="V4608" s="22">
        <f t="shared" si="355"/>
        <v>0.65461689368632614</v>
      </c>
      <c r="X4608" s="33"/>
      <c r="Y4608" s="33"/>
    </row>
    <row r="4609" spans="1:25" x14ac:dyDescent="0.2">
      <c r="A4609" s="93" t="s">
        <v>3657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3"/>
        <v>5 2025</v>
      </c>
      <c r="G4609" s="97" t="s">
        <v>5</v>
      </c>
      <c r="H4609" s="161" t="s">
        <v>3688</v>
      </c>
      <c r="I4609" s="161" t="s">
        <v>2733</v>
      </c>
      <c r="J4609" s="97" t="s">
        <v>3689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3221</v>
      </c>
      <c r="T4609" s="95" t="str">
        <f t="shared" si="356"/>
        <v>5 2025</v>
      </c>
      <c r="U4609" s="32">
        <f t="shared" si="354"/>
        <v>750.2500199142155</v>
      </c>
      <c r="V4609" s="22">
        <f t="shared" si="355"/>
        <v>0.42877555562391445</v>
      </c>
      <c r="X4609" s="33"/>
      <c r="Y4609" s="33"/>
    </row>
    <row r="4610" spans="1:25" x14ac:dyDescent="0.2">
      <c r="A4610" s="93" t="s">
        <v>3657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3"/>
        <v>5 2025</v>
      </c>
      <c r="G4610" s="97" t="s">
        <v>5</v>
      </c>
      <c r="H4610" s="161" t="s">
        <v>3690</v>
      </c>
      <c r="I4610" s="161" t="s">
        <v>2514</v>
      </c>
      <c r="J4610" s="97" t="s">
        <v>3691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3575</v>
      </c>
      <c r="T4610" s="95" t="str">
        <f t="shared" si="356"/>
        <v>5 2025</v>
      </c>
      <c r="U4610" s="32">
        <f t="shared" si="354"/>
        <v>1416.4890778186282</v>
      </c>
      <c r="V4610" s="22">
        <f t="shared" si="355"/>
        <v>0.20578002909157081</v>
      </c>
      <c r="X4610" s="33"/>
      <c r="Y4610" s="33"/>
    </row>
    <row r="4611" spans="1:25" x14ac:dyDescent="0.2">
      <c r="A4611" s="93" t="s">
        <v>3657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ref="F4611:F5655" si="357">IFERROR(MONTH(E4611)&amp;" "&amp;YEAR(E4611),"")</f>
        <v>5 2025</v>
      </c>
      <c r="G4611" s="97" t="s">
        <v>5</v>
      </c>
      <c r="H4611" s="161" t="s">
        <v>2883</v>
      </c>
      <c r="I4611" s="97" t="s">
        <v>2742</v>
      </c>
      <c r="J4611" s="97" t="s">
        <v>4427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3221</v>
      </c>
      <c r="T4611" s="95" t="str">
        <f t="shared" si="356"/>
        <v>6 2025</v>
      </c>
      <c r="U4611" s="32">
        <f t="shared" ref="U4611:U5655" si="358">Q4611-P4611</f>
        <v>878.74490196078432</v>
      </c>
      <c r="V4611" s="22">
        <f t="shared" ref="V4611:V5655" si="359">IF(Q4611&lt;&gt;0,IFERROR(U4611/P4611,""),"")</f>
        <v>1.0700023708331652</v>
      </c>
      <c r="X4611" s="33"/>
      <c r="Y4611" s="33"/>
    </row>
    <row r="4612" spans="1:25" x14ac:dyDescent="0.2">
      <c r="A4612" s="93" t="s">
        <v>3657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si="357"/>
        <v>5 2025</v>
      </c>
      <c r="G4612" s="97" t="s">
        <v>5</v>
      </c>
      <c r="H4612" s="161" t="s">
        <v>3094</v>
      </c>
      <c r="I4612" s="161" t="s">
        <v>2165</v>
      </c>
      <c r="J4612" s="97" t="s">
        <v>3095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3221</v>
      </c>
      <c r="T4612" s="95" t="str">
        <f t="shared" si="356"/>
        <v>6 2025</v>
      </c>
      <c r="U4612" s="32">
        <f t="shared" si="358"/>
        <v>1028.2640441176468</v>
      </c>
      <c r="V4612" s="22">
        <f t="shared" si="359"/>
        <v>0.37098196238187836</v>
      </c>
      <c r="X4612" s="33"/>
      <c r="Y4612" s="33"/>
    </row>
    <row r="4613" spans="1:25" x14ac:dyDescent="0.2">
      <c r="A4613" s="93" t="s">
        <v>3692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7"/>
        <v>5 2025</v>
      </c>
      <c r="G4613" s="97" t="s">
        <v>5</v>
      </c>
      <c r="H4613" s="161" t="s">
        <v>2592</v>
      </c>
      <c r="I4613" s="97" t="s">
        <v>1404</v>
      </c>
      <c r="J4613" s="97" t="s">
        <v>315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3575</v>
      </c>
      <c r="T4613" s="95" t="str">
        <f t="shared" si="356"/>
        <v>5 2025</v>
      </c>
      <c r="U4613" s="32">
        <f t="shared" si="358"/>
        <v>730.53383940211734</v>
      </c>
      <c r="V4613" s="22">
        <f t="shared" si="359"/>
        <v>0.32189677558781526</v>
      </c>
      <c r="X4613" s="33"/>
      <c r="Y4613" s="33"/>
    </row>
    <row r="4614" spans="1:25" x14ac:dyDescent="0.2">
      <c r="A4614" s="93" t="s">
        <v>3692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7"/>
        <v>5 2025</v>
      </c>
      <c r="G4614" s="97" t="s">
        <v>5</v>
      </c>
      <c r="H4614" s="161" t="s">
        <v>2592</v>
      </c>
      <c r="I4614" s="97" t="s">
        <v>1404</v>
      </c>
      <c r="J4614" s="97" t="s">
        <v>315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3272</v>
      </c>
      <c r="T4614" s="95" t="str">
        <f t="shared" si="356"/>
        <v>6 2025</v>
      </c>
      <c r="U4614" s="32">
        <f t="shared" si="358"/>
        <v>730.53383940211734</v>
      </c>
      <c r="V4614" s="22">
        <f t="shared" si="359"/>
        <v>0.32189677558781526</v>
      </c>
      <c r="X4614" s="33"/>
      <c r="Y4614" s="33"/>
    </row>
    <row r="4615" spans="1:25" x14ac:dyDescent="0.2">
      <c r="A4615" s="93" t="s">
        <v>3692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7"/>
        <v>5 2025</v>
      </c>
      <c r="G4615" s="97" t="s">
        <v>5</v>
      </c>
      <c r="H4615" s="161" t="s">
        <v>2592</v>
      </c>
      <c r="I4615" s="97" t="s">
        <v>1404</v>
      </c>
      <c r="J4615" s="97" t="s">
        <v>315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6"/>
        <v/>
      </c>
      <c r="U4615" s="32">
        <f t="shared" si="358"/>
        <v>3.8394021171370696E-3</v>
      </c>
      <c r="V4615" s="22">
        <f t="shared" si="359"/>
        <v>1.6917644262761746E-6</v>
      </c>
      <c r="X4615" s="33"/>
      <c r="Y4615" s="33"/>
    </row>
    <row r="4616" spans="1:25" x14ac:dyDescent="0.2">
      <c r="A4616" s="93" t="s">
        <v>3692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7"/>
        <v>5 2025</v>
      </c>
      <c r="G4616" s="96" t="s">
        <v>7</v>
      </c>
      <c r="H4616" s="161" t="s">
        <v>2593</v>
      </c>
      <c r="I4616" s="97" t="s">
        <v>1404</v>
      </c>
      <c r="J4616" s="97" t="s">
        <v>316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3221</v>
      </c>
      <c r="T4616" s="95" t="str">
        <f t="shared" si="356"/>
        <v>5 2025</v>
      </c>
      <c r="U4616" s="32">
        <f t="shared" si="358"/>
        <v>330.68851569799938</v>
      </c>
      <c r="V4616" s="22">
        <f t="shared" si="359"/>
        <v>0.49407267535960747</v>
      </c>
      <c r="X4616" s="33"/>
      <c r="Y4616" s="33"/>
    </row>
    <row r="4617" spans="1:25" x14ac:dyDescent="0.2">
      <c r="A4617" s="93" t="s">
        <v>3692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7"/>
        <v>5 2025</v>
      </c>
      <c r="G4617" s="96" t="s">
        <v>7</v>
      </c>
      <c r="H4617" s="161" t="s">
        <v>3694</v>
      </c>
      <c r="I4617" s="97" t="s">
        <v>1404</v>
      </c>
      <c r="J4617" s="97" t="s">
        <v>319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6"/>
        <v/>
      </c>
      <c r="U4617" s="32">
        <f t="shared" si="358"/>
        <v>-1721.5245803920636</v>
      </c>
      <c r="V4617" s="22" t="str">
        <f t="shared" si="359"/>
        <v/>
      </c>
      <c r="X4617" s="33"/>
      <c r="Y4617" s="33"/>
    </row>
    <row r="4618" spans="1:25" x14ac:dyDescent="0.2">
      <c r="A4618" s="93" t="s">
        <v>3692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7"/>
        <v>5 2025</v>
      </c>
      <c r="G4618" s="97" t="s">
        <v>7</v>
      </c>
      <c r="H4618" s="161" t="s">
        <v>3695</v>
      </c>
      <c r="I4618" s="97" t="s">
        <v>1404</v>
      </c>
      <c r="J4618" s="97" t="s">
        <v>322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6"/>
        <v/>
      </c>
      <c r="U4618" s="32">
        <f t="shared" si="358"/>
        <v>-2011.7994535122862</v>
      </c>
      <c r="V4618" s="22" t="str">
        <f t="shared" si="359"/>
        <v/>
      </c>
      <c r="X4618" s="33"/>
      <c r="Y4618" s="33"/>
    </row>
    <row r="4619" spans="1:25" x14ac:dyDescent="0.2">
      <c r="A4619" s="93" t="s">
        <v>3910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7"/>
        <v>5 2025</v>
      </c>
      <c r="G4619" s="97" t="s">
        <v>5</v>
      </c>
      <c r="H4619" s="161" t="s">
        <v>2626</v>
      </c>
      <c r="I4619" s="97" t="s">
        <v>2229</v>
      </c>
      <c r="J4619" s="97" t="s">
        <v>2627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3335</v>
      </c>
      <c r="T4619" s="95" t="str">
        <f t="shared" si="356"/>
        <v>6 2025</v>
      </c>
      <c r="U4619" s="32">
        <f t="shared" si="358"/>
        <v>1148.4749769968403</v>
      </c>
      <c r="V4619" s="22">
        <f t="shared" si="359"/>
        <v>0.41739579592968196</v>
      </c>
      <c r="X4619" s="33"/>
      <c r="Y4619" s="33"/>
    </row>
    <row r="4620" spans="1:25" x14ac:dyDescent="0.2">
      <c r="A4620" s="93" t="s">
        <v>3910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7"/>
        <v>5 2025</v>
      </c>
      <c r="G4620" s="97" t="s">
        <v>5</v>
      </c>
      <c r="H4620" s="161" t="s">
        <v>3901</v>
      </c>
      <c r="I4620" s="97" t="s">
        <v>2071</v>
      </c>
      <c r="J4620" s="97" t="s">
        <v>3902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3326</v>
      </c>
      <c r="T4620" s="95" t="str">
        <f t="shared" si="356"/>
        <v>6 2025</v>
      </c>
      <c r="U4620" s="32">
        <f t="shared" si="358"/>
        <v>845.79869131422834</v>
      </c>
      <c r="V4620" s="22">
        <f t="shared" si="359"/>
        <v>0.73279997600877345</v>
      </c>
      <c r="X4620" s="33"/>
      <c r="Y4620" s="33"/>
    </row>
    <row r="4621" spans="1:25" x14ac:dyDescent="0.2">
      <c r="A4621" s="93" t="s">
        <v>3910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7"/>
        <v>5 2025</v>
      </c>
      <c r="G4621" s="97" t="s">
        <v>5</v>
      </c>
      <c r="H4621" s="161" t="s">
        <v>3903</v>
      </c>
      <c r="I4621" s="97" t="s">
        <v>2071</v>
      </c>
      <c r="J4621" s="97" t="s">
        <v>3904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3326</v>
      </c>
      <c r="T4621" s="95" t="str">
        <f t="shared" si="356"/>
        <v>6 2025</v>
      </c>
      <c r="U4621" s="32">
        <f t="shared" si="358"/>
        <v>763.92276259630762</v>
      </c>
      <c r="V4621" s="22">
        <f t="shared" si="359"/>
        <v>0.3576288109903844</v>
      </c>
      <c r="X4621" s="33"/>
      <c r="Y4621" s="33"/>
    </row>
    <row r="4622" spans="1:25" x14ac:dyDescent="0.2">
      <c r="A4622" s="93" t="s">
        <v>3910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7"/>
        <v>5 2025</v>
      </c>
      <c r="G4622" s="97" t="s">
        <v>5</v>
      </c>
      <c r="H4622" s="161" t="s">
        <v>3905</v>
      </c>
      <c r="I4622" s="97" t="s">
        <v>2165</v>
      </c>
      <c r="J4622" s="97" t="s">
        <v>3906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/>
      <c r="R4622" s="31"/>
      <c r="S4622" s="31"/>
      <c r="T4622" s="95" t="str">
        <f t="shared" si="356"/>
        <v/>
      </c>
      <c r="U4622" s="32">
        <f t="shared" si="358"/>
        <v>-1727.9880134138912</v>
      </c>
      <c r="V4622" s="22" t="str">
        <f t="shared" si="359"/>
        <v/>
      </c>
      <c r="X4622" s="33"/>
      <c r="Y4622" s="33"/>
    </row>
    <row r="4623" spans="1:25" x14ac:dyDescent="0.2">
      <c r="A4623" s="93" t="s">
        <v>3910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7"/>
        <v>5 2025</v>
      </c>
      <c r="G4623" s="97" t="s">
        <v>5</v>
      </c>
      <c r="H4623" s="161" t="s">
        <v>2114</v>
      </c>
      <c r="I4623" s="97" t="s">
        <v>2115</v>
      </c>
      <c r="J4623" s="97" t="s">
        <v>3197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3352</v>
      </c>
      <c r="T4623" s="95" t="str">
        <f t="shared" ref="T4623:T5655" si="360">IF(R4623="","",MONTH(R4623)&amp;" "&amp;YEAR(R4623))</f>
        <v>7 2025</v>
      </c>
      <c r="U4623" s="32">
        <f t="shared" si="358"/>
        <v>892.04483509783267</v>
      </c>
      <c r="V4623" s="22">
        <f t="shared" si="359"/>
        <v>0.63357474537182223</v>
      </c>
      <c r="X4623" s="33"/>
      <c r="Y4623" s="33"/>
    </row>
    <row r="4624" spans="1:25" x14ac:dyDescent="0.2">
      <c r="A4624" s="93" t="s">
        <v>3910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7"/>
        <v>5 2025</v>
      </c>
      <c r="G4624" s="97" t="s">
        <v>5</v>
      </c>
      <c r="H4624" s="161" t="s">
        <v>2152</v>
      </c>
      <c r="I4624" s="97" t="s">
        <v>2067</v>
      </c>
      <c r="J4624" s="97" t="s">
        <v>3886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60"/>
        <v>7 2025</v>
      </c>
      <c r="U4624" s="32">
        <f t="shared" si="358"/>
        <v>985.48396541211628</v>
      </c>
      <c r="V4624" s="22">
        <f t="shared" si="359"/>
        <v>0.51474312442844095</v>
      </c>
      <c r="X4624" s="33"/>
      <c r="Y4624" s="33"/>
    </row>
    <row r="4625" spans="1:25" x14ac:dyDescent="0.2">
      <c r="A4625" s="93" t="s">
        <v>3910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7"/>
        <v>5 2025</v>
      </c>
      <c r="G4625" s="97" t="s">
        <v>5</v>
      </c>
      <c r="H4625" s="161" t="s">
        <v>3857</v>
      </c>
      <c r="I4625" s="97" t="s">
        <v>2067</v>
      </c>
      <c r="J4625" s="97" t="s">
        <v>3858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3221</v>
      </c>
      <c r="T4625" s="95" t="str">
        <f t="shared" si="360"/>
        <v>6 2025</v>
      </c>
      <c r="U4625" s="32">
        <f t="shared" si="358"/>
        <v>691.08290061526486</v>
      </c>
      <c r="V4625" s="22">
        <f t="shared" si="359"/>
        <v>0.25511408258755042</v>
      </c>
      <c r="X4625" s="33"/>
      <c r="Y4625" s="33"/>
    </row>
    <row r="4626" spans="1:25" x14ac:dyDescent="0.2">
      <c r="A4626" s="93" t="s">
        <v>3910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7"/>
        <v>5 2025</v>
      </c>
      <c r="G4626" s="97" t="s">
        <v>5</v>
      </c>
      <c r="H4626" s="161" t="s">
        <v>3907</v>
      </c>
      <c r="I4626" s="97" t="s">
        <v>3908</v>
      </c>
      <c r="J4626" s="97" t="s">
        <v>3909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3221</v>
      </c>
      <c r="T4626" s="95" t="str">
        <f t="shared" si="360"/>
        <v>6 2025</v>
      </c>
      <c r="U4626" s="32">
        <f t="shared" si="358"/>
        <v>673.5403408901941</v>
      </c>
      <c r="V4626" s="22">
        <f t="shared" si="359"/>
        <v>0.36876825476587283</v>
      </c>
      <c r="X4626" s="33"/>
      <c r="Y4626" s="33"/>
    </row>
    <row r="4627" spans="1:25" x14ac:dyDescent="0.2">
      <c r="A4627" s="93" t="s">
        <v>3910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7"/>
        <v>5 2025</v>
      </c>
      <c r="G4627" s="97" t="s">
        <v>5</v>
      </c>
      <c r="H4627" s="161" t="s">
        <v>2769</v>
      </c>
      <c r="I4627" s="97" t="s">
        <v>2770</v>
      </c>
      <c r="J4627" s="97" t="s">
        <v>2771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3221</v>
      </c>
      <c r="T4627" s="95" t="str">
        <f t="shared" si="360"/>
        <v>5 2025</v>
      </c>
      <c r="U4627" s="32">
        <f t="shared" si="358"/>
        <v>845.64954049110338</v>
      </c>
      <c r="V4627" s="22">
        <f t="shared" si="359"/>
        <v>0.58146200935410119</v>
      </c>
      <c r="X4627" s="33"/>
      <c r="Y4627" s="33"/>
    </row>
    <row r="4628" spans="1:25" x14ac:dyDescent="0.2">
      <c r="A4628" s="93" t="s">
        <v>3911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7"/>
        <v>5 2025</v>
      </c>
      <c r="G4628" s="97" t="s">
        <v>5</v>
      </c>
      <c r="H4628" s="161" t="s">
        <v>2571</v>
      </c>
      <c r="I4628" s="97" t="s">
        <v>2099</v>
      </c>
      <c r="J4628" s="97" t="s">
        <v>3843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3335</v>
      </c>
      <c r="T4628" s="95" t="str">
        <f t="shared" si="360"/>
        <v>6 2025</v>
      </c>
      <c r="U4628" s="32">
        <f t="shared" si="358"/>
        <v>1161.8001605031993</v>
      </c>
      <c r="V4628" s="22">
        <f t="shared" si="359"/>
        <v>1.0207347780130003</v>
      </c>
      <c r="X4628" s="33"/>
      <c r="Y4628" s="33"/>
    </row>
    <row r="4629" spans="1:25" x14ac:dyDescent="0.2">
      <c r="A4629" s="93" t="s">
        <v>3911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7"/>
        <v>5 2025</v>
      </c>
      <c r="G4629" s="97" t="s">
        <v>5</v>
      </c>
      <c r="H4629" s="161" t="s">
        <v>2571</v>
      </c>
      <c r="I4629" s="97" t="s">
        <v>2099</v>
      </c>
      <c r="J4629" s="97" t="s">
        <v>3843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3335</v>
      </c>
      <c r="T4629" s="95" t="str">
        <f t="shared" si="360"/>
        <v>6 2025</v>
      </c>
      <c r="U4629" s="32">
        <f t="shared" si="358"/>
        <v>1161.8001605031993</v>
      </c>
      <c r="V4629" s="22">
        <f t="shared" si="359"/>
        <v>1.0207347780130003</v>
      </c>
      <c r="X4629" s="33"/>
      <c r="Y4629" s="33"/>
    </row>
    <row r="4630" spans="1:25" x14ac:dyDescent="0.2">
      <c r="A4630" s="93" t="s">
        <v>3911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7"/>
        <v>5 2025</v>
      </c>
      <c r="G4630" s="97" t="s">
        <v>5</v>
      </c>
      <c r="H4630" s="161" t="s">
        <v>2783</v>
      </c>
      <c r="I4630" s="97" t="s">
        <v>2649</v>
      </c>
      <c r="J4630" s="97" t="s">
        <v>2784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3331</v>
      </c>
      <c r="T4630" s="95" t="str">
        <f t="shared" si="360"/>
        <v>6 2025</v>
      </c>
      <c r="U4630" s="32">
        <f t="shared" si="358"/>
        <v>1429.5095054766293</v>
      </c>
      <c r="V4630" s="22">
        <f t="shared" si="359"/>
        <v>0.6296038274217558</v>
      </c>
      <c r="X4630" s="33"/>
      <c r="Y4630" s="33"/>
    </row>
    <row r="4631" spans="1:25" x14ac:dyDescent="0.2">
      <c r="A4631" s="93" t="s">
        <v>3911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7"/>
        <v>5 2025</v>
      </c>
      <c r="G4631" s="97" t="s">
        <v>5</v>
      </c>
      <c r="H4631" s="161" t="s">
        <v>2783</v>
      </c>
      <c r="I4631" s="97" t="s">
        <v>2649</v>
      </c>
      <c r="J4631" s="97" t="s">
        <v>2784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3566</v>
      </c>
      <c r="T4631" s="95" t="str">
        <f t="shared" si="360"/>
        <v>7 2025</v>
      </c>
      <c r="U4631" s="32">
        <f t="shared" si="358"/>
        <v>1529.5095054766293</v>
      </c>
      <c r="V4631" s="22">
        <f t="shared" si="359"/>
        <v>0.67364717410883035</v>
      </c>
      <c r="X4631" s="33"/>
      <c r="Y4631" s="33"/>
    </row>
    <row r="4632" spans="1:25" x14ac:dyDescent="0.2">
      <c r="A4632" s="93" t="s">
        <v>3911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7"/>
        <v>5 2025</v>
      </c>
      <c r="G4632" s="97" t="s">
        <v>5</v>
      </c>
      <c r="H4632" s="161" t="s">
        <v>2225</v>
      </c>
      <c r="I4632" s="97" t="s">
        <v>2226</v>
      </c>
      <c r="J4632" s="97" t="s">
        <v>2227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3335</v>
      </c>
      <c r="T4632" s="95" t="str">
        <f t="shared" si="360"/>
        <v>6 2025</v>
      </c>
      <c r="U4632" s="32">
        <f t="shared" si="358"/>
        <v>1113.6128294111265</v>
      </c>
      <c r="V4632" s="22">
        <f t="shared" si="359"/>
        <v>0.74920777805821481</v>
      </c>
      <c r="X4632" s="33"/>
      <c r="Y4632" s="33"/>
    </row>
    <row r="4633" spans="1:25" x14ac:dyDescent="0.2">
      <c r="A4633" s="93" t="s">
        <v>3911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7"/>
        <v>5 2025</v>
      </c>
      <c r="G4633" s="97" t="s">
        <v>5</v>
      </c>
      <c r="H4633" s="161" t="s">
        <v>2091</v>
      </c>
      <c r="I4633" s="97" t="s">
        <v>2071</v>
      </c>
      <c r="J4633" s="97" t="s">
        <v>2092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3221</v>
      </c>
      <c r="T4633" s="95" t="str">
        <f t="shared" si="360"/>
        <v>6 2025</v>
      </c>
      <c r="U4633" s="32">
        <f t="shared" si="358"/>
        <v>766.34568701876151</v>
      </c>
      <c r="V4633" s="22">
        <f t="shared" si="359"/>
        <v>0.67599591713584761</v>
      </c>
      <c r="X4633" s="33"/>
      <c r="Y4633" s="33"/>
    </row>
    <row r="4634" spans="1:25" x14ac:dyDescent="0.2">
      <c r="A4634" s="93" t="s">
        <v>3911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7"/>
        <v>5 2025</v>
      </c>
      <c r="G4634" s="97" t="s">
        <v>5</v>
      </c>
      <c r="H4634" s="161" t="s">
        <v>2091</v>
      </c>
      <c r="I4634" s="97" t="s">
        <v>2071</v>
      </c>
      <c r="J4634" s="97" t="s">
        <v>2092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60"/>
        <v>10 2025</v>
      </c>
      <c r="U4634" s="32">
        <f t="shared" si="358"/>
        <v>866.34568701876151</v>
      </c>
      <c r="V4634" s="22">
        <f t="shared" si="359"/>
        <v>0.76420622856405007</v>
      </c>
      <c r="X4634" s="33"/>
      <c r="Y4634" s="33"/>
    </row>
    <row r="4635" spans="1:25" x14ac:dyDescent="0.2">
      <c r="A4635" s="93" t="s">
        <v>3911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7"/>
        <v>5 2025</v>
      </c>
      <c r="G4635" s="97" t="s">
        <v>5</v>
      </c>
      <c r="H4635" s="161" t="s">
        <v>2267</v>
      </c>
      <c r="I4635" s="97" t="s">
        <v>2229</v>
      </c>
      <c r="J4635" s="97" t="s">
        <v>4387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3335</v>
      </c>
      <c r="T4635" s="95" t="str">
        <f t="shared" si="360"/>
        <v>8 2025</v>
      </c>
      <c r="U4635" s="32">
        <f t="shared" si="358"/>
        <v>835.44402342479123</v>
      </c>
      <c r="V4635" s="22">
        <f t="shared" si="359"/>
        <v>1.2571462041922405</v>
      </c>
      <c r="X4635" s="33"/>
      <c r="Y4635" s="33"/>
    </row>
    <row r="4636" spans="1:25" x14ac:dyDescent="0.2">
      <c r="A4636" s="93" t="s">
        <v>3911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7"/>
        <v>5 2025</v>
      </c>
      <c r="G4636" s="97" t="s">
        <v>5</v>
      </c>
      <c r="H4636" s="161" t="s">
        <v>2760</v>
      </c>
      <c r="I4636" s="97" t="s">
        <v>2229</v>
      </c>
      <c r="J4636" s="97" t="s">
        <v>2761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60"/>
        <v>7 2025</v>
      </c>
      <c r="U4636" s="32">
        <f t="shared" si="358"/>
        <v>834.52225138271365</v>
      </c>
      <c r="V4636" s="22">
        <f t="shared" si="359"/>
        <v>0.56945405835749163</v>
      </c>
      <c r="X4636" s="33"/>
      <c r="Y4636" s="33"/>
    </row>
    <row r="4637" spans="1:25" x14ac:dyDescent="0.2">
      <c r="A4637" s="93" t="s">
        <v>3911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7"/>
        <v>5 2025</v>
      </c>
      <c r="G4637" s="97" t="s">
        <v>7</v>
      </c>
      <c r="H4637" s="161" t="s">
        <v>3844</v>
      </c>
      <c r="I4637" s="97" t="s">
        <v>3845</v>
      </c>
      <c r="J4637" s="97" t="s">
        <v>3846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/>
      <c r="R4637" s="31"/>
      <c r="S4637" s="31"/>
      <c r="T4637" s="95" t="str">
        <f t="shared" si="360"/>
        <v/>
      </c>
      <c r="U4637" s="32">
        <f t="shared" si="358"/>
        <v>-1136.3816288905759</v>
      </c>
      <c r="V4637" s="22" t="str">
        <f t="shared" si="359"/>
        <v/>
      </c>
      <c r="X4637" s="33"/>
      <c r="Y4637" s="33"/>
    </row>
    <row r="4638" spans="1:25" x14ac:dyDescent="0.2">
      <c r="A4638" s="93" t="s">
        <v>3911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7"/>
        <v>5 2025</v>
      </c>
      <c r="G4638" s="97" t="s">
        <v>5</v>
      </c>
      <c r="H4638" s="161" t="s">
        <v>2488</v>
      </c>
      <c r="I4638" s="97" t="s">
        <v>2067</v>
      </c>
      <c r="J4638" s="97" t="s">
        <v>2489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/>
      <c r="R4638" s="31"/>
      <c r="S4638" s="31"/>
      <c r="T4638" s="95" t="str">
        <f t="shared" si="360"/>
        <v/>
      </c>
      <c r="U4638" s="32">
        <f t="shared" si="358"/>
        <v>-2928.2281813252353</v>
      </c>
      <c r="V4638" s="22" t="str">
        <f t="shared" si="359"/>
        <v/>
      </c>
      <c r="X4638" s="33"/>
      <c r="Y4638" s="33"/>
    </row>
    <row r="4639" spans="1:25" x14ac:dyDescent="0.2">
      <c r="A4639" s="93" t="s">
        <v>3912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7"/>
        <v>5 2025</v>
      </c>
      <c r="G4639" s="97" t="s">
        <v>5</v>
      </c>
      <c r="H4639" s="161" t="s">
        <v>3740</v>
      </c>
      <c r="I4639" s="97" t="s">
        <v>2102</v>
      </c>
      <c r="J4639" s="97" t="s">
        <v>3847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3484</v>
      </c>
      <c r="T4639" s="95" t="str">
        <f t="shared" si="360"/>
        <v>12 2025</v>
      </c>
      <c r="U4639" s="32">
        <f t="shared" si="358"/>
        <v>840.15793446702651</v>
      </c>
      <c r="V4639" s="22">
        <f t="shared" si="359"/>
        <v>0.61783493521928734</v>
      </c>
      <c r="X4639" s="33"/>
      <c r="Y4639" s="33"/>
    </row>
    <row r="4640" spans="1:25" x14ac:dyDescent="0.2">
      <c r="A4640" s="93" t="s">
        <v>3912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7"/>
        <v>5 2025</v>
      </c>
      <c r="G4640" s="97" t="s">
        <v>7</v>
      </c>
      <c r="H4640" s="161" t="s">
        <v>3848</v>
      </c>
      <c r="I4640" s="97" t="s">
        <v>2624</v>
      </c>
      <c r="J4640" s="97" t="s">
        <v>3849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60"/>
        <v/>
      </c>
      <c r="U4640" s="32">
        <f t="shared" si="358"/>
        <v>-89.936644545831584</v>
      </c>
      <c r="V4640" s="22" t="str">
        <f t="shared" si="359"/>
        <v/>
      </c>
      <c r="X4640" s="33"/>
      <c r="Y4640" s="33"/>
    </row>
    <row r="4641" spans="1:25" x14ac:dyDescent="0.2">
      <c r="A4641" s="93" t="s">
        <v>3912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7"/>
        <v>5 2025</v>
      </c>
      <c r="G4641" s="97" t="s">
        <v>5</v>
      </c>
      <c r="H4641" s="161" t="s">
        <v>2157</v>
      </c>
      <c r="I4641" s="97" t="s">
        <v>2105</v>
      </c>
      <c r="J4641" s="97" t="s">
        <v>2158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3272</v>
      </c>
      <c r="T4641" s="95" t="str">
        <f t="shared" si="360"/>
        <v>6 2025</v>
      </c>
      <c r="U4641" s="32">
        <f t="shared" si="358"/>
        <v>882.25783284944032</v>
      </c>
      <c r="V4641" s="22">
        <f t="shared" si="359"/>
        <v>0.72450298318392659</v>
      </c>
      <c r="X4641" s="33"/>
      <c r="Y4641" s="33"/>
    </row>
    <row r="4642" spans="1:25" x14ac:dyDescent="0.2">
      <c r="A4642" s="93" t="s">
        <v>3912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ref="F4642:F4896" si="361">IFERROR(MONTH(E4642)&amp;" "&amp;YEAR(E4642),"")</f>
        <v>5 2025</v>
      </c>
      <c r="G4642" s="97" t="s">
        <v>5</v>
      </c>
      <c r="H4642" s="161" t="s">
        <v>2645</v>
      </c>
      <c r="I4642" s="97" t="s">
        <v>2646</v>
      </c>
      <c r="J4642" s="97" t="s">
        <v>2647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3272</v>
      </c>
      <c r="T4642" s="95" t="str">
        <f t="shared" ref="T4642:T4896" si="362">IF(R4642="","",MONTH(R4642)&amp;" "&amp;YEAR(R4642))</f>
        <v>6 2025</v>
      </c>
      <c r="U4642" s="32">
        <f t="shared" ref="U4642:U4896" si="363">Q4642-P4642</f>
        <v>1077.1545396101208</v>
      </c>
      <c r="V4642" s="22">
        <f t="shared" ref="V4642:V4896" si="364">IF(Q4642&lt;&gt;0,IFERROR(U4642/P4642,""),"")</f>
        <v>0.56018778513366085</v>
      </c>
      <c r="X4642" s="33"/>
      <c r="Y4642" s="33"/>
    </row>
    <row r="4643" spans="1:25" x14ac:dyDescent="0.2">
      <c r="A4643" s="93" t="s">
        <v>3912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61"/>
        <v>5 2025</v>
      </c>
      <c r="G4643" s="97" t="s">
        <v>5</v>
      </c>
      <c r="H4643" s="161" t="s">
        <v>3850</v>
      </c>
      <c r="I4643" s="97" t="s">
        <v>2067</v>
      </c>
      <c r="J4643" s="97" t="s">
        <v>3851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3331</v>
      </c>
      <c r="T4643" s="95" t="str">
        <f t="shared" si="362"/>
        <v>9 2025</v>
      </c>
      <c r="U4643" s="32">
        <f t="shared" si="363"/>
        <v>762.86016383243486</v>
      </c>
      <c r="V4643" s="22">
        <f t="shared" si="364"/>
        <v>0.81403023795483154</v>
      </c>
      <c r="X4643" s="33"/>
      <c r="Y4643" s="33"/>
    </row>
    <row r="4644" spans="1:25" x14ac:dyDescent="0.2">
      <c r="A4644" s="93" t="s">
        <v>3912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61"/>
        <v>5 2025</v>
      </c>
      <c r="G4644" s="97" t="s">
        <v>5</v>
      </c>
      <c r="H4644" s="161" t="s">
        <v>3852</v>
      </c>
      <c r="I4644" s="97" t="s">
        <v>2105</v>
      </c>
      <c r="J4644" s="97" t="s">
        <v>3853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3272</v>
      </c>
      <c r="T4644" s="95" t="str">
        <f t="shared" si="362"/>
        <v>6 2025</v>
      </c>
      <c r="U4644" s="32">
        <f t="shared" si="363"/>
        <v>940.32825902115337</v>
      </c>
      <c r="V4644" s="22">
        <f t="shared" si="364"/>
        <v>0.64420529124621895</v>
      </c>
      <c r="X4644" s="33"/>
      <c r="Y4644" s="33"/>
    </row>
    <row r="4645" spans="1:25" x14ac:dyDescent="0.2">
      <c r="A4645" s="93" t="s">
        <v>3912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61"/>
        <v>5 2025</v>
      </c>
      <c r="G4645" s="97" t="s">
        <v>5</v>
      </c>
      <c r="H4645" s="161" t="s">
        <v>3854</v>
      </c>
      <c r="I4645" s="97" t="s">
        <v>3855</v>
      </c>
      <c r="J4645" s="97" t="s">
        <v>3856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3575</v>
      </c>
      <c r="T4645" s="95" t="str">
        <f t="shared" si="362"/>
        <v>6 2025</v>
      </c>
      <c r="U4645" s="32">
        <f t="shared" si="363"/>
        <v>1263.3982310244719</v>
      </c>
      <c r="V4645" s="22">
        <f t="shared" si="364"/>
        <v>0.44539146976586808</v>
      </c>
      <c r="X4645" s="33"/>
      <c r="Y4645" s="33"/>
    </row>
    <row r="4646" spans="1:25" x14ac:dyDescent="0.2">
      <c r="A4646" s="93" t="s">
        <v>3912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61"/>
        <v>5 2025</v>
      </c>
      <c r="G4646" s="97" t="s">
        <v>5</v>
      </c>
      <c r="H4646" s="161" t="s">
        <v>3857</v>
      </c>
      <c r="I4646" s="97" t="s">
        <v>2067</v>
      </c>
      <c r="J4646" s="97" t="s">
        <v>3858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4772</v>
      </c>
      <c r="T4646" s="95" t="str">
        <f t="shared" si="362"/>
        <v>7 2025</v>
      </c>
      <c r="U4646" s="32">
        <f t="shared" si="363"/>
        <v>712.91112919950274</v>
      </c>
      <c r="V4646" s="22">
        <f t="shared" si="364"/>
        <v>0.31171116186227554</v>
      </c>
      <c r="X4646" s="33"/>
      <c r="Y4646" s="33"/>
    </row>
    <row r="4647" spans="1:25" x14ac:dyDescent="0.2">
      <c r="A4647" s="93" t="s">
        <v>3912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61"/>
        <v>5 2025</v>
      </c>
      <c r="G4647" s="97" t="s">
        <v>5</v>
      </c>
      <c r="H4647" s="161" t="s">
        <v>2542</v>
      </c>
      <c r="I4647" s="97" t="s">
        <v>2067</v>
      </c>
      <c r="J4647" s="97" t="s">
        <v>3859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3575</v>
      </c>
      <c r="T4647" s="95" t="str">
        <f t="shared" si="362"/>
        <v>9 2025</v>
      </c>
      <c r="U4647" s="32">
        <f t="shared" si="363"/>
        <v>714.12405122355881</v>
      </c>
      <c r="V4647" s="22">
        <f t="shared" si="364"/>
        <v>0.80612195444508505</v>
      </c>
      <c r="X4647" s="33"/>
      <c r="Y4647" s="33"/>
    </row>
    <row r="4648" spans="1:25" x14ac:dyDescent="0.2">
      <c r="A4648" s="93" t="s">
        <v>3912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61"/>
        <v>5 2025</v>
      </c>
      <c r="G4648" s="97" t="s">
        <v>5</v>
      </c>
      <c r="H4648" s="161" t="s">
        <v>2542</v>
      </c>
      <c r="I4648" s="97" t="s">
        <v>2067</v>
      </c>
      <c r="J4648" s="97" t="s">
        <v>3859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/>
      <c r="R4648" s="31"/>
      <c r="S4648" s="31"/>
      <c r="T4648" s="95" t="str">
        <f t="shared" si="362"/>
        <v/>
      </c>
      <c r="U4648" s="32">
        <f t="shared" si="363"/>
        <v>-885.87594877644119</v>
      </c>
      <c r="V4648" s="22" t="str">
        <f t="shared" si="364"/>
        <v/>
      </c>
      <c r="X4648" s="33"/>
      <c r="Y4648" s="33"/>
    </row>
    <row r="4649" spans="1:25" x14ac:dyDescent="0.2">
      <c r="A4649" s="93" t="s">
        <v>3912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61"/>
        <v>5 2025</v>
      </c>
      <c r="G4649" s="97" t="s">
        <v>5</v>
      </c>
      <c r="H4649" s="161" t="s">
        <v>3094</v>
      </c>
      <c r="I4649" s="97" t="s">
        <v>2165</v>
      </c>
      <c r="J4649" s="97" t="s">
        <v>3095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62"/>
        <v>7 2025</v>
      </c>
      <c r="U4649" s="32">
        <f t="shared" si="363"/>
        <v>1367.043440481129</v>
      </c>
      <c r="V4649" s="22">
        <f t="shared" si="364"/>
        <v>0.58597037947549968</v>
      </c>
      <c r="X4649" s="33"/>
      <c r="Y4649" s="33"/>
    </row>
    <row r="4650" spans="1:25" x14ac:dyDescent="0.2">
      <c r="A4650" s="93" t="s">
        <v>3912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61"/>
        <v>5 2025</v>
      </c>
      <c r="G4650" s="97" t="s">
        <v>5</v>
      </c>
      <c r="H4650" s="161" t="s">
        <v>3860</v>
      </c>
      <c r="I4650" s="97" t="s">
        <v>2115</v>
      </c>
      <c r="J4650" s="97" t="s">
        <v>3861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62"/>
        <v/>
      </c>
      <c r="U4650" s="32">
        <f t="shared" si="363"/>
        <v>-1131.4029883865614</v>
      </c>
      <c r="V4650" s="22" t="str">
        <f t="shared" si="364"/>
        <v/>
      </c>
      <c r="X4650" s="33"/>
      <c r="Y4650" s="33"/>
    </row>
    <row r="4651" spans="1:25" x14ac:dyDescent="0.2">
      <c r="A4651" s="93" t="s">
        <v>3913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61"/>
        <v>5 2025</v>
      </c>
      <c r="G4651" s="97" t="s">
        <v>5</v>
      </c>
      <c r="H4651" s="161" t="s">
        <v>3862</v>
      </c>
      <c r="I4651" s="97" t="s">
        <v>3863</v>
      </c>
      <c r="J4651" s="97" t="s">
        <v>3864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3575</v>
      </c>
      <c r="T4651" s="95" t="str">
        <f t="shared" si="362"/>
        <v>8 2025</v>
      </c>
      <c r="U4651" s="32">
        <f t="shared" si="363"/>
        <v>1222.2974380351511</v>
      </c>
      <c r="V4651" s="22">
        <f t="shared" si="364"/>
        <v>0.53663610800030992</v>
      </c>
      <c r="X4651" s="33"/>
      <c r="Y4651" s="33"/>
    </row>
    <row r="4652" spans="1:25" x14ac:dyDescent="0.2">
      <c r="A4652" s="93" t="s">
        <v>3913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61"/>
        <v>5 2025</v>
      </c>
      <c r="G4652" s="97" t="s">
        <v>5</v>
      </c>
      <c r="H4652" s="161" t="s">
        <v>3865</v>
      </c>
      <c r="I4652" s="97" t="s">
        <v>2229</v>
      </c>
      <c r="J4652" s="97" t="s">
        <v>3866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3335</v>
      </c>
      <c r="T4652" s="95" t="str">
        <f t="shared" si="362"/>
        <v>6 2025</v>
      </c>
      <c r="U4652" s="32">
        <f t="shared" si="363"/>
        <v>1938.7270076611085</v>
      </c>
      <c r="V4652" s="22">
        <f t="shared" si="364"/>
        <v>0.63330745494209295</v>
      </c>
      <c r="X4652" s="33"/>
      <c r="Y4652" s="33"/>
    </row>
    <row r="4653" spans="1:25" x14ac:dyDescent="0.2">
      <c r="A4653" s="93" t="s">
        <v>3913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61"/>
        <v>5 2025</v>
      </c>
      <c r="G4653" s="97" t="s">
        <v>5</v>
      </c>
      <c r="H4653" s="161" t="s">
        <v>3867</v>
      </c>
      <c r="I4653" s="97" t="s">
        <v>2229</v>
      </c>
      <c r="J4653" s="97" t="s">
        <v>3868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3335</v>
      </c>
      <c r="T4653" s="95" t="str">
        <f t="shared" si="362"/>
        <v>6 2025</v>
      </c>
      <c r="U4653" s="32">
        <f t="shared" si="363"/>
        <v>1441.3236255069855</v>
      </c>
      <c r="V4653" s="22">
        <f t="shared" si="364"/>
        <v>0.70012151660405442</v>
      </c>
      <c r="X4653" s="33"/>
      <c r="Y4653" s="33"/>
    </row>
    <row r="4654" spans="1:25" x14ac:dyDescent="0.2">
      <c r="A4654" s="93" t="s">
        <v>3913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61"/>
        <v>5 2025</v>
      </c>
      <c r="G4654" s="97" t="s">
        <v>5</v>
      </c>
      <c r="H4654" s="161" t="s">
        <v>3869</v>
      </c>
      <c r="I4654" s="97" t="s">
        <v>2694</v>
      </c>
      <c r="J4654" s="97" t="s">
        <v>3870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3575</v>
      </c>
      <c r="T4654" s="95" t="str">
        <f t="shared" si="362"/>
        <v>6 2025</v>
      </c>
      <c r="U4654" s="32">
        <f t="shared" si="363"/>
        <v>694.88146687697167</v>
      </c>
      <c r="V4654" s="22">
        <f t="shared" si="364"/>
        <v>1.3756800063951009</v>
      </c>
      <c r="X4654" s="33"/>
      <c r="Y4654" s="33"/>
    </row>
    <row r="4655" spans="1:25" x14ac:dyDescent="0.2">
      <c r="A4655" s="93" t="s">
        <v>3913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61"/>
        <v>5 2025</v>
      </c>
      <c r="G4655" s="97" t="s">
        <v>5</v>
      </c>
      <c r="H4655" s="161" t="s">
        <v>3871</v>
      </c>
      <c r="I4655" s="97" t="s">
        <v>2229</v>
      </c>
      <c r="J4655" s="97" t="s">
        <v>3872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3335</v>
      </c>
      <c r="T4655" s="95" t="str">
        <f t="shared" si="362"/>
        <v>6 2025</v>
      </c>
      <c r="U4655" s="32">
        <f t="shared" si="363"/>
        <v>1618.7020144209109</v>
      </c>
      <c r="V4655" s="22">
        <f t="shared" si="364"/>
        <v>0.56179611498794035</v>
      </c>
      <c r="X4655" s="33"/>
      <c r="Y4655" s="33"/>
    </row>
    <row r="4656" spans="1:25" x14ac:dyDescent="0.2">
      <c r="A4656" s="93" t="s">
        <v>3913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61"/>
        <v>5 2025</v>
      </c>
      <c r="G4656" s="97" t="s">
        <v>5</v>
      </c>
      <c r="H4656" s="161" t="s">
        <v>3873</v>
      </c>
      <c r="I4656" s="97" t="s">
        <v>3090</v>
      </c>
      <c r="J4656" s="97" t="s">
        <v>3874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3575</v>
      </c>
      <c r="T4656" s="95" t="str">
        <f t="shared" si="362"/>
        <v>6 2025</v>
      </c>
      <c r="U4656" s="32">
        <f t="shared" si="363"/>
        <v>813.35844975214059</v>
      </c>
      <c r="V4656" s="22">
        <f t="shared" si="364"/>
        <v>0.74850667137347748</v>
      </c>
      <c r="X4656" s="33"/>
      <c r="Y4656" s="33"/>
    </row>
    <row r="4657" spans="1:25" x14ac:dyDescent="0.2">
      <c r="A4657" s="93" t="s">
        <v>3913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61"/>
        <v>5 2025</v>
      </c>
      <c r="G4657" s="97" t="s">
        <v>5</v>
      </c>
      <c r="H4657" s="161" t="s">
        <v>3875</v>
      </c>
      <c r="I4657" s="97" t="s">
        <v>2624</v>
      </c>
      <c r="J4657" s="97" t="s">
        <v>3876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62"/>
        <v/>
      </c>
      <c r="U4657" s="32">
        <f t="shared" si="363"/>
        <v>-84.893871113114017</v>
      </c>
      <c r="V4657" s="22" t="str">
        <f t="shared" si="364"/>
        <v/>
      </c>
      <c r="X4657" s="33"/>
      <c r="Y4657" s="33"/>
    </row>
    <row r="4658" spans="1:25" x14ac:dyDescent="0.2">
      <c r="A4658" s="93" t="s">
        <v>3913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61"/>
        <v>5 2025</v>
      </c>
      <c r="G4658" s="97" t="s">
        <v>5</v>
      </c>
      <c r="H4658" s="161" t="s">
        <v>3877</v>
      </c>
      <c r="I4658" s="97" t="s">
        <v>2099</v>
      </c>
      <c r="J4658" s="97" t="s">
        <v>4412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62"/>
        <v/>
      </c>
      <c r="U4658" s="32">
        <f t="shared" si="363"/>
        <v>4.1437584497998614E-3</v>
      </c>
      <c r="V4658" s="22">
        <f t="shared" si="364"/>
        <v>5.0581392399046384E-6</v>
      </c>
      <c r="X4658" s="33"/>
      <c r="Y4658" s="33"/>
    </row>
    <row r="4659" spans="1:25" x14ac:dyDescent="0.2">
      <c r="A4659" s="93" t="s">
        <v>3913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61"/>
        <v>5 2025</v>
      </c>
      <c r="G4659" s="97" t="s">
        <v>5</v>
      </c>
      <c r="H4659" s="161" t="s">
        <v>3877</v>
      </c>
      <c r="I4659" s="97" t="s">
        <v>2099</v>
      </c>
      <c r="J4659" s="97" t="s">
        <v>4412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3326</v>
      </c>
      <c r="T4659" s="95" t="str">
        <f t="shared" si="362"/>
        <v>8 2025</v>
      </c>
      <c r="U4659" s="32">
        <f t="shared" si="363"/>
        <v>1080.7741437584498</v>
      </c>
      <c r="V4659" s="22">
        <f t="shared" si="364"/>
        <v>1.3192627350860635</v>
      </c>
      <c r="X4659" s="33"/>
      <c r="Y4659" s="33"/>
    </row>
    <row r="4660" spans="1:25" x14ac:dyDescent="0.2">
      <c r="A4660" s="93" t="s">
        <v>3913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61"/>
        <v>5 2025</v>
      </c>
      <c r="G4660" s="97" t="s">
        <v>5</v>
      </c>
      <c r="H4660" s="161" t="s">
        <v>2651</v>
      </c>
      <c r="I4660" s="97" t="s">
        <v>2067</v>
      </c>
      <c r="J4660" s="97" t="s">
        <v>2652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3221</v>
      </c>
      <c r="T4660" s="95" t="str">
        <f t="shared" si="362"/>
        <v>6 2025</v>
      </c>
      <c r="U4660" s="32">
        <f t="shared" si="363"/>
        <v>1023.6955813429474</v>
      </c>
      <c r="V4660" s="22">
        <f t="shared" si="364"/>
        <v>0.69341767755065786</v>
      </c>
      <c r="X4660" s="33"/>
      <c r="Y4660" s="33"/>
    </row>
    <row r="4661" spans="1:25" x14ac:dyDescent="0.2">
      <c r="A4661" s="93" t="s">
        <v>3914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61"/>
        <v>5 2025</v>
      </c>
      <c r="G4661" s="97" t="s">
        <v>5</v>
      </c>
      <c r="H4661" s="161" t="s">
        <v>2633</v>
      </c>
      <c r="I4661" s="97" t="s">
        <v>2115</v>
      </c>
      <c r="J4661" s="97" t="s">
        <v>3936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3484</v>
      </c>
      <c r="T4661" s="95" t="str">
        <f t="shared" si="362"/>
        <v>8 2025</v>
      </c>
      <c r="U4661" s="32">
        <f t="shared" si="363"/>
        <v>1587.1794486111833</v>
      </c>
      <c r="V4661" s="22">
        <f t="shared" si="364"/>
        <v>0.82975867624320565</v>
      </c>
      <c r="X4661" s="33"/>
      <c r="Y4661" s="33"/>
    </row>
    <row r="4662" spans="1:25" x14ac:dyDescent="0.2">
      <c r="A4662" s="93" t="s">
        <v>3914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61"/>
        <v>5 2025</v>
      </c>
      <c r="G4662" s="97" t="s">
        <v>5</v>
      </c>
      <c r="H4662" s="161" t="s">
        <v>2136</v>
      </c>
      <c r="I4662" s="97" t="s">
        <v>2067</v>
      </c>
      <c r="J4662" s="97" t="s">
        <v>2137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3221</v>
      </c>
      <c r="T4662" s="95" t="str">
        <f t="shared" si="362"/>
        <v>6 2025</v>
      </c>
      <c r="U4662" s="32">
        <f t="shared" si="363"/>
        <v>960.47918584803188</v>
      </c>
      <c r="V4662" s="22">
        <f t="shared" si="364"/>
        <v>0.62388190988967152</v>
      </c>
      <c r="X4662" s="33"/>
      <c r="Y4662" s="33"/>
    </row>
    <row r="4663" spans="1:25" x14ac:dyDescent="0.2">
      <c r="A4663" s="93" t="s">
        <v>3914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61"/>
        <v>5 2025</v>
      </c>
      <c r="G4663" s="97" t="s">
        <v>5</v>
      </c>
      <c r="H4663" s="161" t="s">
        <v>3763</v>
      </c>
      <c r="I4663" s="97" t="s">
        <v>2071</v>
      </c>
      <c r="J4663" s="97" t="s">
        <v>3879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3221</v>
      </c>
      <c r="T4663" s="95" t="str">
        <f t="shared" si="362"/>
        <v>6 2025</v>
      </c>
      <c r="U4663" s="32">
        <f t="shared" si="363"/>
        <v>828.77243986965323</v>
      </c>
      <c r="V4663" s="22">
        <f t="shared" si="364"/>
        <v>0.31025901807826961</v>
      </c>
      <c r="X4663" s="33"/>
      <c r="Y4663" s="33"/>
    </row>
    <row r="4664" spans="1:25" x14ac:dyDescent="0.2">
      <c r="A4664" s="93" t="s">
        <v>3914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61"/>
        <v>5 2025</v>
      </c>
      <c r="G4664" s="97" t="s">
        <v>5</v>
      </c>
      <c r="H4664" s="161" t="s">
        <v>3747</v>
      </c>
      <c r="I4664" s="97" t="s">
        <v>2165</v>
      </c>
      <c r="J4664" s="97" t="s">
        <v>3880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3331</v>
      </c>
      <c r="T4664" s="95" t="str">
        <f t="shared" si="362"/>
        <v>6 2025</v>
      </c>
      <c r="U4664" s="32">
        <f t="shared" si="363"/>
        <v>713.70684735943723</v>
      </c>
      <c r="V4664" s="22">
        <f t="shared" si="364"/>
        <v>0.65701127326869158</v>
      </c>
      <c r="X4664" s="33"/>
      <c r="Y4664" s="33"/>
    </row>
    <row r="4665" spans="1:25" x14ac:dyDescent="0.2">
      <c r="A4665" s="93" t="s">
        <v>3914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61"/>
        <v>5 2025</v>
      </c>
      <c r="G4665" s="97" t="s">
        <v>5</v>
      </c>
      <c r="H4665" s="161" t="s">
        <v>3881</v>
      </c>
      <c r="I4665" s="97" t="s">
        <v>2067</v>
      </c>
      <c r="J4665" s="97" t="s">
        <v>3882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3609</v>
      </c>
      <c r="T4665" s="95" t="str">
        <f t="shared" si="362"/>
        <v>6 2025</v>
      </c>
      <c r="U4665" s="32">
        <f t="shared" si="363"/>
        <v>857.84446490456753</v>
      </c>
      <c r="V4665" s="22">
        <f t="shared" si="364"/>
        <v>0.52238929052156724</v>
      </c>
      <c r="X4665" s="33"/>
      <c r="Y4665" s="33"/>
    </row>
    <row r="4666" spans="1:25" x14ac:dyDescent="0.2">
      <c r="A4666" s="93" t="s">
        <v>3914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61"/>
        <v>5 2025</v>
      </c>
      <c r="G4666" s="97" t="s">
        <v>5</v>
      </c>
      <c r="H4666" s="161" t="s">
        <v>3883</v>
      </c>
      <c r="I4666" s="97" t="s">
        <v>3884</v>
      </c>
      <c r="J4666" s="97" t="s">
        <v>3885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3575</v>
      </c>
      <c r="T4666" s="95" t="str">
        <f t="shared" si="362"/>
        <v>6 2025</v>
      </c>
      <c r="U4666" s="32">
        <f t="shared" si="363"/>
        <v>683.27607717374462</v>
      </c>
      <c r="V4666" s="22">
        <f t="shared" si="364"/>
        <v>0.42263002824828882</v>
      </c>
      <c r="X4666" s="33"/>
      <c r="Y4666" s="33"/>
    </row>
    <row r="4667" spans="1:25" x14ac:dyDescent="0.2">
      <c r="A4667" s="93" t="s">
        <v>3914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61"/>
        <v>5 2025</v>
      </c>
      <c r="G4667" s="97" t="s">
        <v>5</v>
      </c>
      <c r="H4667" s="161" t="s">
        <v>3166</v>
      </c>
      <c r="I4667" s="97" t="s">
        <v>2527</v>
      </c>
      <c r="J4667" s="97" t="s">
        <v>3167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3575</v>
      </c>
      <c r="T4667" s="95" t="str">
        <f t="shared" si="362"/>
        <v>6 2025</v>
      </c>
      <c r="U4667" s="32">
        <f t="shared" si="363"/>
        <v>888.89857238917921</v>
      </c>
      <c r="V4667" s="22">
        <f t="shared" si="364"/>
        <v>0.3162100675764879</v>
      </c>
      <c r="X4667" s="33"/>
      <c r="Y4667" s="33"/>
    </row>
    <row r="4668" spans="1:25" x14ac:dyDescent="0.2">
      <c r="A4668" s="93" t="s">
        <v>3914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61"/>
        <v>5 2025</v>
      </c>
      <c r="G4668" s="97" t="s">
        <v>5</v>
      </c>
      <c r="H4668" s="161" t="s">
        <v>2540</v>
      </c>
      <c r="I4668" s="97" t="s">
        <v>2067</v>
      </c>
      <c r="J4668" s="97" t="s">
        <v>2541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3221</v>
      </c>
      <c r="T4668" s="95" t="str">
        <f t="shared" si="362"/>
        <v>6 2025</v>
      </c>
      <c r="U4668" s="32">
        <f t="shared" si="363"/>
        <v>860.11148192210203</v>
      </c>
      <c r="V4668" s="22">
        <f t="shared" si="364"/>
        <v>0.40194219215432586</v>
      </c>
      <c r="X4668" s="33"/>
      <c r="Y4668" s="33"/>
    </row>
    <row r="4669" spans="1:25" x14ac:dyDescent="0.2">
      <c r="A4669" s="93" t="s">
        <v>3914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61"/>
        <v>5 2025</v>
      </c>
      <c r="G4669" s="97" t="s">
        <v>5</v>
      </c>
      <c r="H4669" s="161" t="s">
        <v>2540</v>
      </c>
      <c r="I4669" s="97" t="s">
        <v>2067</v>
      </c>
      <c r="J4669" s="97" t="s">
        <v>2541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3221</v>
      </c>
      <c r="T4669" s="95" t="str">
        <f t="shared" si="362"/>
        <v>6 2025</v>
      </c>
      <c r="U4669" s="32">
        <f t="shared" si="363"/>
        <v>660.11148192210203</v>
      </c>
      <c r="V4669" s="22">
        <f t="shared" si="364"/>
        <v>0.30847937934403746</v>
      </c>
      <c r="X4669" s="33"/>
      <c r="Y4669" s="33"/>
    </row>
    <row r="4670" spans="1:25" x14ac:dyDescent="0.2">
      <c r="A4670" s="93" t="s">
        <v>3915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61"/>
        <v>5 2025</v>
      </c>
      <c r="G4670" s="97" t="s">
        <v>5</v>
      </c>
      <c r="H4670" s="161" t="s">
        <v>2152</v>
      </c>
      <c r="I4670" s="97" t="s">
        <v>2067</v>
      </c>
      <c r="J4670" s="97" t="s">
        <v>3886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62"/>
        <v>10 2025</v>
      </c>
      <c r="U4670" s="32">
        <f t="shared" si="363"/>
        <v>1306.5316260541163</v>
      </c>
      <c r="V4670" s="22">
        <f t="shared" si="364"/>
        <v>0.77151226805010742</v>
      </c>
      <c r="X4670" s="33"/>
      <c r="Y4670" s="33"/>
    </row>
    <row r="4671" spans="1:25" x14ac:dyDescent="0.2">
      <c r="A4671" s="93" t="s">
        <v>3915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61"/>
        <v>5 2025</v>
      </c>
      <c r="G4671" s="97" t="s">
        <v>5</v>
      </c>
      <c r="H4671" s="161" t="s">
        <v>2152</v>
      </c>
      <c r="I4671" s="97" t="s">
        <v>2067</v>
      </c>
      <c r="J4671" s="97" t="s">
        <v>3886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62"/>
        <v>10 2025</v>
      </c>
      <c r="U4671" s="32">
        <f t="shared" si="363"/>
        <v>1306.5316260541163</v>
      </c>
      <c r="V4671" s="22">
        <f t="shared" si="364"/>
        <v>0.77151226805010742</v>
      </c>
      <c r="X4671" s="33"/>
      <c r="Y4671" s="33"/>
    </row>
    <row r="4672" spans="1:25" x14ac:dyDescent="0.2">
      <c r="A4672" s="93" t="s">
        <v>3915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61"/>
        <v>5 2025</v>
      </c>
      <c r="G4672" s="97" t="s">
        <v>5</v>
      </c>
      <c r="H4672" s="161" t="s">
        <v>3094</v>
      </c>
      <c r="I4672" s="97" t="s">
        <v>2165</v>
      </c>
      <c r="J4672" s="97" t="s">
        <v>3095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62"/>
        <v>7 2025</v>
      </c>
      <c r="U4672" s="32">
        <f t="shared" si="363"/>
        <v>1356.1296456102236</v>
      </c>
      <c r="V4672" s="22">
        <f t="shared" si="364"/>
        <v>0.55491063311696953</v>
      </c>
      <c r="X4672" s="33"/>
      <c r="Y4672" s="33"/>
    </row>
    <row r="4673" spans="1:25" x14ac:dyDescent="0.2">
      <c r="A4673" s="93" t="s">
        <v>3915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61"/>
        <v>5 2025</v>
      </c>
      <c r="G4673" s="97" t="s">
        <v>5</v>
      </c>
      <c r="H4673" s="161" t="s">
        <v>2535</v>
      </c>
      <c r="I4673" s="97" t="s">
        <v>2067</v>
      </c>
      <c r="J4673" s="97" t="s">
        <v>4397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62"/>
        <v>7 2025</v>
      </c>
      <c r="U4673" s="32">
        <f t="shared" si="363"/>
        <v>959.56024005380527</v>
      </c>
      <c r="V4673" s="22">
        <f t="shared" si="364"/>
        <v>0.52137552172957735</v>
      </c>
      <c r="X4673" s="33"/>
      <c r="Y4673" s="33"/>
    </row>
    <row r="4674" spans="1:25" x14ac:dyDescent="0.2">
      <c r="A4674" s="93" t="s">
        <v>3915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61"/>
        <v>5 2025</v>
      </c>
      <c r="G4674" s="97" t="s">
        <v>5</v>
      </c>
      <c r="H4674" s="161" t="s">
        <v>2535</v>
      </c>
      <c r="I4674" s="97" t="s">
        <v>2067</v>
      </c>
      <c r="J4674" s="97" t="s">
        <v>4397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/>
      <c r="R4674" s="31"/>
      <c r="S4674" s="31"/>
      <c r="T4674" s="95" t="str">
        <f t="shared" si="362"/>
        <v/>
      </c>
      <c r="U4674" s="32">
        <f t="shared" si="363"/>
        <v>-1840.4397599461947</v>
      </c>
      <c r="V4674" s="22" t="str">
        <f t="shared" si="364"/>
        <v/>
      </c>
      <c r="X4674" s="33"/>
      <c r="Y4674" s="33"/>
    </row>
    <row r="4675" spans="1:25" x14ac:dyDescent="0.2">
      <c r="A4675" s="93" t="s">
        <v>3915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61"/>
        <v>5 2025</v>
      </c>
      <c r="G4675" s="97" t="s">
        <v>5</v>
      </c>
      <c r="H4675" s="161" t="s">
        <v>3888</v>
      </c>
      <c r="I4675" s="97" t="s">
        <v>2067</v>
      </c>
      <c r="J4675" s="97" t="s">
        <v>3889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3484</v>
      </c>
      <c r="T4675" s="95" t="str">
        <f t="shared" si="362"/>
        <v>6 2025</v>
      </c>
      <c r="U4675" s="32">
        <f t="shared" si="363"/>
        <v>1176.7215520720165</v>
      </c>
      <c r="V4675" s="22">
        <f t="shared" si="364"/>
        <v>0.50649182973374363</v>
      </c>
      <c r="X4675" s="33"/>
      <c r="Y4675" s="33"/>
    </row>
    <row r="4676" spans="1:25" x14ac:dyDescent="0.2">
      <c r="A4676" s="93" t="s">
        <v>3915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si="361"/>
        <v>5 2025</v>
      </c>
      <c r="G4676" s="97" t="s">
        <v>5</v>
      </c>
      <c r="H4676" s="161" t="s">
        <v>2885</v>
      </c>
      <c r="I4676" s="97" t="s">
        <v>2070</v>
      </c>
      <c r="J4676" s="97" t="s">
        <v>2886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si="362"/>
        <v>9 2025</v>
      </c>
      <c r="U4676" s="32">
        <f t="shared" si="363"/>
        <v>955.59033576491288</v>
      </c>
      <c r="V4676" s="22">
        <f t="shared" si="364"/>
        <v>0.46741626811984655</v>
      </c>
      <c r="X4676" s="33"/>
      <c r="Y4676" s="33"/>
    </row>
    <row r="4677" spans="1:25" x14ac:dyDescent="0.2">
      <c r="A4677" s="93" t="s">
        <v>3915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1"/>
        <v>5 2025</v>
      </c>
      <c r="G4677" s="97" t="s">
        <v>5</v>
      </c>
      <c r="H4677" s="161" t="s">
        <v>3735</v>
      </c>
      <c r="I4677" s="97" t="s">
        <v>2070</v>
      </c>
      <c r="J4677" s="97" t="s">
        <v>3890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3306</v>
      </c>
      <c r="T4677" s="95" t="str">
        <f t="shared" si="362"/>
        <v>8 2025</v>
      </c>
      <c r="U4677" s="32">
        <f t="shared" si="363"/>
        <v>690.44726576646531</v>
      </c>
      <c r="V4677" s="22">
        <f t="shared" si="364"/>
        <v>0.52723899367868965</v>
      </c>
      <c r="X4677" s="33"/>
      <c r="Y4677" s="33"/>
    </row>
    <row r="4678" spans="1:25" x14ac:dyDescent="0.2">
      <c r="A4678" s="93" t="s">
        <v>3915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1"/>
        <v>5 2025</v>
      </c>
      <c r="G4678" s="97" t="s">
        <v>5</v>
      </c>
      <c r="H4678" s="161" t="s">
        <v>2078</v>
      </c>
      <c r="I4678" s="97" t="s">
        <v>2067</v>
      </c>
      <c r="J4678" s="97" t="s">
        <v>2079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2"/>
        <v>7 2025</v>
      </c>
      <c r="U4678" s="32">
        <f t="shared" si="363"/>
        <v>1478.6074685705416</v>
      </c>
      <c r="V4678" s="22">
        <f t="shared" si="364"/>
        <v>0.48937946764268797</v>
      </c>
      <c r="X4678" s="33"/>
      <c r="Y4678" s="33"/>
    </row>
    <row r="4679" spans="1:25" x14ac:dyDescent="0.2">
      <c r="A4679" s="93" t="s">
        <v>3916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1"/>
        <v>5 2025</v>
      </c>
      <c r="G4679" s="97" t="s">
        <v>5</v>
      </c>
      <c r="H4679" s="161" t="s">
        <v>3891</v>
      </c>
      <c r="I4679" s="97" t="s">
        <v>2950</v>
      </c>
      <c r="J4679" s="97" t="s">
        <v>3892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3575</v>
      </c>
      <c r="T4679" s="95" t="str">
        <f t="shared" si="362"/>
        <v>6 2025</v>
      </c>
      <c r="U4679" s="32">
        <f t="shared" si="363"/>
        <v>1173.8809769398567</v>
      </c>
      <c r="V4679" s="22">
        <f t="shared" si="364"/>
        <v>0.6428282943861513</v>
      </c>
      <c r="X4679" s="33"/>
      <c r="Y4679" s="33"/>
    </row>
    <row r="4680" spans="1:25" x14ac:dyDescent="0.2">
      <c r="A4680" s="93" t="s">
        <v>3916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1"/>
        <v>5 2025</v>
      </c>
      <c r="G4680" s="97" t="s">
        <v>5</v>
      </c>
      <c r="H4680" s="161" t="s">
        <v>3893</v>
      </c>
      <c r="I4680" s="97" t="s">
        <v>2099</v>
      </c>
      <c r="J4680" s="97" t="s">
        <v>4170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3326</v>
      </c>
      <c r="T4680" s="95" t="str">
        <f t="shared" si="362"/>
        <v>6 2025</v>
      </c>
      <c r="U4680" s="32">
        <f t="shared" si="363"/>
        <v>988.37871299470214</v>
      </c>
      <c r="V4680" s="22">
        <f t="shared" si="364"/>
        <v>0.97702443166315656</v>
      </c>
      <c r="X4680" s="33"/>
      <c r="Y4680" s="33"/>
    </row>
    <row r="4681" spans="1:25" x14ac:dyDescent="0.2">
      <c r="A4681" s="93" t="s">
        <v>3916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1"/>
        <v>5 2025</v>
      </c>
      <c r="G4681" s="97" t="s">
        <v>5</v>
      </c>
      <c r="H4681" s="161" t="s">
        <v>3759</v>
      </c>
      <c r="I4681" s="97" t="s">
        <v>2067</v>
      </c>
      <c r="J4681" s="97" t="s">
        <v>3895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3306</v>
      </c>
      <c r="T4681" s="95" t="str">
        <f t="shared" si="362"/>
        <v>7 2025</v>
      </c>
      <c r="U4681" s="32">
        <f t="shared" si="363"/>
        <v>1254.76802274852</v>
      </c>
      <c r="V4681" s="22">
        <f t="shared" si="364"/>
        <v>0.6450480135132507</v>
      </c>
      <c r="X4681" s="33"/>
      <c r="Y4681" s="33"/>
    </row>
    <row r="4682" spans="1:25" x14ac:dyDescent="0.2">
      <c r="A4682" s="93" t="s">
        <v>3916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1"/>
        <v>5 2025</v>
      </c>
      <c r="G4682" s="97" t="s">
        <v>5</v>
      </c>
      <c r="H4682" s="161" t="s">
        <v>3896</v>
      </c>
      <c r="I4682" s="97" t="s">
        <v>3624</v>
      </c>
      <c r="J4682" s="97" t="s">
        <v>3897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3272</v>
      </c>
      <c r="T4682" s="95" t="str">
        <f t="shared" si="362"/>
        <v>7 2025</v>
      </c>
      <c r="U4682" s="32">
        <f t="shared" si="363"/>
        <v>1457.3422390152693</v>
      </c>
      <c r="V4682" s="22">
        <f t="shared" si="364"/>
        <v>1.397718689245542</v>
      </c>
      <c r="X4682" s="33"/>
      <c r="Y4682" s="33"/>
    </row>
    <row r="4683" spans="1:25" x14ac:dyDescent="0.2">
      <c r="A4683" s="93" t="s">
        <v>3916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1"/>
        <v>5 2025</v>
      </c>
      <c r="G4683" s="97" t="s">
        <v>5</v>
      </c>
      <c r="H4683" s="161" t="s">
        <v>3898</v>
      </c>
      <c r="I4683" s="97" t="s">
        <v>3899</v>
      </c>
      <c r="J4683" s="97" t="s">
        <v>3900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3609</v>
      </c>
      <c r="T4683" s="95" t="str">
        <f t="shared" si="362"/>
        <v>7 2025</v>
      </c>
      <c r="U4683" s="32">
        <f t="shared" si="363"/>
        <v>1339.9680539108756</v>
      </c>
      <c r="V4683" s="22">
        <f t="shared" si="364"/>
        <v>0.80719413687652908</v>
      </c>
      <c r="X4683" s="33"/>
      <c r="Y4683" s="33"/>
    </row>
    <row r="4684" spans="1:25" x14ac:dyDescent="0.2">
      <c r="A4684" s="93" t="s">
        <v>3916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1"/>
        <v>5 2025</v>
      </c>
      <c r="G4684" s="97" t="s">
        <v>5</v>
      </c>
      <c r="H4684" s="161" t="s">
        <v>2276</v>
      </c>
      <c r="I4684" s="97" t="s">
        <v>2277</v>
      </c>
      <c r="J4684" s="97" t="s">
        <v>2278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2"/>
        <v/>
      </c>
      <c r="U4684" s="32">
        <f t="shared" si="363"/>
        <v>-2018.2096322842006</v>
      </c>
      <c r="V4684" s="22" t="str">
        <f t="shared" si="364"/>
        <v/>
      </c>
      <c r="X4684" s="33"/>
      <c r="Y4684" s="33"/>
    </row>
    <row r="4685" spans="1:25" x14ac:dyDescent="0.2">
      <c r="A4685" s="93" t="s">
        <v>3916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1"/>
        <v>5 2025</v>
      </c>
      <c r="G4685" s="97" t="s">
        <v>5</v>
      </c>
      <c r="H4685" s="161" t="s">
        <v>2136</v>
      </c>
      <c r="I4685" s="97" t="s">
        <v>2067</v>
      </c>
      <c r="J4685" s="97" t="s">
        <v>2137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/>
      <c r="R4685" s="31"/>
      <c r="S4685" s="31"/>
      <c r="T4685" s="95" t="str">
        <f t="shared" si="362"/>
        <v/>
      </c>
      <c r="U4685" s="32">
        <f t="shared" si="363"/>
        <v>-1263.2683733250233</v>
      </c>
      <c r="V4685" s="22" t="str">
        <f t="shared" si="364"/>
        <v/>
      </c>
      <c r="X4685" s="33"/>
      <c r="Y4685" s="33"/>
    </row>
    <row r="4686" spans="1:25" x14ac:dyDescent="0.2">
      <c r="A4686" s="93" t="s">
        <v>3934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1"/>
        <v>6 2025</v>
      </c>
      <c r="G4686" s="97" t="s">
        <v>5</v>
      </c>
      <c r="H4686" s="161" t="s">
        <v>2939</v>
      </c>
      <c r="I4686" s="97" t="s">
        <v>2933</v>
      </c>
      <c r="J4686" s="97" t="s">
        <v>2940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2"/>
        <v>8 2025</v>
      </c>
      <c r="U4686" s="32">
        <f t="shared" si="363"/>
        <v>1146.5512456287597</v>
      </c>
      <c r="V4686" s="22">
        <f t="shared" si="364"/>
        <v>0.58693694578018352</v>
      </c>
      <c r="X4686" s="33"/>
      <c r="Y4686" s="33"/>
    </row>
    <row r="4687" spans="1:25" x14ac:dyDescent="0.2">
      <c r="A4687" s="93" t="s">
        <v>3934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1"/>
        <v>6 2025</v>
      </c>
      <c r="G4687" s="97" t="s">
        <v>5</v>
      </c>
      <c r="H4687" s="161" t="s">
        <v>2983</v>
      </c>
      <c r="I4687" s="97" t="s">
        <v>2933</v>
      </c>
      <c r="J4687" s="97" t="s">
        <v>3926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3335</v>
      </c>
      <c r="T4687" s="95" t="str">
        <f t="shared" si="362"/>
        <v>7 2025</v>
      </c>
      <c r="U4687" s="32">
        <f t="shared" si="363"/>
        <v>869.94690131486959</v>
      </c>
      <c r="V4687" s="22">
        <f t="shared" si="364"/>
        <v>0.27793359214267516</v>
      </c>
      <c r="X4687" s="33"/>
      <c r="Y4687" s="33"/>
    </row>
    <row r="4688" spans="1:25" x14ac:dyDescent="0.2">
      <c r="A4688" s="93" t="s">
        <v>3934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1"/>
        <v>6 2025</v>
      </c>
      <c r="G4688" s="97" t="s">
        <v>5</v>
      </c>
      <c r="H4688" s="161" t="s">
        <v>2983</v>
      </c>
      <c r="I4688" s="97" t="s">
        <v>2933</v>
      </c>
      <c r="J4688" s="97" t="s">
        <v>3926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3335</v>
      </c>
      <c r="T4688" s="95" t="str">
        <f t="shared" si="362"/>
        <v>7 2025</v>
      </c>
      <c r="U4688" s="32">
        <f t="shared" si="363"/>
        <v>869.94690131486959</v>
      </c>
      <c r="V4688" s="22">
        <f t="shared" si="364"/>
        <v>0.27793359214267516</v>
      </c>
      <c r="X4688" s="33"/>
      <c r="Y4688" s="33"/>
    </row>
    <row r="4689" spans="1:25" x14ac:dyDescent="0.2">
      <c r="A4689" s="93" t="s">
        <v>3934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1"/>
        <v>6 2025</v>
      </c>
      <c r="G4689" s="97" t="s">
        <v>5</v>
      </c>
      <c r="H4689" s="161" t="s">
        <v>3627</v>
      </c>
      <c r="I4689" s="97" t="s">
        <v>3628</v>
      </c>
      <c r="J4689" s="97" t="s">
        <v>3629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3335</v>
      </c>
      <c r="T4689" s="95" t="str">
        <f t="shared" si="362"/>
        <v>7 2025</v>
      </c>
      <c r="U4689" s="32">
        <f t="shared" si="363"/>
        <v>1154.4694320884041</v>
      </c>
      <c r="V4689" s="22">
        <f t="shared" si="364"/>
        <v>1.0078032524204958</v>
      </c>
      <c r="X4689" s="33"/>
      <c r="Y4689" s="33"/>
    </row>
    <row r="4690" spans="1:25" x14ac:dyDescent="0.2">
      <c r="A4690" s="93" t="s">
        <v>3934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1"/>
        <v>6 2025</v>
      </c>
      <c r="G4690" s="97" t="s">
        <v>5</v>
      </c>
      <c r="H4690" s="161" t="s">
        <v>3627</v>
      </c>
      <c r="I4690" s="97" t="s">
        <v>3628</v>
      </c>
      <c r="J4690" s="97" t="s">
        <v>3629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3335</v>
      </c>
      <c r="T4690" s="95" t="str">
        <f t="shared" si="362"/>
        <v>7 2025</v>
      </c>
      <c r="U4690" s="32">
        <f t="shared" si="363"/>
        <v>1154.4694320884041</v>
      </c>
      <c r="V4690" s="22">
        <f t="shared" si="364"/>
        <v>1.0078032524204958</v>
      </c>
      <c r="X4690" s="33"/>
      <c r="Y4690" s="33"/>
    </row>
    <row r="4691" spans="1:25" x14ac:dyDescent="0.2">
      <c r="A4691" s="93" t="s">
        <v>3934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1"/>
        <v>6 2025</v>
      </c>
      <c r="G4691" s="97" t="s">
        <v>5</v>
      </c>
      <c r="H4691" s="161" t="s">
        <v>3927</v>
      </c>
      <c r="I4691" s="97" t="s">
        <v>2071</v>
      </c>
      <c r="J4691" s="97" t="s">
        <v>3928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3306</v>
      </c>
      <c r="T4691" s="95" t="str">
        <f t="shared" si="362"/>
        <v>7 2025</v>
      </c>
      <c r="U4691" s="32">
        <f t="shared" si="363"/>
        <v>691.84174779689465</v>
      </c>
      <c r="V4691" s="22">
        <f t="shared" si="364"/>
        <v>1.6950331006724924</v>
      </c>
      <c r="X4691" s="33"/>
      <c r="Y4691" s="33"/>
    </row>
    <row r="4692" spans="1:25" x14ac:dyDescent="0.2">
      <c r="A4692" s="93" t="s">
        <v>3934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1"/>
        <v>6 2025</v>
      </c>
      <c r="G4692" s="97" t="s">
        <v>5</v>
      </c>
      <c r="H4692" s="161" t="s">
        <v>3929</v>
      </c>
      <c r="I4692" s="97" t="s">
        <v>2071</v>
      </c>
      <c r="J4692" s="97" t="s">
        <v>3930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3306</v>
      </c>
      <c r="T4692" s="95" t="str">
        <f t="shared" si="362"/>
        <v>7 2025</v>
      </c>
      <c r="U4692" s="32">
        <f t="shared" si="363"/>
        <v>1032.3937396838721</v>
      </c>
      <c r="V4692" s="22">
        <f t="shared" si="364"/>
        <v>1.3449522145099433</v>
      </c>
      <c r="X4692" s="33"/>
      <c r="Y4692" s="33"/>
    </row>
    <row r="4693" spans="1:25" x14ac:dyDescent="0.2">
      <c r="A4693" s="93" t="s">
        <v>3934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1"/>
        <v>6 2025</v>
      </c>
      <c r="G4693" s="97" t="s">
        <v>5</v>
      </c>
      <c r="H4693" s="161" t="s">
        <v>2571</v>
      </c>
      <c r="I4693" s="97" t="s">
        <v>2099</v>
      </c>
      <c r="J4693" s="97" t="s">
        <v>3843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3335</v>
      </c>
      <c r="T4693" s="95" t="str">
        <f t="shared" si="362"/>
        <v>7 2025</v>
      </c>
      <c r="U4693" s="32">
        <f t="shared" si="363"/>
        <v>1186.7429397468181</v>
      </c>
      <c r="V4693" s="22">
        <f t="shared" si="364"/>
        <v>1.1712160578977733</v>
      </c>
      <c r="X4693" s="33"/>
      <c r="Y4693" s="33"/>
    </row>
    <row r="4694" spans="1:25" x14ac:dyDescent="0.2">
      <c r="A4694" s="93" t="s">
        <v>3934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1"/>
        <v>6 2025</v>
      </c>
      <c r="G4694" s="97" t="s">
        <v>5</v>
      </c>
      <c r="H4694" s="161" t="s">
        <v>2571</v>
      </c>
      <c r="I4694" s="97" t="s">
        <v>2099</v>
      </c>
      <c r="J4694" s="97" t="s">
        <v>3843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3326</v>
      </c>
      <c r="T4694" s="95" t="str">
        <f t="shared" si="362"/>
        <v>7 2025</v>
      </c>
      <c r="U4694" s="32">
        <f t="shared" si="363"/>
        <v>986.74293974681814</v>
      </c>
      <c r="V4694" s="22">
        <f t="shared" si="364"/>
        <v>0.97383277990706651</v>
      </c>
      <c r="X4694" s="33"/>
      <c r="Y4694" s="33"/>
    </row>
    <row r="4695" spans="1:25" x14ac:dyDescent="0.2">
      <c r="A4695" s="93" t="s">
        <v>3934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1"/>
        <v>6 2025</v>
      </c>
      <c r="G4695" s="97" t="s">
        <v>5</v>
      </c>
      <c r="H4695" s="161" t="s">
        <v>2937</v>
      </c>
      <c r="I4695" s="97" t="s">
        <v>2933</v>
      </c>
      <c r="J4695" s="97" t="s">
        <v>2938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3597</v>
      </c>
      <c r="T4695" s="95" t="str">
        <f t="shared" si="362"/>
        <v>9 2025</v>
      </c>
      <c r="U4695" s="32">
        <f t="shared" si="363"/>
        <v>1285.7832742341589</v>
      </c>
      <c r="V4695" s="22">
        <f t="shared" si="364"/>
        <v>0.84914084777649768</v>
      </c>
      <c r="X4695" s="33"/>
      <c r="Y4695" s="33"/>
    </row>
    <row r="4696" spans="1:25" x14ac:dyDescent="0.2">
      <c r="A4696" s="93" t="s">
        <v>3934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1"/>
        <v>6 2025</v>
      </c>
      <c r="G4696" s="97" t="s">
        <v>5</v>
      </c>
      <c r="H4696" s="161" t="s">
        <v>3931</v>
      </c>
      <c r="I4696" s="97" t="s">
        <v>3932</v>
      </c>
      <c r="J4696" s="97" t="s">
        <v>3933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4822</v>
      </c>
      <c r="T4696" s="95" t="str">
        <f t="shared" si="362"/>
        <v>7 2025</v>
      </c>
      <c r="U4696" s="32">
        <f t="shared" si="363"/>
        <v>710.55811302280063</v>
      </c>
      <c r="V4696" s="22">
        <f t="shared" si="364"/>
        <v>0.9000765284238369</v>
      </c>
      <c r="X4696" s="33"/>
      <c r="Y4696" s="33"/>
    </row>
    <row r="4697" spans="1:25" x14ac:dyDescent="0.2">
      <c r="A4697" s="93" t="s">
        <v>3937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1"/>
        <v>6 2025</v>
      </c>
      <c r="G4697" s="97" t="s">
        <v>5</v>
      </c>
      <c r="H4697" s="161" t="s">
        <v>3686</v>
      </c>
      <c r="I4697" s="97" t="s">
        <v>2115</v>
      </c>
      <c r="J4697" s="97" t="s">
        <v>3687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2"/>
        <v>7 2025</v>
      </c>
      <c r="U4697" s="32">
        <f t="shared" si="363"/>
        <v>2036.336878586299</v>
      </c>
      <c r="V4697" s="22">
        <f t="shared" si="364"/>
        <v>0.76448739415123279</v>
      </c>
      <c r="X4697" s="33"/>
      <c r="Y4697" s="33"/>
    </row>
    <row r="4698" spans="1:25" x14ac:dyDescent="0.2">
      <c r="A4698" s="93" t="s">
        <v>3937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1"/>
        <v>6 2025</v>
      </c>
      <c r="G4698" s="97" t="s">
        <v>5</v>
      </c>
      <c r="H4698" s="161" t="s">
        <v>2110</v>
      </c>
      <c r="I4698" s="97" t="s">
        <v>2111</v>
      </c>
      <c r="J4698" s="97" t="s">
        <v>3935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3335</v>
      </c>
      <c r="T4698" s="95" t="str">
        <f t="shared" si="362"/>
        <v>7 2025</v>
      </c>
      <c r="U4698" s="32">
        <f t="shared" si="363"/>
        <v>2364.5809710162093</v>
      </c>
      <c r="V4698" s="22">
        <f t="shared" si="364"/>
        <v>1.1073147419415257</v>
      </c>
      <c r="X4698" s="33"/>
      <c r="Y4698" s="33"/>
    </row>
    <row r="4699" spans="1:25" x14ac:dyDescent="0.2">
      <c r="A4699" s="93" t="s">
        <v>3937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1"/>
        <v>6 2025</v>
      </c>
      <c r="G4699" s="97" t="s">
        <v>5</v>
      </c>
      <c r="H4699" s="161" t="s">
        <v>2110</v>
      </c>
      <c r="I4699" s="97" t="s">
        <v>2111</v>
      </c>
      <c r="J4699" s="97" t="s">
        <v>3935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3335</v>
      </c>
      <c r="T4699" s="95" t="str">
        <f t="shared" si="362"/>
        <v>7 2025</v>
      </c>
      <c r="U4699" s="32">
        <f t="shared" si="363"/>
        <v>2364.5809710162093</v>
      </c>
      <c r="V4699" s="22">
        <f t="shared" si="364"/>
        <v>1.1073147419415257</v>
      </c>
      <c r="X4699" s="33"/>
      <c r="Y4699" s="33"/>
    </row>
    <row r="4700" spans="1:25" x14ac:dyDescent="0.2">
      <c r="A4700" s="93" t="s">
        <v>3937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1"/>
        <v>6 2025</v>
      </c>
      <c r="G4700" s="97" t="s">
        <v>5</v>
      </c>
      <c r="H4700" s="161" t="s">
        <v>2110</v>
      </c>
      <c r="I4700" s="97" t="s">
        <v>2111</v>
      </c>
      <c r="J4700" s="97" t="s">
        <v>3935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3335</v>
      </c>
      <c r="T4700" s="95" t="str">
        <f t="shared" si="362"/>
        <v>7 2025</v>
      </c>
      <c r="U4700" s="32">
        <f t="shared" si="363"/>
        <v>2364.5809710162093</v>
      </c>
      <c r="V4700" s="22">
        <f t="shared" si="364"/>
        <v>1.1073147419415257</v>
      </c>
      <c r="X4700" s="33"/>
      <c r="Y4700" s="33"/>
    </row>
    <row r="4701" spans="1:25" x14ac:dyDescent="0.2">
      <c r="A4701" s="93" t="s">
        <v>3937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1"/>
        <v>6 2025</v>
      </c>
      <c r="G4701" s="97" t="s">
        <v>5</v>
      </c>
      <c r="H4701" s="161" t="s">
        <v>2114</v>
      </c>
      <c r="I4701" s="97" t="s">
        <v>2115</v>
      </c>
      <c r="J4701" s="97" t="s">
        <v>3197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3352</v>
      </c>
      <c r="T4701" s="95" t="str">
        <f t="shared" si="362"/>
        <v>7 2025</v>
      </c>
      <c r="U4701" s="32">
        <f t="shared" si="363"/>
        <v>1058.2196095905479</v>
      </c>
      <c r="V4701" s="22">
        <f t="shared" si="364"/>
        <v>0.85217935293826086</v>
      </c>
      <c r="X4701" s="33"/>
      <c r="Y4701" s="33"/>
    </row>
    <row r="4702" spans="1:25" x14ac:dyDescent="0.2">
      <c r="A4702" s="93" t="s">
        <v>3937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1"/>
        <v>6 2025</v>
      </c>
      <c r="G4702" s="97" t="s">
        <v>5</v>
      </c>
      <c r="H4702" s="161" t="s">
        <v>2114</v>
      </c>
      <c r="I4702" s="97" t="s">
        <v>2115</v>
      </c>
      <c r="J4702" s="97" t="s">
        <v>3197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2"/>
        <v>8 2025</v>
      </c>
      <c r="U4702" s="32">
        <f t="shared" si="363"/>
        <v>1158.2196095905479</v>
      </c>
      <c r="V4702" s="22">
        <f t="shared" si="364"/>
        <v>0.9327088900225331</v>
      </c>
      <c r="X4702" s="33"/>
      <c r="Y4702" s="33"/>
    </row>
    <row r="4703" spans="1:25" x14ac:dyDescent="0.2">
      <c r="A4703" s="93" t="s">
        <v>3937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1"/>
        <v>6 2025</v>
      </c>
      <c r="G4703" s="97" t="s">
        <v>5</v>
      </c>
      <c r="H4703" s="161" t="s">
        <v>2633</v>
      </c>
      <c r="I4703" s="97" t="s">
        <v>2115</v>
      </c>
      <c r="J4703" s="97" t="s">
        <v>3936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3484</v>
      </c>
      <c r="T4703" s="95" t="str">
        <f t="shared" si="362"/>
        <v>11 2025</v>
      </c>
      <c r="U4703" s="32">
        <f t="shared" si="363"/>
        <v>1727.5909846138215</v>
      </c>
      <c r="V4703" s="22">
        <f t="shared" si="364"/>
        <v>0.97471349424241571</v>
      </c>
      <c r="X4703" s="33"/>
      <c r="Y4703" s="33"/>
    </row>
    <row r="4704" spans="1:25" x14ac:dyDescent="0.2">
      <c r="A4704" s="93" t="s">
        <v>3937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1"/>
        <v>6 2025</v>
      </c>
      <c r="G4704" s="97" t="s">
        <v>5</v>
      </c>
      <c r="H4704" s="161" t="s">
        <v>2979</v>
      </c>
      <c r="I4704" s="97" t="s">
        <v>2933</v>
      </c>
      <c r="J4704" s="97" t="s">
        <v>2980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2"/>
        <v>7 2025</v>
      </c>
      <c r="U4704" s="32">
        <f t="shared" si="363"/>
        <v>1052.2666712368168</v>
      </c>
      <c r="V4704" s="22">
        <f t="shared" si="364"/>
        <v>0.32400033029729874</v>
      </c>
      <c r="X4704" s="33"/>
      <c r="Y4704" s="33"/>
    </row>
    <row r="4705" spans="1:25" x14ac:dyDescent="0.2">
      <c r="A4705" s="93" t="s">
        <v>3940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1"/>
        <v>5 2025</v>
      </c>
      <c r="G4705" s="96" t="s">
        <v>6</v>
      </c>
      <c r="H4705" s="161" t="s">
        <v>3941</v>
      </c>
      <c r="I4705" s="97" t="s">
        <v>3942</v>
      </c>
      <c r="J4705" s="97" t="s">
        <v>2060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3272</v>
      </c>
      <c r="T4705" s="95" t="str">
        <f t="shared" si="362"/>
        <v>6 2025</v>
      </c>
      <c r="U4705" s="32">
        <f t="shared" si="363"/>
        <v>1251.9646211646836</v>
      </c>
      <c r="V4705" s="22">
        <f t="shared" si="364"/>
        <v>0.92873276237480018</v>
      </c>
      <c r="X4705" s="33"/>
      <c r="Y4705" s="33"/>
    </row>
    <row r="4706" spans="1:25" x14ac:dyDescent="0.2">
      <c r="A4706" s="93" t="s">
        <v>3940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1"/>
        <v>5 2025</v>
      </c>
      <c r="G4706" s="97" t="s">
        <v>7</v>
      </c>
      <c r="H4706" s="161" t="s">
        <v>3698</v>
      </c>
      <c r="I4706" s="97" t="s">
        <v>3696</v>
      </c>
      <c r="J4706" s="97" t="s">
        <v>3697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3221</v>
      </c>
      <c r="T4706" s="95" t="str">
        <f t="shared" si="362"/>
        <v>6 2025</v>
      </c>
      <c r="U4706" s="32">
        <f t="shared" si="363"/>
        <v>1273.0353788353164</v>
      </c>
      <c r="V4706" s="22">
        <f t="shared" si="364"/>
        <v>1.7511655199888025</v>
      </c>
      <c r="X4706" s="33"/>
      <c r="Y4706" s="33"/>
    </row>
    <row r="4707" spans="1:25" x14ac:dyDescent="0.2">
      <c r="A4707" s="93" t="s">
        <v>3945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1"/>
        <v>5 2025</v>
      </c>
      <c r="G4707" s="97" t="s">
        <v>7</v>
      </c>
      <c r="H4707" s="161" t="s">
        <v>3698</v>
      </c>
      <c r="I4707" s="97" t="s">
        <v>3696</v>
      </c>
      <c r="J4707" s="97" t="s">
        <v>3697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3609</v>
      </c>
      <c r="T4707" s="95" t="str">
        <f t="shared" si="362"/>
        <v>6 2025</v>
      </c>
      <c r="U4707" s="32">
        <f t="shared" si="363"/>
        <v>883</v>
      </c>
      <c r="V4707" s="22">
        <f t="shared" si="364"/>
        <v>0.79051029543419871</v>
      </c>
      <c r="X4707" s="33"/>
      <c r="Y4707" s="33"/>
    </row>
    <row r="4708" spans="1:25" x14ac:dyDescent="0.2">
      <c r="A4708" s="93" t="s">
        <v>3945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1"/>
        <v>5 2025</v>
      </c>
      <c r="G4708" s="97" t="s">
        <v>7</v>
      </c>
      <c r="H4708" s="161" t="s">
        <v>3698</v>
      </c>
      <c r="I4708" s="97" t="s">
        <v>3696</v>
      </c>
      <c r="J4708" s="97" t="s">
        <v>3697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3609</v>
      </c>
      <c r="T4708" s="95" t="str">
        <f t="shared" si="362"/>
        <v>6 2025</v>
      </c>
      <c r="U4708" s="32">
        <f t="shared" si="363"/>
        <v>883</v>
      </c>
      <c r="V4708" s="22">
        <f t="shared" si="364"/>
        <v>0.79051029543419871</v>
      </c>
      <c r="X4708" s="33"/>
      <c r="Y4708" s="33"/>
    </row>
    <row r="4709" spans="1:25" x14ac:dyDescent="0.2">
      <c r="A4709" s="93" t="s">
        <v>3945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1"/>
        <v>5 2025</v>
      </c>
      <c r="G4709" s="97" t="s">
        <v>6</v>
      </c>
      <c r="H4709" s="161" t="s">
        <v>3951</v>
      </c>
      <c r="I4709" s="97" t="s">
        <v>2684</v>
      </c>
      <c r="J4709" s="97" t="s">
        <v>3952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3272</v>
      </c>
      <c r="T4709" s="95" t="str">
        <f t="shared" si="362"/>
        <v>6 2025</v>
      </c>
      <c r="U4709" s="32">
        <f t="shared" si="363"/>
        <v>317</v>
      </c>
      <c r="V4709" s="22">
        <f t="shared" si="364"/>
        <v>0.18835412953060013</v>
      </c>
      <c r="X4709" s="33"/>
      <c r="Y4709" s="33"/>
    </row>
    <row r="4710" spans="1:25" x14ac:dyDescent="0.2">
      <c r="A4710" s="93" t="s">
        <v>3965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1"/>
        <v>6 2025</v>
      </c>
      <c r="G4710" s="97" t="s">
        <v>5</v>
      </c>
      <c r="H4710" s="161" t="s">
        <v>2181</v>
      </c>
      <c r="I4710" s="97" t="s">
        <v>2067</v>
      </c>
      <c r="J4710" s="97" t="s">
        <v>2182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2"/>
        <v>7 2025</v>
      </c>
      <c r="U4710" s="32">
        <f t="shared" si="363"/>
        <v>1077.5029485591167</v>
      </c>
      <c r="V4710" s="22">
        <f t="shared" si="364"/>
        <v>1.168028609821705</v>
      </c>
      <c r="X4710" s="33"/>
      <c r="Y4710" s="33"/>
    </row>
    <row r="4711" spans="1:25" x14ac:dyDescent="0.2">
      <c r="A4711" s="93" t="s">
        <v>3965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1"/>
        <v>6 2025</v>
      </c>
      <c r="G4711" s="97" t="s">
        <v>7</v>
      </c>
      <c r="H4711" s="161" t="s">
        <v>3953</v>
      </c>
      <c r="I4711" s="97" t="s">
        <v>3954</v>
      </c>
      <c r="J4711" s="97" t="s">
        <v>3955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2"/>
        <v/>
      </c>
      <c r="U4711" s="32">
        <f t="shared" si="363"/>
        <v>-448.26151000987517</v>
      </c>
      <c r="V4711" s="22" t="str">
        <f t="shared" si="364"/>
        <v/>
      </c>
      <c r="X4711" s="33"/>
      <c r="Y4711" s="33"/>
    </row>
    <row r="4712" spans="1:25" x14ac:dyDescent="0.2">
      <c r="A4712" s="93" t="s">
        <v>3965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1"/>
        <v>6 2025</v>
      </c>
      <c r="G4712" s="97" t="s">
        <v>7</v>
      </c>
      <c r="H4712" s="161" t="s">
        <v>3956</v>
      </c>
      <c r="I4712" s="97" t="s">
        <v>3957</v>
      </c>
      <c r="J4712" s="97" t="s">
        <v>3958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2"/>
        <v/>
      </c>
      <c r="U4712" s="32">
        <f t="shared" si="363"/>
        <v>-211.14373929437102</v>
      </c>
      <c r="V4712" s="22" t="str">
        <f t="shared" si="364"/>
        <v/>
      </c>
      <c r="X4712" s="33"/>
      <c r="Y4712" s="33"/>
    </row>
    <row r="4713" spans="1:25" x14ac:dyDescent="0.2">
      <c r="A4713" s="93" t="s">
        <v>3965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1"/>
        <v>6 2025</v>
      </c>
      <c r="G4713" s="97" t="s">
        <v>5</v>
      </c>
      <c r="H4713" s="161" t="s">
        <v>3959</v>
      </c>
      <c r="I4713" s="97" t="s">
        <v>2068</v>
      </c>
      <c r="J4713" s="97" t="s">
        <v>3960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3609</v>
      </c>
      <c r="T4713" s="95" t="str">
        <f t="shared" si="362"/>
        <v>8 2025</v>
      </c>
      <c r="U4713" s="32">
        <f t="shared" si="363"/>
        <v>855.13180860041325</v>
      </c>
      <c r="V4713" s="22">
        <f t="shared" si="364"/>
        <v>1.1480310455916292</v>
      </c>
      <c r="X4713" s="33"/>
      <c r="Y4713" s="33"/>
    </row>
    <row r="4714" spans="1:25" x14ac:dyDescent="0.2">
      <c r="A4714" s="93" t="s">
        <v>3965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1"/>
        <v>6 2025</v>
      </c>
      <c r="G4714" s="97" t="s">
        <v>5</v>
      </c>
      <c r="H4714" s="161" t="s">
        <v>2089</v>
      </c>
      <c r="I4714" s="97" t="s">
        <v>2067</v>
      </c>
      <c r="J4714" s="97" t="s">
        <v>4398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2"/>
        <v>7 2025</v>
      </c>
      <c r="U4714" s="32">
        <f t="shared" si="363"/>
        <v>659.7401464404345</v>
      </c>
      <c r="V4714" s="22">
        <f t="shared" si="364"/>
        <v>1.2211533803477328</v>
      </c>
      <c r="X4714" s="33"/>
      <c r="Y4714" s="33"/>
    </row>
    <row r="4715" spans="1:25" x14ac:dyDescent="0.2">
      <c r="A4715" s="93" t="s">
        <v>3965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1"/>
        <v>6 2025</v>
      </c>
      <c r="G4715" s="97" t="s">
        <v>5</v>
      </c>
      <c r="H4715" s="161" t="s">
        <v>2089</v>
      </c>
      <c r="I4715" s="97" t="s">
        <v>2067</v>
      </c>
      <c r="J4715" s="97" t="s">
        <v>4398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2"/>
        <v>8 2025</v>
      </c>
      <c r="U4715" s="32">
        <f t="shared" si="363"/>
        <v>559.7401464404345</v>
      </c>
      <c r="V4715" s="22">
        <f t="shared" si="364"/>
        <v>1.036057265318755</v>
      </c>
      <c r="X4715" s="33"/>
      <c r="Y4715" s="33"/>
    </row>
    <row r="4716" spans="1:25" x14ac:dyDescent="0.2">
      <c r="A4716" s="93" t="s">
        <v>3965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1"/>
        <v>6 2025</v>
      </c>
      <c r="G4716" s="97" t="s">
        <v>5</v>
      </c>
      <c r="H4716" s="161" t="s">
        <v>2089</v>
      </c>
      <c r="I4716" s="97" t="s">
        <v>2067</v>
      </c>
      <c r="J4716" s="97" t="s">
        <v>4398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2"/>
        <v>8 2025</v>
      </c>
      <c r="U4716" s="32">
        <f t="shared" si="363"/>
        <v>659.7401464404345</v>
      </c>
      <c r="V4716" s="22">
        <f t="shared" si="364"/>
        <v>1.2211533803477328</v>
      </c>
      <c r="X4716" s="33"/>
      <c r="Y4716" s="33"/>
    </row>
    <row r="4717" spans="1:25" x14ac:dyDescent="0.2">
      <c r="A4717" s="93" t="s">
        <v>3965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1"/>
        <v>6 2025</v>
      </c>
      <c r="G4717" s="97" t="s">
        <v>5</v>
      </c>
      <c r="H4717" s="161" t="s">
        <v>2089</v>
      </c>
      <c r="I4717" s="97" t="s">
        <v>2067</v>
      </c>
      <c r="J4717" s="97" t="s">
        <v>4398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3557</v>
      </c>
      <c r="T4717" s="95" t="str">
        <f t="shared" si="362"/>
        <v>11 2025</v>
      </c>
      <c r="U4717" s="32">
        <f t="shared" si="363"/>
        <v>559.7401464404345</v>
      </c>
      <c r="V4717" s="22">
        <f t="shared" si="364"/>
        <v>1.036057265318755</v>
      </c>
      <c r="X4717" s="33"/>
      <c r="Y4717" s="33"/>
    </row>
    <row r="4718" spans="1:25" x14ac:dyDescent="0.2">
      <c r="A4718" s="93" t="s">
        <v>3965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1"/>
        <v>6 2025</v>
      </c>
      <c r="G4718" s="97" t="s">
        <v>5</v>
      </c>
      <c r="H4718" s="161" t="s">
        <v>2089</v>
      </c>
      <c r="I4718" s="97" t="s">
        <v>2067</v>
      </c>
      <c r="J4718" s="97" t="s">
        <v>4398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4919</v>
      </c>
      <c r="T4718" s="95" t="str">
        <f t="shared" si="362"/>
        <v>12 2025</v>
      </c>
      <c r="U4718" s="32">
        <f t="shared" si="363"/>
        <v>559.7401464404345</v>
      </c>
      <c r="V4718" s="22">
        <f t="shared" si="364"/>
        <v>1.036057265318755</v>
      </c>
      <c r="X4718" s="33"/>
      <c r="Y4718" s="33"/>
    </row>
    <row r="4719" spans="1:25" x14ac:dyDescent="0.2">
      <c r="A4719" s="93" t="s">
        <v>3965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1"/>
        <v>6 2025</v>
      </c>
      <c r="G4719" s="97" t="s">
        <v>5</v>
      </c>
      <c r="H4719" s="161" t="s">
        <v>2276</v>
      </c>
      <c r="I4719" s="97" t="s">
        <v>2277</v>
      </c>
      <c r="J4719" s="97" t="s">
        <v>2278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2"/>
        <v/>
      </c>
      <c r="U4719" s="32">
        <f t="shared" si="363"/>
        <v>-2022.6229629230629</v>
      </c>
      <c r="V4719" s="22" t="str">
        <f t="shared" si="364"/>
        <v/>
      </c>
      <c r="X4719" s="33"/>
      <c r="Y4719" s="33"/>
    </row>
    <row r="4720" spans="1:25" x14ac:dyDescent="0.2">
      <c r="A4720" s="93" t="s">
        <v>3965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1"/>
        <v>6 2025</v>
      </c>
      <c r="G4720" s="97" t="s">
        <v>5</v>
      </c>
      <c r="H4720" s="161" t="s">
        <v>2282</v>
      </c>
      <c r="I4720" s="97" t="s">
        <v>2283</v>
      </c>
      <c r="J4720" s="97" t="s">
        <v>2284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2"/>
        <v>7 2025</v>
      </c>
      <c r="U4720" s="32">
        <f t="shared" si="363"/>
        <v>1605.5714502199482</v>
      </c>
      <c r="V4720" s="22">
        <f t="shared" si="364"/>
        <v>0.84752283236354276</v>
      </c>
      <c r="X4720" s="33"/>
      <c r="Y4720" s="33"/>
    </row>
    <row r="4721" spans="1:25" x14ac:dyDescent="0.2">
      <c r="A4721" s="93" t="s">
        <v>3965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1"/>
        <v>6 2025</v>
      </c>
      <c r="G4721" s="97" t="s">
        <v>5</v>
      </c>
      <c r="H4721" s="161" t="s">
        <v>2756</v>
      </c>
      <c r="I4721" s="97" t="s">
        <v>2757</v>
      </c>
      <c r="J4721" s="97" t="s">
        <v>3961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3609</v>
      </c>
      <c r="T4721" s="95" t="str">
        <f t="shared" si="362"/>
        <v>7 2025</v>
      </c>
      <c r="U4721" s="32">
        <f t="shared" si="363"/>
        <v>581.90188131789228</v>
      </c>
      <c r="V4721" s="22">
        <f t="shared" si="364"/>
        <v>1.3917830655447874</v>
      </c>
      <c r="X4721" s="33"/>
      <c r="Y4721" s="33"/>
    </row>
    <row r="4722" spans="1:25" x14ac:dyDescent="0.2">
      <c r="A4722" s="93" t="s">
        <v>3965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1"/>
        <v>6 2025</v>
      </c>
      <c r="G4722" s="97" t="s">
        <v>5</v>
      </c>
      <c r="H4722" s="161" t="s">
        <v>2930</v>
      </c>
      <c r="I4722" s="97" t="s">
        <v>2067</v>
      </c>
      <c r="J4722" s="97" t="s">
        <v>2931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2"/>
        <v>7 2025</v>
      </c>
      <c r="U4722" s="32">
        <f t="shared" si="363"/>
        <v>717.97220719992833</v>
      </c>
      <c r="V4722" s="22">
        <f t="shared" si="364"/>
        <v>1.0527022722230812</v>
      </c>
      <c r="X4722" s="33"/>
      <c r="Y4722" s="33"/>
    </row>
    <row r="4723" spans="1:25" x14ac:dyDescent="0.2">
      <c r="A4723" s="93" t="s">
        <v>3965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1"/>
        <v>6 2025</v>
      </c>
      <c r="G4723" s="97" t="s">
        <v>5</v>
      </c>
      <c r="H4723" s="161" t="s">
        <v>2990</v>
      </c>
      <c r="I4723" s="97" t="s">
        <v>2742</v>
      </c>
      <c r="J4723" s="97" t="s">
        <v>3962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2"/>
        <v>7 2025</v>
      </c>
      <c r="U4723" s="32">
        <f t="shared" si="363"/>
        <v>842.01909112128567</v>
      </c>
      <c r="V4723" s="22">
        <f t="shared" si="364"/>
        <v>0.98139606884926034</v>
      </c>
      <c r="X4723" s="33"/>
      <c r="Y4723" s="33"/>
    </row>
    <row r="4724" spans="1:25" x14ac:dyDescent="0.2">
      <c r="A4724" s="93" t="s">
        <v>3965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1"/>
        <v>6 2025</v>
      </c>
      <c r="G4724" s="97" t="s">
        <v>5</v>
      </c>
      <c r="H4724" s="161" t="s">
        <v>2883</v>
      </c>
      <c r="I4724" s="97" t="s">
        <v>2742</v>
      </c>
      <c r="J4724" s="97" t="s">
        <v>4427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2"/>
        <v>7 2025</v>
      </c>
      <c r="U4724" s="32">
        <f t="shared" si="363"/>
        <v>957.35219032229122</v>
      </c>
      <c r="V4724" s="22">
        <f t="shared" si="364"/>
        <v>1.4896996082541825</v>
      </c>
      <c r="X4724" s="33"/>
      <c r="Y4724" s="33"/>
    </row>
    <row r="4725" spans="1:25" x14ac:dyDescent="0.2">
      <c r="A4725" s="93" t="s">
        <v>3965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1"/>
        <v>6 2025</v>
      </c>
      <c r="G4725" s="97" t="s">
        <v>5</v>
      </c>
      <c r="H4725" s="161" t="s">
        <v>2883</v>
      </c>
      <c r="I4725" s="97" t="s">
        <v>2742</v>
      </c>
      <c r="J4725" s="97" t="s">
        <v>4427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2"/>
        <v>8 2025</v>
      </c>
      <c r="U4725" s="32">
        <f t="shared" si="363"/>
        <v>1057.3521903222913</v>
      </c>
      <c r="V4725" s="22">
        <f t="shared" si="364"/>
        <v>1.6453058337700692</v>
      </c>
      <c r="X4725" s="33"/>
      <c r="Y4725" s="33"/>
    </row>
    <row r="4726" spans="1:25" x14ac:dyDescent="0.2">
      <c r="A4726" s="93" t="s">
        <v>3965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1"/>
        <v>6 2025</v>
      </c>
      <c r="G4726" s="97" t="s">
        <v>5</v>
      </c>
      <c r="H4726" s="161" t="s">
        <v>2239</v>
      </c>
      <c r="I4726" s="97" t="s">
        <v>2067</v>
      </c>
      <c r="J4726" s="97" t="s">
        <v>2240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3250</v>
      </c>
      <c r="T4726" s="95" t="str">
        <f t="shared" si="362"/>
        <v>11 2025</v>
      </c>
      <c r="U4726" s="32">
        <f t="shared" si="363"/>
        <v>929.74424562348531</v>
      </c>
      <c r="V4726" s="22">
        <f t="shared" si="364"/>
        <v>0.9582465668765221</v>
      </c>
      <c r="X4726" s="33"/>
      <c r="Y4726" s="33"/>
    </row>
    <row r="4727" spans="1:25" x14ac:dyDescent="0.2">
      <c r="A4727" s="93" t="s">
        <v>3965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1"/>
        <v>6 2025</v>
      </c>
      <c r="G4727" s="97" t="s">
        <v>5</v>
      </c>
      <c r="H4727" s="161" t="s">
        <v>3963</v>
      </c>
      <c r="I4727" s="97" t="s">
        <v>2558</v>
      </c>
      <c r="J4727" s="97" t="s">
        <v>3964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2"/>
        <v/>
      </c>
      <c r="U4727" s="32">
        <f t="shared" si="363"/>
        <v>-3.8665948463858513E-3</v>
      </c>
      <c r="V4727" s="22">
        <f t="shared" si="364"/>
        <v>-1.6135594340487079E-6</v>
      </c>
      <c r="X4727" s="33"/>
      <c r="Y4727" s="33"/>
    </row>
    <row r="4728" spans="1:25" x14ac:dyDescent="0.2">
      <c r="A4728" s="93" t="s">
        <v>3978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1"/>
        <v>6 2025</v>
      </c>
      <c r="G4728" s="97" t="s">
        <v>5</v>
      </c>
      <c r="H4728" s="161" t="s">
        <v>2862</v>
      </c>
      <c r="I4728" s="97" t="s">
        <v>2115</v>
      </c>
      <c r="J4728" s="97" t="s">
        <v>3966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3484</v>
      </c>
      <c r="T4728" s="95" t="str">
        <f t="shared" si="362"/>
        <v>11 2025</v>
      </c>
      <c r="U4728" s="32">
        <f t="shared" si="363"/>
        <v>896.67914237365039</v>
      </c>
      <c r="V4728" s="22">
        <f t="shared" si="364"/>
        <v>1.1162154372826265</v>
      </c>
      <c r="X4728" s="33"/>
      <c r="Y4728" s="33"/>
    </row>
    <row r="4729" spans="1:25" x14ac:dyDescent="0.2">
      <c r="A4729" s="93" t="s">
        <v>3978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1"/>
        <v>6 2025</v>
      </c>
      <c r="G4729" s="97" t="s">
        <v>5</v>
      </c>
      <c r="H4729" s="161" t="s">
        <v>2632</v>
      </c>
      <c r="I4729" s="97" t="s">
        <v>2115</v>
      </c>
      <c r="J4729" s="97" t="s">
        <v>3967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3331</v>
      </c>
      <c r="T4729" s="95" t="str">
        <f t="shared" si="362"/>
        <v>7 2025</v>
      </c>
      <c r="U4729" s="32">
        <f t="shared" si="363"/>
        <v>1574.0567261562087</v>
      </c>
      <c r="V4729" s="22">
        <f t="shared" si="364"/>
        <v>0.74040391647433312</v>
      </c>
      <c r="X4729" s="33"/>
      <c r="Y4729" s="33"/>
    </row>
    <row r="4730" spans="1:25" x14ac:dyDescent="0.2">
      <c r="A4730" s="93" t="s">
        <v>3978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1"/>
        <v>6 2025</v>
      </c>
      <c r="G4730" s="97" t="s">
        <v>5</v>
      </c>
      <c r="H4730" s="161" t="s">
        <v>2114</v>
      </c>
      <c r="I4730" s="97" t="s">
        <v>2115</v>
      </c>
      <c r="J4730" s="97" t="s">
        <v>3197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2"/>
        <v>8 2025</v>
      </c>
      <c r="U4730" s="32">
        <f t="shared" si="363"/>
        <v>1061.2389034385308</v>
      </c>
      <c r="V4730" s="22">
        <f t="shared" si="364"/>
        <v>0.85669376152052135</v>
      </c>
      <c r="X4730" s="33"/>
      <c r="Y4730" s="33"/>
    </row>
    <row r="4731" spans="1:25" x14ac:dyDescent="0.2">
      <c r="A4731" s="93" t="s">
        <v>3978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1"/>
        <v>6 2025</v>
      </c>
      <c r="G4731" s="97" t="s">
        <v>5</v>
      </c>
      <c r="H4731" s="161" t="s">
        <v>2114</v>
      </c>
      <c r="I4731" s="97" t="s">
        <v>2115</v>
      </c>
      <c r="J4731" s="97" t="s">
        <v>3197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2"/>
        <v>8 2025</v>
      </c>
      <c r="U4731" s="32">
        <f t="shared" si="363"/>
        <v>1061.2389034385308</v>
      </c>
      <c r="V4731" s="22">
        <f t="shared" si="364"/>
        <v>0.85669376152052135</v>
      </c>
      <c r="X4731" s="33"/>
      <c r="Y4731" s="33"/>
    </row>
    <row r="4732" spans="1:25" x14ac:dyDescent="0.2">
      <c r="A4732" s="93" t="s">
        <v>3978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1"/>
        <v>6 2025</v>
      </c>
      <c r="G4732" s="97" t="s">
        <v>5</v>
      </c>
      <c r="H4732" s="161" t="s">
        <v>2114</v>
      </c>
      <c r="I4732" s="97" t="s">
        <v>2115</v>
      </c>
      <c r="J4732" s="97" t="s">
        <v>3197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2"/>
        <v>8 2025</v>
      </c>
      <c r="U4732" s="32">
        <f t="shared" si="363"/>
        <v>1061.2389034385308</v>
      </c>
      <c r="V4732" s="22">
        <f t="shared" si="364"/>
        <v>0.85669376152052135</v>
      </c>
      <c r="X4732" s="33"/>
      <c r="Y4732" s="33"/>
    </row>
    <row r="4733" spans="1:25" x14ac:dyDescent="0.2">
      <c r="A4733" s="93" t="s">
        <v>3978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1"/>
        <v>6 2025</v>
      </c>
      <c r="G4733" s="97" t="s">
        <v>5</v>
      </c>
      <c r="H4733" s="161" t="s">
        <v>2114</v>
      </c>
      <c r="I4733" s="97" t="s">
        <v>2115</v>
      </c>
      <c r="J4733" s="97" t="s">
        <v>3197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3575</v>
      </c>
      <c r="T4733" s="95" t="str">
        <f t="shared" si="362"/>
        <v>8 2025</v>
      </c>
      <c r="U4733" s="32">
        <f t="shared" si="363"/>
        <v>1061.2389034385308</v>
      </c>
      <c r="V4733" s="22">
        <f t="shared" si="364"/>
        <v>0.85669376152052135</v>
      </c>
      <c r="X4733" s="33"/>
      <c r="Y4733" s="33"/>
    </row>
    <row r="4734" spans="1:25" x14ac:dyDescent="0.2">
      <c r="A4734" s="93" t="s">
        <v>3978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1"/>
        <v>6 2025</v>
      </c>
      <c r="G4734" s="97" t="s">
        <v>5</v>
      </c>
      <c r="H4734" s="161" t="s">
        <v>2114</v>
      </c>
      <c r="I4734" s="97" t="s">
        <v>2115</v>
      </c>
      <c r="J4734" s="97" t="s">
        <v>3197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3370</v>
      </c>
      <c r="T4734" s="95" t="str">
        <f t="shared" si="362"/>
        <v>8 2025</v>
      </c>
      <c r="U4734" s="32">
        <f t="shared" si="363"/>
        <v>1061.2389034385308</v>
      </c>
      <c r="V4734" s="22">
        <f t="shared" si="364"/>
        <v>0.85669376152052135</v>
      </c>
      <c r="X4734" s="33"/>
      <c r="Y4734" s="33"/>
    </row>
    <row r="4735" spans="1:25" x14ac:dyDescent="0.2">
      <c r="A4735" s="93" t="s">
        <v>3978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1"/>
        <v>6 2025</v>
      </c>
      <c r="G4735" s="97" t="s">
        <v>5</v>
      </c>
      <c r="H4735" s="161" t="s">
        <v>3968</v>
      </c>
      <c r="I4735" s="97" t="s">
        <v>2646</v>
      </c>
      <c r="J4735" s="97" t="s">
        <v>3969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2"/>
        <v>7 2025</v>
      </c>
      <c r="U4735" s="32">
        <f t="shared" si="363"/>
        <v>905.99292964184178</v>
      </c>
      <c r="V4735" s="22">
        <f t="shared" si="364"/>
        <v>0.41293984047824606</v>
      </c>
      <c r="X4735" s="33"/>
      <c r="Y4735" s="33"/>
    </row>
    <row r="4736" spans="1:25" x14ac:dyDescent="0.2">
      <c r="A4736" s="93" t="s">
        <v>3978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1"/>
        <v>6 2025</v>
      </c>
      <c r="G4736" s="97" t="s">
        <v>5</v>
      </c>
      <c r="H4736" s="161" t="s">
        <v>3007</v>
      </c>
      <c r="I4736" s="97" t="s">
        <v>2068</v>
      </c>
      <c r="J4736" s="97" t="s">
        <v>3008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2"/>
        <v>7 2025</v>
      </c>
      <c r="U4736" s="32">
        <f t="shared" si="363"/>
        <v>846.28167408105264</v>
      </c>
      <c r="V4736" s="22">
        <f t="shared" si="364"/>
        <v>0.6750173915346952</v>
      </c>
      <c r="X4736" s="33"/>
      <c r="Y4736" s="33"/>
    </row>
    <row r="4737" spans="1:25" x14ac:dyDescent="0.2">
      <c r="A4737" s="93" t="s">
        <v>3978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1"/>
        <v>6 2025</v>
      </c>
      <c r="G4737" s="97" t="s">
        <v>7</v>
      </c>
      <c r="H4737" s="161" t="s">
        <v>3970</v>
      </c>
      <c r="I4737" s="97" t="s">
        <v>3971</v>
      </c>
      <c r="J4737" s="97" t="s">
        <v>3972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2"/>
        <v/>
      </c>
      <c r="U4737" s="32">
        <f t="shared" si="363"/>
        <v>-939.44845065508264</v>
      </c>
      <c r="V4737" s="22" t="str">
        <f t="shared" si="364"/>
        <v/>
      </c>
      <c r="X4737" s="33"/>
      <c r="Y4737" s="33"/>
    </row>
    <row r="4738" spans="1:25" x14ac:dyDescent="0.2">
      <c r="A4738" s="93" t="s">
        <v>3978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1"/>
        <v>6 2025</v>
      </c>
      <c r="G4738" s="97" t="s">
        <v>5</v>
      </c>
      <c r="H4738" s="161" t="s">
        <v>3973</v>
      </c>
      <c r="I4738" s="97" t="s">
        <v>3974</v>
      </c>
      <c r="J4738" s="97" t="s">
        <v>3975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3575</v>
      </c>
      <c r="T4738" s="95" t="str">
        <f t="shared" si="362"/>
        <v>7 2025</v>
      </c>
      <c r="U4738" s="32">
        <f t="shared" si="363"/>
        <v>841.27518919767681</v>
      </c>
      <c r="V4738" s="22">
        <f t="shared" si="364"/>
        <v>0.4295014718545776</v>
      </c>
      <c r="X4738" s="33"/>
      <c r="Y4738" s="33"/>
    </row>
    <row r="4739" spans="1:25" x14ac:dyDescent="0.2">
      <c r="A4739" s="93" t="s">
        <v>3978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1"/>
        <v>6 2025</v>
      </c>
      <c r="G4739" s="97" t="s">
        <v>5</v>
      </c>
      <c r="H4739" s="161" t="s">
        <v>3976</v>
      </c>
      <c r="I4739" s="97" t="s">
        <v>3773</v>
      </c>
      <c r="J4739" s="97" t="s">
        <v>3977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2"/>
        <v/>
      </c>
      <c r="U4739" s="32">
        <f t="shared" si="363"/>
        <v>-586.52506132133067</v>
      </c>
      <c r="V4739" s="22" t="str">
        <f t="shared" si="364"/>
        <v/>
      </c>
      <c r="X4739" s="33"/>
      <c r="Y4739" s="33"/>
    </row>
    <row r="4740" spans="1:25" x14ac:dyDescent="0.2">
      <c r="A4740" s="93" t="s">
        <v>3991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si="361"/>
        <v>6 2025</v>
      </c>
      <c r="G4740" s="97" t="s">
        <v>5</v>
      </c>
      <c r="H4740" s="161" t="s">
        <v>3979</v>
      </c>
      <c r="I4740" s="97" t="s">
        <v>2283</v>
      </c>
      <c r="J4740" s="97" t="s">
        <v>3980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4772</v>
      </c>
      <c r="T4740" s="95" t="str">
        <f t="shared" si="362"/>
        <v>7 2025</v>
      </c>
      <c r="U4740" s="32">
        <f t="shared" si="363"/>
        <v>607.70917384413974</v>
      </c>
      <c r="V4740" s="22">
        <f t="shared" si="364"/>
        <v>2.079125033914293</v>
      </c>
      <c r="X4740" s="33"/>
      <c r="Y4740" s="33"/>
    </row>
    <row r="4741" spans="1:25" x14ac:dyDescent="0.2">
      <c r="A4741" s="93" t="s">
        <v>3991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1"/>
        <v>6 2025</v>
      </c>
      <c r="G4741" s="97" t="s">
        <v>5</v>
      </c>
      <c r="H4741" s="161" t="s">
        <v>3981</v>
      </c>
      <c r="I4741" s="97" t="s">
        <v>3982</v>
      </c>
      <c r="J4741" s="97" t="s">
        <v>3983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2"/>
        <v>7 2025</v>
      </c>
      <c r="U4741" s="32">
        <f t="shared" si="363"/>
        <v>888.74093479409237</v>
      </c>
      <c r="V4741" s="22">
        <f t="shared" si="364"/>
        <v>0.87884595092666118</v>
      </c>
      <c r="X4741" s="33"/>
      <c r="Y4741" s="33"/>
    </row>
    <row r="4742" spans="1:25" x14ac:dyDescent="0.2">
      <c r="A4742" s="93" t="s">
        <v>3991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1"/>
        <v>6 2025</v>
      </c>
      <c r="G4742" s="97" t="s">
        <v>5</v>
      </c>
      <c r="H4742" s="161" t="s">
        <v>2144</v>
      </c>
      <c r="I4742" s="97" t="s">
        <v>2067</v>
      </c>
      <c r="J4742" s="97" t="s">
        <v>2145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3390</v>
      </c>
      <c r="T4742" s="95" t="str">
        <f t="shared" si="362"/>
        <v>8 2025</v>
      </c>
      <c r="U4742" s="32">
        <f t="shared" si="363"/>
        <v>1067.5431261627505</v>
      </c>
      <c r="V4742" s="22">
        <f t="shared" si="364"/>
        <v>1.687930308490033</v>
      </c>
      <c r="X4742" s="33"/>
      <c r="Y4742" s="33"/>
    </row>
    <row r="4743" spans="1:25" x14ac:dyDescent="0.2">
      <c r="A4743" s="93" t="s">
        <v>3991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1"/>
        <v>6 2025</v>
      </c>
      <c r="G4743" s="97" t="s">
        <v>5</v>
      </c>
      <c r="H4743" s="161" t="s">
        <v>3984</v>
      </c>
      <c r="I4743" s="97" t="s">
        <v>2286</v>
      </c>
      <c r="J4743" s="97" t="s">
        <v>3985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2"/>
        <v/>
      </c>
      <c r="U4743" s="32">
        <f t="shared" si="363"/>
        <v>-522.42785594524446</v>
      </c>
      <c r="V4743" s="22" t="str">
        <f t="shared" si="364"/>
        <v/>
      </c>
      <c r="X4743" s="33"/>
      <c r="Y4743" s="33"/>
    </row>
    <row r="4744" spans="1:25" x14ac:dyDescent="0.2">
      <c r="A4744" s="93" t="s">
        <v>3991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1"/>
        <v>6 2025</v>
      </c>
      <c r="G4744" s="97" t="s">
        <v>5</v>
      </c>
      <c r="H4744" s="161" t="s">
        <v>2138</v>
      </c>
      <c r="I4744" s="97" t="s">
        <v>2067</v>
      </c>
      <c r="J4744" s="97" t="s">
        <v>3986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3541</v>
      </c>
      <c r="T4744" s="95" t="str">
        <f t="shared" si="362"/>
        <v>7 2025</v>
      </c>
      <c r="U4744" s="32">
        <f t="shared" si="363"/>
        <v>1363.9432586876133</v>
      </c>
      <c r="V4744" s="22">
        <f t="shared" si="364"/>
        <v>0.74286552697314046</v>
      </c>
      <c r="X4744" s="33"/>
      <c r="Y4744" s="33"/>
    </row>
    <row r="4745" spans="1:25" x14ac:dyDescent="0.2">
      <c r="A4745" s="93" t="s">
        <v>3991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1"/>
        <v>6 2025</v>
      </c>
      <c r="G4745" s="97" t="s">
        <v>5</v>
      </c>
      <c r="H4745" s="161" t="s">
        <v>2139</v>
      </c>
      <c r="I4745" s="97" t="s">
        <v>2067</v>
      </c>
      <c r="J4745" s="97" t="s">
        <v>2140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3575</v>
      </c>
      <c r="T4745" s="95" t="str">
        <f t="shared" si="362"/>
        <v>8 2025</v>
      </c>
      <c r="U4745" s="32">
        <f t="shared" si="363"/>
        <v>1235.0862523255012</v>
      </c>
      <c r="V4745" s="22">
        <f t="shared" si="364"/>
        <v>0.97641934447796574</v>
      </c>
      <c r="X4745" s="33"/>
      <c r="Y4745" s="33"/>
    </row>
    <row r="4746" spans="1:25" x14ac:dyDescent="0.2">
      <c r="A4746" s="93" t="s">
        <v>3991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1"/>
        <v>6 2025</v>
      </c>
      <c r="G4746" s="97" t="s">
        <v>5</v>
      </c>
      <c r="H4746" s="161" t="s">
        <v>2166</v>
      </c>
      <c r="I4746" s="97" t="s">
        <v>2102</v>
      </c>
      <c r="J4746" s="97" t="s">
        <v>2167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5157</v>
      </c>
      <c r="T4746" s="95" t="str">
        <f t="shared" si="362"/>
        <v>8 2025</v>
      </c>
      <c r="U4746" s="32">
        <f t="shared" si="363"/>
        <v>924.21731826638143</v>
      </c>
      <c r="V4746" s="22">
        <f t="shared" si="364"/>
        <v>0.6717756594390174</v>
      </c>
      <c r="X4746" s="33"/>
      <c r="Y4746" s="33"/>
    </row>
    <row r="4747" spans="1:25" x14ac:dyDescent="0.2">
      <c r="A4747" s="93" t="s">
        <v>3991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1"/>
        <v>6 2025</v>
      </c>
      <c r="G4747" s="97" t="s">
        <v>5</v>
      </c>
      <c r="H4747" s="161" t="s">
        <v>2168</v>
      </c>
      <c r="I4747" s="97" t="s">
        <v>2102</v>
      </c>
      <c r="J4747" s="97" t="s">
        <v>2169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5157</v>
      </c>
      <c r="T4747" s="95" t="str">
        <f t="shared" si="362"/>
        <v>8 2025</v>
      </c>
      <c r="U4747" s="32">
        <f t="shared" si="363"/>
        <v>853.36450354854253</v>
      </c>
      <c r="V4747" s="22">
        <f t="shared" si="364"/>
        <v>1.007947938782733</v>
      </c>
      <c r="X4747" s="33"/>
      <c r="Y4747" s="33"/>
    </row>
    <row r="4748" spans="1:25" x14ac:dyDescent="0.2">
      <c r="A4748" s="93" t="s">
        <v>3991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1"/>
        <v>6 2025</v>
      </c>
      <c r="G4748" s="97" t="s">
        <v>5</v>
      </c>
      <c r="H4748" s="161" t="s">
        <v>2221</v>
      </c>
      <c r="I4748" s="97" t="s">
        <v>2222</v>
      </c>
      <c r="J4748" s="97" t="s">
        <v>2946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2"/>
        <v>9 2025</v>
      </c>
      <c r="U4748" s="32">
        <f t="shared" si="363"/>
        <v>1373.8223482395092</v>
      </c>
      <c r="V4748" s="22">
        <f t="shared" si="364"/>
        <v>0.96328977427436646</v>
      </c>
      <c r="X4748" s="33"/>
      <c r="Y4748" s="33"/>
    </row>
    <row r="4749" spans="1:25" x14ac:dyDescent="0.2">
      <c r="A4749" s="93" t="s">
        <v>3991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1"/>
        <v>6 2025</v>
      </c>
      <c r="G4749" s="97" t="s">
        <v>7</v>
      </c>
      <c r="H4749" s="161" t="s">
        <v>3987</v>
      </c>
      <c r="I4749" s="97" t="s">
        <v>2624</v>
      </c>
      <c r="J4749" s="97" t="s">
        <v>3988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2"/>
        <v/>
      </c>
      <c r="U4749" s="32">
        <f t="shared" si="363"/>
        <v>-83.9916167114541</v>
      </c>
      <c r="V4749" s="22" t="str">
        <f t="shared" si="364"/>
        <v/>
      </c>
      <c r="X4749" s="33"/>
      <c r="Y4749" s="33"/>
    </row>
    <row r="4750" spans="1:25" x14ac:dyDescent="0.2">
      <c r="A4750" s="93" t="s">
        <v>3991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1"/>
        <v>6 2025</v>
      </c>
      <c r="G4750" s="97" t="s">
        <v>5</v>
      </c>
      <c r="H4750" s="161" t="s">
        <v>3989</v>
      </c>
      <c r="I4750" s="97" t="s">
        <v>2070</v>
      </c>
      <c r="J4750" s="97" t="s">
        <v>3990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2"/>
        <v/>
      </c>
      <c r="U4750" s="32">
        <f t="shared" si="363"/>
        <v>-7.7654516644543037E-4</v>
      </c>
      <c r="V4750" s="22">
        <f t="shared" si="364"/>
        <v>-2.6798573989198346E-7</v>
      </c>
      <c r="X4750" s="33"/>
      <c r="Y4750" s="33"/>
    </row>
    <row r="4751" spans="1:25" x14ac:dyDescent="0.2">
      <c r="A4751" s="93" t="s">
        <v>3995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1"/>
        <v>2 2025</v>
      </c>
      <c r="G4751" s="97" t="s">
        <v>7</v>
      </c>
      <c r="H4751" s="161" t="s">
        <v>4000</v>
      </c>
      <c r="I4751" s="97" t="s">
        <v>3996</v>
      </c>
      <c r="J4751" s="97" t="s">
        <v>3997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3331</v>
      </c>
      <c r="T4751" s="95" t="str">
        <f t="shared" si="362"/>
        <v>6 2025</v>
      </c>
      <c r="U4751" s="32">
        <f t="shared" si="363"/>
        <v>1143</v>
      </c>
      <c r="V4751" s="22">
        <f t="shared" si="364"/>
        <v>1.0813623462630084</v>
      </c>
      <c r="X4751" s="33"/>
      <c r="Y4751" s="33"/>
    </row>
    <row r="4752" spans="1:25" x14ac:dyDescent="0.2">
      <c r="A4752" s="93" t="s">
        <v>3995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1"/>
        <v>2 2025</v>
      </c>
      <c r="G4752" s="97" t="s">
        <v>7</v>
      </c>
      <c r="H4752" s="161" t="s">
        <v>3999</v>
      </c>
      <c r="I4752" s="97" t="s">
        <v>3996</v>
      </c>
      <c r="J4752" s="97" t="s">
        <v>3998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3575</v>
      </c>
      <c r="T4752" s="95" t="str">
        <f t="shared" si="362"/>
        <v>5 2025</v>
      </c>
      <c r="U4752" s="32">
        <f t="shared" si="363"/>
        <v>714</v>
      </c>
      <c r="V4752" s="22">
        <f t="shared" si="364"/>
        <v>0.37857900318133614</v>
      </c>
      <c r="X4752" s="33"/>
      <c r="Y4752" s="33"/>
    </row>
    <row r="4753" spans="1:25" x14ac:dyDescent="0.2">
      <c r="A4753" s="93" t="s">
        <v>4001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1"/>
        <v>6 2025</v>
      </c>
      <c r="G4753" s="97" t="s">
        <v>5</v>
      </c>
      <c r="H4753" s="161" t="s">
        <v>2687</v>
      </c>
      <c r="I4753" s="97" t="s">
        <v>2067</v>
      </c>
      <c r="J4753" s="97" t="s">
        <v>65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3356</v>
      </c>
      <c r="T4753" s="95" t="str">
        <f t="shared" si="362"/>
        <v>11 2025</v>
      </c>
      <c r="U4753" s="32">
        <f t="shared" si="363"/>
        <v>710</v>
      </c>
      <c r="V4753" s="22">
        <f t="shared" si="364"/>
        <v>0.797752808988764</v>
      </c>
      <c r="X4753" s="33"/>
      <c r="Y4753" s="33"/>
    </row>
    <row r="4754" spans="1:25" x14ac:dyDescent="0.2">
      <c r="A4754" s="93" t="s">
        <v>4002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1"/>
        <v>6 2025</v>
      </c>
      <c r="G4754" s="97" t="s">
        <v>6</v>
      </c>
      <c r="H4754" s="161" t="s">
        <v>2346</v>
      </c>
      <c r="I4754" s="97" t="s">
        <v>2347</v>
      </c>
      <c r="J4754" s="97" t="s">
        <v>760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3221</v>
      </c>
      <c r="T4754" s="95" t="str">
        <f t="shared" si="362"/>
        <v>6 2025</v>
      </c>
      <c r="U4754" s="32">
        <f t="shared" si="363"/>
        <v>714</v>
      </c>
      <c r="V4754" s="22">
        <f t="shared" si="364"/>
        <v>0.55520995334370138</v>
      </c>
      <c r="X4754" s="33"/>
      <c r="Y4754" s="33"/>
    </row>
    <row r="4755" spans="1:25" x14ac:dyDescent="0.2">
      <c r="A4755" s="93" t="s">
        <v>4002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1"/>
        <v>6 2025</v>
      </c>
      <c r="G4755" s="97" t="s">
        <v>6</v>
      </c>
      <c r="H4755" s="161" t="s">
        <v>2346</v>
      </c>
      <c r="I4755" s="97" t="s">
        <v>2347</v>
      </c>
      <c r="J4755" s="97" t="s">
        <v>760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2"/>
        <v>7 2025</v>
      </c>
      <c r="U4755" s="32">
        <f t="shared" si="363"/>
        <v>714</v>
      </c>
      <c r="V4755" s="22">
        <f t="shared" si="364"/>
        <v>0.55520995334370138</v>
      </c>
      <c r="X4755" s="33"/>
      <c r="Y4755" s="33"/>
    </row>
    <row r="4756" spans="1:25" x14ac:dyDescent="0.2">
      <c r="A4756" s="93" t="s">
        <v>4051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1"/>
        <v>6 2025</v>
      </c>
      <c r="G4756" s="97" t="s">
        <v>5</v>
      </c>
      <c r="H4756" s="161" t="s">
        <v>3867</v>
      </c>
      <c r="I4756" s="97" t="s">
        <v>2229</v>
      </c>
      <c r="J4756" s="97" t="s">
        <v>3868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3335</v>
      </c>
      <c r="T4756" s="95" t="str">
        <f t="shared" si="362"/>
        <v>7 2025</v>
      </c>
      <c r="U4756" s="32">
        <f t="shared" si="363"/>
        <v>1273.165762515139</v>
      </c>
      <c r="V4756" s="22">
        <f t="shared" si="364"/>
        <v>0.62815485300615204</v>
      </c>
      <c r="X4756" s="33"/>
      <c r="Y4756" s="33"/>
    </row>
    <row r="4757" spans="1:25" x14ac:dyDescent="0.2">
      <c r="A4757" s="93" t="s">
        <v>4051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1"/>
        <v>6 2025</v>
      </c>
      <c r="G4757" s="97" t="s">
        <v>5</v>
      </c>
      <c r="H4757" s="161" t="s">
        <v>3871</v>
      </c>
      <c r="I4757" s="97" t="s">
        <v>2229</v>
      </c>
      <c r="J4757" s="97" t="s">
        <v>3872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3335</v>
      </c>
      <c r="T4757" s="95" t="str">
        <f t="shared" si="362"/>
        <v>7 2025</v>
      </c>
      <c r="U4757" s="32">
        <f t="shared" si="363"/>
        <v>1463.267875454178</v>
      </c>
      <c r="V4757" s="22">
        <f t="shared" si="364"/>
        <v>0.51582871106959249</v>
      </c>
      <c r="X4757" s="33"/>
      <c r="Y4757" s="33"/>
    </row>
    <row r="4758" spans="1:25" x14ac:dyDescent="0.2">
      <c r="A4758" s="93" t="s">
        <v>4051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1"/>
        <v>6 2025</v>
      </c>
      <c r="G4758" s="97" t="s">
        <v>5</v>
      </c>
      <c r="H4758" s="161" t="s">
        <v>3092</v>
      </c>
      <c r="I4758" s="97" t="s">
        <v>2165</v>
      </c>
      <c r="J4758" s="97" t="s">
        <v>3093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3335</v>
      </c>
      <c r="T4758" s="95" t="str">
        <f t="shared" si="362"/>
        <v>7 2025</v>
      </c>
      <c r="U4758" s="32">
        <f t="shared" si="363"/>
        <v>2234.9271659265241</v>
      </c>
      <c r="V4758" s="22">
        <f t="shared" si="364"/>
        <v>0.56365349627903183</v>
      </c>
      <c r="X4758" s="33"/>
      <c r="Y4758" s="33"/>
    </row>
    <row r="4759" spans="1:25" x14ac:dyDescent="0.2">
      <c r="A4759" s="93" t="s">
        <v>4051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1"/>
        <v>6 2025</v>
      </c>
      <c r="G4759" s="97" t="s">
        <v>5</v>
      </c>
      <c r="H4759" s="161" t="s">
        <v>2741</v>
      </c>
      <c r="I4759" s="97" t="s">
        <v>2742</v>
      </c>
      <c r="J4759" s="97" t="s">
        <v>4038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3335</v>
      </c>
      <c r="T4759" s="95" t="str">
        <f t="shared" si="362"/>
        <v>7 2025</v>
      </c>
      <c r="U4759" s="32">
        <f t="shared" si="363"/>
        <v>904.60779975777143</v>
      </c>
      <c r="V4759" s="22">
        <f t="shared" si="364"/>
        <v>1.3008598592889968</v>
      </c>
      <c r="X4759" s="33"/>
      <c r="Y4759" s="33"/>
    </row>
    <row r="4760" spans="1:25" x14ac:dyDescent="0.2">
      <c r="A4760" s="93" t="s">
        <v>4051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1"/>
        <v>6 2025</v>
      </c>
      <c r="G4760" s="97" t="s">
        <v>5</v>
      </c>
      <c r="H4760" s="161" t="s">
        <v>4046</v>
      </c>
      <c r="I4760" s="97" t="s">
        <v>2826</v>
      </c>
      <c r="J4760" s="97" t="s">
        <v>4047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3484</v>
      </c>
      <c r="T4760" s="95" t="str">
        <f t="shared" si="362"/>
        <v>7 2025</v>
      </c>
      <c r="U4760" s="32">
        <f t="shared" si="363"/>
        <v>1652.6442763423488</v>
      </c>
      <c r="V4760" s="22">
        <f t="shared" si="364"/>
        <v>0.54232076141039698</v>
      </c>
      <c r="X4760" s="33"/>
      <c r="Y4760" s="33"/>
    </row>
    <row r="4761" spans="1:25" x14ac:dyDescent="0.2">
      <c r="A4761" s="93" t="s">
        <v>4051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1"/>
        <v>6 2025</v>
      </c>
      <c r="G4761" s="97" t="s">
        <v>5</v>
      </c>
      <c r="H4761" s="161" t="s">
        <v>3084</v>
      </c>
      <c r="I4761" s="97" t="s">
        <v>2826</v>
      </c>
      <c r="J4761" s="97" t="s">
        <v>3085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3484</v>
      </c>
      <c r="T4761" s="95" t="str">
        <f t="shared" si="362"/>
        <v>7 2025</v>
      </c>
      <c r="U4761" s="32">
        <f t="shared" si="363"/>
        <v>1278.829561970125</v>
      </c>
      <c r="V4761" s="22">
        <f t="shared" si="364"/>
        <v>0.8406878874311976</v>
      </c>
      <c r="X4761" s="33"/>
      <c r="Y4761" s="33"/>
    </row>
    <row r="4762" spans="1:25" x14ac:dyDescent="0.2">
      <c r="A4762" s="93" t="s">
        <v>4051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1"/>
        <v>6 2025</v>
      </c>
      <c r="G4762" s="97" t="s">
        <v>5</v>
      </c>
      <c r="H4762" s="161" t="s">
        <v>3084</v>
      </c>
      <c r="I4762" s="97" t="s">
        <v>2826</v>
      </c>
      <c r="J4762" s="97" t="s">
        <v>3085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2"/>
        <v>10 2025</v>
      </c>
      <c r="U4762" s="32">
        <f t="shared" si="363"/>
        <v>1878.829561970125</v>
      </c>
      <c r="V4762" s="22">
        <f t="shared" si="364"/>
        <v>1.2351210061664541</v>
      </c>
      <c r="X4762" s="33"/>
      <c r="Y4762" s="33"/>
    </row>
    <row r="4763" spans="1:25" x14ac:dyDescent="0.2">
      <c r="A4763" s="93" t="s">
        <v>4051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1"/>
        <v>6 2025</v>
      </c>
      <c r="G4763" s="97" t="s">
        <v>5</v>
      </c>
      <c r="H4763" s="161" t="s">
        <v>4048</v>
      </c>
      <c r="I4763" s="97" t="s">
        <v>2649</v>
      </c>
      <c r="J4763" s="97" t="s">
        <v>4049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3335</v>
      </c>
      <c r="T4763" s="95" t="str">
        <f t="shared" si="362"/>
        <v>11 2025</v>
      </c>
      <c r="U4763" s="32">
        <f t="shared" si="363"/>
        <v>1457.5606514937424</v>
      </c>
      <c r="V4763" s="22">
        <f t="shared" si="364"/>
        <v>2.6870481566418443</v>
      </c>
      <c r="X4763" s="33"/>
      <c r="Y4763" s="33"/>
    </row>
    <row r="4764" spans="1:25" x14ac:dyDescent="0.2">
      <c r="A4764" s="93" t="s">
        <v>4051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1"/>
        <v>6 2025</v>
      </c>
      <c r="G4764" s="97" t="s">
        <v>5</v>
      </c>
      <c r="H4764" s="161" t="s">
        <v>2945</v>
      </c>
      <c r="I4764" s="97" t="s">
        <v>2165</v>
      </c>
      <c r="J4764" s="97" t="s">
        <v>4453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2"/>
        <v>7 2025</v>
      </c>
      <c r="U4764" s="32">
        <f t="shared" si="363"/>
        <v>693.79734457004429</v>
      </c>
      <c r="V4764" s="22">
        <f t="shared" si="364"/>
        <v>1.7080079002331399</v>
      </c>
      <c r="X4764" s="33"/>
      <c r="Y4764" s="33"/>
    </row>
    <row r="4765" spans="1:25" x14ac:dyDescent="0.2">
      <c r="A4765" s="93" t="s">
        <v>4045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1"/>
        <v>6 2025</v>
      </c>
      <c r="G4765" s="97" t="s">
        <v>5</v>
      </c>
      <c r="H4765" s="161" t="s">
        <v>4035</v>
      </c>
      <c r="I4765" s="97" t="s">
        <v>2826</v>
      </c>
      <c r="J4765" s="97" t="s">
        <v>4036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3331</v>
      </c>
      <c r="T4765" s="95" t="str">
        <f t="shared" si="362"/>
        <v>7 2025</v>
      </c>
      <c r="U4765" s="32">
        <f t="shared" si="363"/>
        <v>1543.3858748481164</v>
      </c>
      <c r="V4765" s="22">
        <f t="shared" si="364"/>
        <v>1.4606901782864785</v>
      </c>
      <c r="X4765" s="33"/>
      <c r="Y4765" s="33"/>
    </row>
    <row r="4766" spans="1:25" x14ac:dyDescent="0.2">
      <c r="A4766" s="93" t="s">
        <v>4045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1"/>
        <v>6 2025</v>
      </c>
      <c r="G4766" s="97" t="s">
        <v>5</v>
      </c>
      <c r="H4766" s="161" t="s">
        <v>4037</v>
      </c>
      <c r="I4766" s="97" t="s">
        <v>2826</v>
      </c>
      <c r="J4766" s="97" t="s">
        <v>2566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2"/>
        <v>7 2025</v>
      </c>
      <c r="U4766" s="32">
        <f t="shared" si="363"/>
        <v>1321.1408566221144</v>
      </c>
      <c r="V4766" s="22">
        <f t="shared" si="364"/>
        <v>0.7869277549776823</v>
      </c>
      <c r="X4766" s="33"/>
      <c r="Y4766" s="33"/>
    </row>
    <row r="4767" spans="1:25" x14ac:dyDescent="0.2">
      <c r="A4767" s="93" t="s">
        <v>4045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1"/>
        <v>6 2025</v>
      </c>
      <c r="G4767" s="97" t="s">
        <v>5</v>
      </c>
      <c r="H4767" s="161" t="s">
        <v>4032</v>
      </c>
      <c r="I4767" s="97" t="s">
        <v>2115</v>
      </c>
      <c r="J4767" s="97" t="s">
        <v>4033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2"/>
        <v>7 2025</v>
      </c>
      <c r="U4767" s="32">
        <f t="shared" si="363"/>
        <v>1587.5732685297694</v>
      </c>
      <c r="V4767" s="22">
        <f t="shared" si="364"/>
        <v>0.71757100289363007</v>
      </c>
      <c r="X4767" s="33"/>
      <c r="Y4767" s="33"/>
    </row>
    <row r="4768" spans="1:25" x14ac:dyDescent="0.2">
      <c r="A4768" s="93" t="s">
        <v>4045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1"/>
        <v>6 2025</v>
      </c>
      <c r="G4768" s="97" t="s">
        <v>5</v>
      </c>
      <c r="H4768" s="161" t="s">
        <v>2735</v>
      </c>
      <c r="I4768" s="97" t="s">
        <v>2283</v>
      </c>
      <c r="J4768" s="97" t="s">
        <v>2736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3341</v>
      </c>
      <c r="T4768" s="95" t="str">
        <f t="shared" si="362"/>
        <v>7 2025</v>
      </c>
      <c r="U4768" s="32">
        <f t="shared" si="363"/>
        <v>1113.0756530984204</v>
      </c>
      <c r="V4768" s="22">
        <f t="shared" si="364"/>
        <v>1.8964550695067184</v>
      </c>
      <c r="X4768" s="33"/>
      <c r="Y4768" s="33"/>
    </row>
    <row r="4769" spans="1:25" x14ac:dyDescent="0.2">
      <c r="A4769" s="93" t="s">
        <v>4045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1"/>
        <v>6 2025</v>
      </c>
      <c r="G4769" s="97" t="s">
        <v>5</v>
      </c>
      <c r="H4769" s="161" t="s">
        <v>2741</v>
      </c>
      <c r="I4769" s="97" t="s">
        <v>2742</v>
      </c>
      <c r="J4769" s="97" t="s">
        <v>4038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3326</v>
      </c>
      <c r="T4769" s="95" t="str">
        <f t="shared" si="362"/>
        <v>7 2025</v>
      </c>
      <c r="U4769" s="32">
        <f t="shared" si="363"/>
        <v>974.74896719319565</v>
      </c>
      <c r="V4769" s="22">
        <f t="shared" si="364"/>
        <v>1.558972182448809</v>
      </c>
      <c r="X4769" s="33"/>
      <c r="Y4769" s="33"/>
    </row>
    <row r="4770" spans="1:25" x14ac:dyDescent="0.2">
      <c r="A4770" s="93" t="s">
        <v>4045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1"/>
        <v>6 2025</v>
      </c>
      <c r="G4770" s="97" t="s">
        <v>5</v>
      </c>
      <c r="H4770" s="161" t="s">
        <v>4039</v>
      </c>
      <c r="I4770" s="97" t="s">
        <v>2099</v>
      </c>
      <c r="J4770" s="97" t="s">
        <v>4040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3326</v>
      </c>
      <c r="T4770" s="95" t="str">
        <f t="shared" si="362"/>
        <v>7 2025</v>
      </c>
      <c r="U4770" s="32">
        <f t="shared" si="363"/>
        <v>974.79898238153089</v>
      </c>
      <c r="V4770" s="22">
        <f t="shared" si="364"/>
        <v>1.3441776262018101</v>
      </c>
      <c r="X4770" s="33"/>
      <c r="Y4770" s="33"/>
    </row>
    <row r="4771" spans="1:25" x14ac:dyDescent="0.2">
      <c r="A4771" s="93" t="s">
        <v>4045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1"/>
        <v>6 2025</v>
      </c>
      <c r="G4771" s="97" t="s">
        <v>5</v>
      </c>
      <c r="H4771" s="161" t="s">
        <v>4041</v>
      </c>
      <c r="I4771" s="97" t="s">
        <v>2099</v>
      </c>
      <c r="J4771" s="97" t="s">
        <v>4042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3326</v>
      </c>
      <c r="T4771" s="95" t="str">
        <f t="shared" si="362"/>
        <v>7 2025</v>
      </c>
      <c r="U4771" s="32">
        <f t="shared" si="363"/>
        <v>974.79898238153089</v>
      </c>
      <c r="V4771" s="22">
        <f t="shared" si="364"/>
        <v>1.3441776262018101</v>
      </c>
      <c r="X4771" s="33"/>
      <c r="Y4771" s="33"/>
    </row>
    <row r="4772" spans="1:25" x14ac:dyDescent="0.2">
      <c r="A4772" s="93" t="s">
        <v>4045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1"/>
        <v>6 2025</v>
      </c>
      <c r="G4772" s="97" t="s">
        <v>5</v>
      </c>
      <c r="H4772" s="161" t="s">
        <v>4043</v>
      </c>
      <c r="I4772" s="97" t="s">
        <v>2099</v>
      </c>
      <c r="J4772" s="97" t="s">
        <v>4044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3326</v>
      </c>
      <c r="T4772" s="95" t="str">
        <f t="shared" si="362"/>
        <v>7 2025</v>
      </c>
      <c r="U4772" s="32">
        <f t="shared" si="363"/>
        <v>1093.686603888214</v>
      </c>
      <c r="V4772" s="22">
        <f t="shared" si="364"/>
        <v>1.2067421805528702</v>
      </c>
      <c r="X4772" s="33"/>
      <c r="Y4772" s="33"/>
    </row>
    <row r="4773" spans="1:25" x14ac:dyDescent="0.2">
      <c r="A4773" s="93" t="s">
        <v>4045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1"/>
        <v>6 2025</v>
      </c>
      <c r="G4773" s="97" t="s">
        <v>5</v>
      </c>
      <c r="H4773" s="161" t="s">
        <v>3865</v>
      </c>
      <c r="I4773" s="97" t="s">
        <v>2229</v>
      </c>
      <c r="J4773" s="97" t="s">
        <v>3866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3335</v>
      </c>
      <c r="T4773" s="95" t="str">
        <f t="shared" si="362"/>
        <v>7 2025</v>
      </c>
      <c r="U4773" s="32">
        <f t="shared" si="363"/>
        <v>2089.7021035844473</v>
      </c>
      <c r="V4773" s="22">
        <f t="shared" si="364"/>
        <v>0.77102303268881944</v>
      </c>
      <c r="X4773" s="33"/>
      <c r="Y4773" s="33"/>
    </row>
    <row r="4774" spans="1:25" x14ac:dyDescent="0.2">
      <c r="A4774" s="93" t="s">
        <v>4045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1"/>
        <v>6 2025</v>
      </c>
      <c r="G4774" s="97" t="s">
        <v>5</v>
      </c>
      <c r="H4774" s="161" t="s">
        <v>3865</v>
      </c>
      <c r="I4774" s="97" t="s">
        <v>2229</v>
      </c>
      <c r="J4774" s="97" t="s">
        <v>3866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3326</v>
      </c>
      <c r="T4774" s="95" t="str">
        <f t="shared" si="362"/>
        <v>7 2025</v>
      </c>
      <c r="U4774" s="32">
        <f t="shared" si="363"/>
        <v>2089.7021035844473</v>
      </c>
      <c r="V4774" s="22">
        <f t="shared" si="364"/>
        <v>0.77102303268881944</v>
      </c>
      <c r="X4774" s="33"/>
      <c r="Y4774" s="33"/>
    </row>
    <row r="4775" spans="1:25" x14ac:dyDescent="0.2">
      <c r="A4775" s="93" t="s">
        <v>4045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1"/>
        <v>6 2025</v>
      </c>
      <c r="G4775" s="97" t="s">
        <v>5</v>
      </c>
      <c r="H4775" s="161" t="s">
        <v>2571</v>
      </c>
      <c r="I4775" s="97" t="s">
        <v>2099</v>
      </c>
      <c r="J4775" s="97" t="s">
        <v>3843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2"/>
        <v>7 2025</v>
      </c>
      <c r="U4775" s="32">
        <f t="shared" si="363"/>
        <v>1193.686603888214</v>
      </c>
      <c r="V4775" s="22">
        <f t="shared" si="364"/>
        <v>1.3170792895805137</v>
      </c>
      <c r="X4775" s="33"/>
      <c r="Y4775" s="33"/>
    </row>
    <row r="4776" spans="1:25" x14ac:dyDescent="0.2">
      <c r="A4776" s="93" t="s">
        <v>4034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1"/>
        <v>6 2025</v>
      </c>
      <c r="G4776" s="97" t="s">
        <v>5</v>
      </c>
      <c r="H4776" s="161" t="s">
        <v>4004</v>
      </c>
      <c r="I4776" s="97" t="s">
        <v>2115</v>
      </c>
      <c r="J4776" s="97" t="s">
        <v>4005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3575</v>
      </c>
      <c r="T4776" s="95" t="str">
        <f t="shared" si="362"/>
        <v>8 2025</v>
      </c>
      <c r="U4776" s="32">
        <f t="shared" si="363"/>
        <v>1569.1156586039174</v>
      </c>
      <c r="V4776" s="22">
        <f t="shared" si="364"/>
        <v>0.81264093605389309</v>
      </c>
      <c r="X4776" s="33"/>
      <c r="Y4776" s="33"/>
    </row>
    <row r="4777" spans="1:25" x14ac:dyDescent="0.2">
      <c r="A4777" s="93" t="s">
        <v>4034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1"/>
        <v>6 2025</v>
      </c>
      <c r="G4777" s="97" t="s">
        <v>5</v>
      </c>
      <c r="H4777" s="161" t="s">
        <v>4030</v>
      </c>
      <c r="I4777" s="97" t="s">
        <v>2115</v>
      </c>
      <c r="J4777" s="97" t="s">
        <v>4031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3484</v>
      </c>
      <c r="T4777" s="95" t="str">
        <f t="shared" si="362"/>
        <v>7 2025</v>
      </c>
      <c r="U4777" s="32">
        <f t="shared" si="363"/>
        <v>1956.3560726962005</v>
      </c>
      <c r="V4777" s="22">
        <f t="shared" si="364"/>
        <v>0.74002253196460144</v>
      </c>
      <c r="X4777" s="33"/>
      <c r="Y4777" s="33"/>
    </row>
    <row r="4778" spans="1:25" x14ac:dyDescent="0.2">
      <c r="A4778" s="93" t="s">
        <v>4034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1"/>
        <v>6 2025</v>
      </c>
      <c r="G4778" s="97" t="s">
        <v>5</v>
      </c>
      <c r="H4778" s="161" t="s">
        <v>4032</v>
      </c>
      <c r="I4778" s="97" t="s">
        <v>2115</v>
      </c>
      <c r="J4778" s="97" t="s">
        <v>4033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2"/>
        <v/>
      </c>
      <c r="U4778" s="32">
        <f t="shared" si="363"/>
        <v>-2180.6041488103065</v>
      </c>
      <c r="V4778" s="22" t="str">
        <f t="shared" si="364"/>
        <v/>
      </c>
      <c r="X4778" s="33"/>
      <c r="Y4778" s="33"/>
    </row>
    <row r="4779" spans="1:25" x14ac:dyDescent="0.2">
      <c r="A4779" s="93" t="s">
        <v>4034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1"/>
        <v>6 2025</v>
      </c>
      <c r="G4779" s="97" t="s">
        <v>5</v>
      </c>
      <c r="H4779" s="161" t="s">
        <v>2691</v>
      </c>
      <c r="I4779" s="97" t="s">
        <v>2115</v>
      </c>
      <c r="J4779" s="97" t="s">
        <v>2692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2"/>
        <v/>
      </c>
      <c r="U4779" s="32">
        <f t="shared" si="363"/>
        <v>-2.3123438941183849E-3</v>
      </c>
      <c r="V4779" s="22">
        <f t="shared" si="364"/>
        <v>-8.1201763434915326E-7</v>
      </c>
      <c r="X4779" s="33"/>
      <c r="Y4779" s="33"/>
    </row>
    <row r="4780" spans="1:25" x14ac:dyDescent="0.2">
      <c r="A4780" s="93" t="s">
        <v>4034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1"/>
        <v>6 2025</v>
      </c>
      <c r="G4780" s="97" t="s">
        <v>5</v>
      </c>
      <c r="H4780" s="161" t="s">
        <v>2114</v>
      </c>
      <c r="I4780" s="97" t="s">
        <v>2115</v>
      </c>
      <c r="J4780" s="97" t="s">
        <v>3197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2"/>
        <v>9 2025</v>
      </c>
      <c r="U4780" s="32">
        <f t="shared" si="363"/>
        <v>1152.2474707506242</v>
      </c>
      <c r="V4780" s="22">
        <f t="shared" si="364"/>
        <v>0.92345833307490421</v>
      </c>
      <c r="X4780" s="33"/>
      <c r="Y4780" s="33"/>
    </row>
    <row r="4781" spans="1:25" x14ac:dyDescent="0.2">
      <c r="A4781" s="93" t="s">
        <v>4034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1"/>
        <v>6 2025</v>
      </c>
      <c r="G4781" s="97" t="s">
        <v>5</v>
      </c>
      <c r="H4781" s="161" t="s">
        <v>2114</v>
      </c>
      <c r="I4781" s="97" t="s">
        <v>2115</v>
      </c>
      <c r="J4781" s="97" t="s">
        <v>3197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2"/>
        <v>9 2025</v>
      </c>
      <c r="U4781" s="32">
        <f t="shared" si="363"/>
        <v>1052.2474707506242</v>
      </c>
      <c r="V4781" s="22">
        <f t="shared" si="364"/>
        <v>0.84331423586344978</v>
      </c>
      <c r="X4781" s="33"/>
      <c r="Y4781" s="33"/>
    </row>
    <row r="4782" spans="1:25" x14ac:dyDescent="0.2">
      <c r="A4782" s="93" t="s">
        <v>4034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1"/>
        <v>6 2025</v>
      </c>
      <c r="G4782" s="97" t="s">
        <v>5</v>
      </c>
      <c r="H4782" s="161" t="s">
        <v>2785</v>
      </c>
      <c r="I4782" s="97" t="s">
        <v>2115</v>
      </c>
      <c r="J4782" s="97" t="s">
        <v>2786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2"/>
        <v/>
      </c>
      <c r="U4782" s="32">
        <f t="shared" si="363"/>
        <v>-780.48021164716704</v>
      </c>
      <c r="V4782" s="22" t="str">
        <f t="shared" si="364"/>
        <v/>
      </c>
      <c r="X4782" s="33"/>
      <c r="Y4782" s="33"/>
    </row>
    <row r="4783" spans="1:25" x14ac:dyDescent="0.2">
      <c r="A4783" s="93" t="s">
        <v>4029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1"/>
        <v>6 2025</v>
      </c>
      <c r="G4783" s="97" t="s">
        <v>5</v>
      </c>
      <c r="H4783" s="161" t="s">
        <v>4021</v>
      </c>
      <c r="I4783" s="97" t="s">
        <v>2649</v>
      </c>
      <c r="J4783" s="97" t="s">
        <v>4022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3331</v>
      </c>
      <c r="T4783" s="95" t="str">
        <f t="shared" si="362"/>
        <v>7 2025</v>
      </c>
      <c r="U4783" s="32">
        <f t="shared" si="363"/>
        <v>980.79446640693618</v>
      </c>
      <c r="V4783" s="22">
        <f t="shared" si="364"/>
        <v>1.1972507828470564</v>
      </c>
      <c r="X4783" s="33"/>
      <c r="Y4783" s="33"/>
    </row>
    <row r="4784" spans="1:25" x14ac:dyDescent="0.2">
      <c r="A4784" s="93" t="s">
        <v>4029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1"/>
        <v>6 2025</v>
      </c>
      <c r="G4784" s="97" t="s">
        <v>5</v>
      </c>
      <c r="H4784" s="161" t="s">
        <v>3122</v>
      </c>
      <c r="I4784" s="97" t="s">
        <v>2229</v>
      </c>
      <c r="J4784" s="97" t="s">
        <v>4403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2"/>
        <v/>
      </c>
      <c r="U4784" s="32">
        <f t="shared" si="363"/>
        <v>2.4741224549416074E-3</v>
      </c>
      <c r="V4784" s="22">
        <f t="shared" si="364"/>
        <v>1.2467563000173171E-6</v>
      </c>
      <c r="X4784" s="33"/>
      <c r="Y4784" s="33"/>
    </row>
    <row r="4785" spans="1:25" x14ac:dyDescent="0.2">
      <c r="A4785" s="93" t="s">
        <v>4029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1"/>
        <v>6 2025</v>
      </c>
      <c r="G4785" s="97" t="s">
        <v>5</v>
      </c>
      <c r="H4785" s="161" t="s">
        <v>2778</v>
      </c>
      <c r="I4785" s="97" t="s">
        <v>2779</v>
      </c>
      <c r="J4785" s="97" t="s">
        <v>2780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5151</v>
      </c>
      <c r="T4785" s="95" t="str">
        <f t="shared" si="362"/>
        <v>7 2025</v>
      </c>
      <c r="U4785" s="32">
        <f t="shared" si="363"/>
        <v>623.46317367556617</v>
      </c>
      <c r="V4785" s="22">
        <f t="shared" si="364"/>
        <v>1.3083210766403655</v>
      </c>
      <c r="X4785" s="33"/>
      <c r="Y4785" s="33"/>
    </row>
    <row r="4786" spans="1:25" x14ac:dyDescent="0.2">
      <c r="A4786" s="93" t="s">
        <v>4029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1"/>
        <v>6 2025</v>
      </c>
      <c r="G4786" s="97" t="s">
        <v>5</v>
      </c>
      <c r="H4786" s="161" t="s">
        <v>2778</v>
      </c>
      <c r="I4786" s="97" t="s">
        <v>2779</v>
      </c>
      <c r="J4786" s="97" t="s">
        <v>2780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5151</v>
      </c>
      <c r="T4786" s="95" t="str">
        <f t="shared" si="362"/>
        <v>7 2025</v>
      </c>
      <c r="U4786" s="32">
        <f t="shared" si="363"/>
        <v>623.46317367556617</v>
      </c>
      <c r="V4786" s="22">
        <f t="shared" si="364"/>
        <v>1.3083210766403655</v>
      </c>
      <c r="X4786" s="33"/>
      <c r="Y4786" s="33"/>
    </row>
    <row r="4787" spans="1:25" x14ac:dyDescent="0.2">
      <c r="A4787" s="93" t="s">
        <v>4029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1"/>
        <v>6 2025</v>
      </c>
      <c r="G4787" s="97" t="s">
        <v>5</v>
      </c>
      <c r="H4787" s="161" t="s">
        <v>3686</v>
      </c>
      <c r="I4787" s="97" t="s">
        <v>2115</v>
      </c>
      <c r="J4787" s="97" t="s">
        <v>3687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2"/>
        <v>7 2025</v>
      </c>
      <c r="U4787" s="32">
        <f t="shared" si="363"/>
        <v>2235.2666867193761</v>
      </c>
      <c r="V4787" s="22">
        <f t="shared" si="364"/>
        <v>0.83883316787430406</v>
      </c>
      <c r="X4787" s="33"/>
      <c r="Y4787" s="33"/>
    </row>
    <row r="4788" spans="1:25" x14ac:dyDescent="0.2">
      <c r="A4788" s="93" t="s">
        <v>4029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1"/>
        <v>6 2025</v>
      </c>
      <c r="G4788" s="97" t="s">
        <v>5</v>
      </c>
      <c r="H4788" s="161" t="s">
        <v>2114</v>
      </c>
      <c r="I4788" s="97" t="s">
        <v>2115</v>
      </c>
      <c r="J4788" s="97" t="s">
        <v>3197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3352</v>
      </c>
      <c r="T4788" s="95" t="str">
        <f t="shared" si="362"/>
        <v>9 2025</v>
      </c>
      <c r="U4788" s="32">
        <f t="shared" si="363"/>
        <v>1058.7029547509007</v>
      </c>
      <c r="V4788" s="22">
        <f t="shared" si="364"/>
        <v>0.8529005678398629</v>
      </c>
      <c r="X4788" s="33"/>
      <c r="Y4788" s="33"/>
    </row>
    <row r="4789" spans="1:25" x14ac:dyDescent="0.2">
      <c r="A4789" s="93" t="s">
        <v>4029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1"/>
        <v>6 2025</v>
      </c>
      <c r="G4789" s="97" t="s">
        <v>5</v>
      </c>
      <c r="H4789" s="161" t="s">
        <v>2114</v>
      </c>
      <c r="I4789" s="97" t="s">
        <v>2115</v>
      </c>
      <c r="J4789" s="97" t="s">
        <v>3197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3352</v>
      </c>
      <c r="T4789" s="95" t="str">
        <f t="shared" si="362"/>
        <v>9 2025</v>
      </c>
      <c r="U4789" s="32">
        <f t="shared" si="363"/>
        <v>1058.7029547509007</v>
      </c>
      <c r="V4789" s="22">
        <f t="shared" si="364"/>
        <v>0.8529005678398629</v>
      </c>
      <c r="X4789" s="33"/>
      <c r="Y4789" s="33"/>
    </row>
    <row r="4790" spans="1:25" x14ac:dyDescent="0.2">
      <c r="A4790" s="93" t="s">
        <v>4029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1"/>
        <v>6 2025</v>
      </c>
      <c r="G4790" s="97" t="s">
        <v>5</v>
      </c>
      <c r="H4790" s="161" t="s">
        <v>2114</v>
      </c>
      <c r="I4790" s="97" t="s">
        <v>2115</v>
      </c>
      <c r="J4790" s="97" t="s">
        <v>3197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4930</v>
      </c>
      <c r="T4790" s="95" t="str">
        <f t="shared" si="362"/>
        <v>10 2025</v>
      </c>
      <c r="U4790" s="32">
        <f t="shared" si="363"/>
        <v>1108.7029547509007</v>
      </c>
      <c r="V4790" s="22">
        <f t="shared" si="364"/>
        <v>0.89318101496681646</v>
      </c>
      <c r="X4790" s="33"/>
      <c r="Y4790" s="33"/>
    </row>
    <row r="4791" spans="1:25" x14ac:dyDescent="0.2">
      <c r="A4791" s="93" t="s">
        <v>4029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1"/>
        <v>6 2025</v>
      </c>
      <c r="G4791" s="97" t="s">
        <v>5</v>
      </c>
      <c r="H4791" s="161" t="s">
        <v>3109</v>
      </c>
      <c r="I4791" s="97" t="s">
        <v>2115</v>
      </c>
      <c r="J4791" s="97" t="s">
        <v>3110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/>
      <c r="R4791" s="31"/>
      <c r="S4791" s="31"/>
      <c r="T4791" s="95" t="str">
        <f t="shared" si="362"/>
        <v/>
      </c>
      <c r="U4791" s="32">
        <f t="shared" si="363"/>
        <v>-343.51064512432686</v>
      </c>
      <c r="V4791" s="22" t="str">
        <f t="shared" si="364"/>
        <v/>
      </c>
      <c r="X4791" s="33"/>
      <c r="Y4791" s="33"/>
    </row>
    <row r="4792" spans="1:25" x14ac:dyDescent="0.2">
      <c r="A4792" s="93" t="s">
        <v>4029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1"/>
        <v>6 2025</v>
      </c>
      <c r="G4792" s="97" t="s">
        <v>5</v>
      </c>
      <c r="H4792" s="161" t="s">
        <v>2699</v>
      </c>
      <c r="I4792" s="97" t="s">
        <v>2115</v>
      </c>
      <c r="J4792" s="97" t="s">
        <v>4023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3255</v>
      </c>
      <c r="T4792" s="95" t="str">
        <f t="shared" si="362"/>
        <v>7 2025</v>
      </c>
      <c r="U4792" s="32">
        <f t="shared" si="363"/>
        <v>664.06679557694508</v>
      </c>
      <c r="V4792" s="22">
        <f t="shared" si="364"/>
        <v>1.9767822496660903</v>
      </c>
      <c r="X4792" s="33"/>
      <c r="Y4792" s="33"/>
    </row>
    <row r="4793" spans="1:25" x14ac:dyDescent="0.2">
      <c r="A4793" s="93" t="s">
        <v>4029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1"/>
        <v>6 2025</v>
      </c>
      <c r="G4793" s="97" t="s">
        <v>5</v>
      </c>
      <c r="H4793" s="161" t="s">
        <v>2894</v>
      </c>
      <c r="I4793" s="97" t="s">
        <v>2272</v>
      </c>
      <c r="J4793" s="97" t="s">
        <v>2895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3494</v>
      </c>
      <c r="T4793" s="95" t="str">
        <f t="shared" si="362"/>
        <v>9 2025</v>
      </c>
      <c r="U4793" s="32">
        <f t="shared" si="363"/>
        <v>1325.0043953630493</v>
      </c>
      <c r="V4793" s="22">
        <f t="shared" si="364"/>
        <v>0.70667066743316742</v>
      </c>
      <c r="X4793" s="33"/>
      <c r="Y4793" s="33"/>
    </row>
    <row r="4794" spans="1:25" x14ac:dyDescent="0.2">
      <c r="A4794" s="93" t="s">
        <v>4029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1"/>
        <v>6 2025</v>
      </c>
      <c r="G4794" s="97" t="s">
        <v>5</v>
      </c>
      <c r="H4794" s="161" t="s">
        <v>4024</v>
      </c>
      <c r="I4794" s="97" t="s">
        <v>2115</v>
      </c>
      <c r="J4794" s="97" t="s">
        <v>4025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2"/>
        <v>8 2025</v>
      </c>
      <c r="U4794" s="32">
        <f t="shared" si="363"/>
        <v>991.69989925900461</v>
      </c>
      <c r="V4794" s="22">
        <f t="shared" si="364"/>
        <v>1.6302806756911172</v>
      </c>
      <c r="X4794" s="33"/>
      <c r="Y4794" s="33"/>
    </row>
    <row r="4795" spans="1:25" x14ac:dyDescent="0.2">
      <c r="A4795" s="93" t="s">
        <v>4029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1"/>
        <v>6 2025</v>
      </c>
      <c r="G4795" s="97" t="s">
        <v>5</v>
      </c>
      <c r="H4795" s="161" t="s">
        <v>4024</v>
      </c>
      <c r="I4795" s="97" t="s">
        <v>2115</v>
      </c>
      <c r="J4795" s="97" t="s">
        <v>4025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4812</v>
      </c>
      <c r="T4795" s="95" t="str">
        <f t="shared" si="362"/>
        <v>12 2025</v>
      </c>
      <c r="U4795" s="32">
        <f t="shared" si="363"/>
        <v>991.69989925900461</v>
      </c>
      <c r="V4795" s="22">
        <f t="shared" si="364"/>
        <v>1.6302806756911172</v>
      </c>
      <c r="X4795" s="33"/>
      <c r="Y4795" s="33"/>
    </row>
    <row r="4796" spans="1:25" x14ac:dyDescent="0.2">
      <c r="A4796" s="93" t="s">
        <v>4029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1"/>
        <v>6 2025</v>
      </c>
      <c r="G4796" s="97" t="s">
        <v>7</v>
      </c>
      <c r="H4796" s="161" t="s">
        <v>4026</v>
      </c>
      <c r="I4796" s="97" t="s">
        <v>4027</v>
      </c>
      <c r="J4796" s="97" t="s">
        <v>4028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2"/>
        <v/>
      </c>
      <c r="U4796" s="32">
        <f t="shared" si="363"/>
        <v>-778.79251651961351</v>
      </c>
      <c r="V4796" s="22" t="str">
        <f t="shared" si="364"/>
        <v/>
      </c>
      <c r="X4796" s="33"/>
      <c r="Y4796" s="33"/>
    </row>
    <row r="4797" spans="1:25" x14ac:dyDescent="0.2">
      <c r="A4797" s="93" t="s">
        <v>4020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1"/>
        <v>6 2025</v>
      </c>
      <c r="G4797" s="97" t="s">
        <v>5</v>
      </c>
      <c r="H4797" s="161" t="s">
        <v>4017</v>
      </c>
      <c r="I4797" s="97" t="s">
        <v>2099</v>
      </c>
      <c r="J4797" s="97" t="s">
        <v>4018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3335</v>
      </c>
      <c r="T4797" s="95" t="str">
        <f t="shared" si="362"/>
        <v>7 2025</v>
      </c>
      <c r="U4797" s="32">
        <f t="shared" si="363"/>
        <v>1100.0151051141497</v>
      </c>
      <c r="V4797" s="22">
        <f t="shared" si="364"/>
        <v>0.50001029901217831</v>
      </c>
      <c r="X4797" s="33"/>
      <c r="Y4797" s="33"/>
    </row>
    <row r="4798" spans="1:25" x14ac:dyDescent="0.2">
      <c r="A4798" s="93" t="s">
        <v>4020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1"/>
        <v>6 2025</v>
      </c>
      <c r="G4798" s="97" t="s">
        <v>5</v>
      </c>
      <c r="H4798" s="161" t="s">
        <v>4017</v>
      </c>
      <c r="I4798" s="97" t="s">
        <v>2099</v>
      </c>
      <c r="J4798" s="97" t="s">
        <v>4018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3335</v>
      </c>
      <c r="T4798" s="95" t="str">
        <f t="shared" si="362"/>
        <v>7 2025</v>
      </c>
      <c r="U4798" s="32">
        <f t="shared" si="363"/>
        <v>1100.0151051141497</v>
      </c>
      <c r="V4798" s="22">
        <f t="shared" si="364"/>
        <v>0.50001029901217831</v>
      </c>
      <c r="X4798" s="33"/>
      <c r="Y4798" s="33"/>
    </row>
    <row r="4799" spans="1:25" x14ac:dyDescent="0.2">
      <c r="A4799" s="93" t="s">
        <v>4020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1"/>
        <v>6 2025</v>
      </c>
      <c r="G4799" s="97" t="s">
        <v>5</v>
      </c>
      <c r="H4799" s="161" t="s">
        <v>2626</v>
      </c>
      <c r="I4799" s="97" t="s">
        <v>2229</v>
      </c>
      <c r="J4799" s="97" t="s">
        <v>2627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3335</v>
      </c>
      <c r="T4799" s="95" t="str">
        <f t="shared" si="362"/>
        <v>7 2025</v>
      </c>
      <c r="U4799" s="32">
        <f t="shared" si="363"/>
        <v>1122.7906491576809</v>
      </c>
      <c r="V4799" s="22">
        <f t="shared" si="364"/>
        <v>0.49305552374548739</v>
      </c>
      <c r="X4799" s="33"/>
      <c r="Y4799" s="33"/>
    </row>
    <row r="4800" spans="1:25" x14ac:dyDescent="0.2">
      <c r="A4800" s="93" t="s">
        <v>4020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1"/>
        <v>6 2025</v>
      </c>
      <c r="G4800" s="97" t="s">
        <v>5</v>
      </c>
      <c r="H4800" s="161" t="s">
        <v>2626</v>
      </c>
      <c r="I4800" s="97" t="s">
        <v>2229</v>
      </c>
      <c r="J4800" s="97" t="s">
        <v>2627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3335</v>
      </c>
      <c r="T4800" s="95" t="str">
        <f t="shared" si="362"/>
        <v>7 2025</v>
      </c>
      <c r="U4800" s="32">
        <f t="shared" si="363"/>
        <v>1122.7906491576809</v>
      </c>
      <c r="V4800" s="22">
        <f t="shared" si="364"/>
        <v>0.49305552374548739</v>
      </c>
      <c r="X4800" s="33"/>
      <c r="Y4800" s="33"/>
    </row>
    <row r="4801" spans="1:25" x14ac:dyDescent="0.2">
      <c r="A4801" s="93" t="s">
        <v>4020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1"/>
        <v>6 2025</v>
      </c>
      <c r="G4801" s="97" t="s">
        <v>5</v>
      </c>
      <c r="H4801" s="161" t="s">
        <v>2626</v>
      </c>
      <c r="I4801" s="97" t="s">
        <v>2229</v>
      </c>
      <c r="J4801" s="97" t="s">
        <v>2627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2"/>
        <v>7 2025</v>
      </c>
      <c r="U4801" s="32">
        <f t="shared" si="363"/>
        <v>1222.7906491576809</v>
      </c>
      <c r="V4801" s="22">
        <f t="shared" si="364"/>
        <v>0.53696892150270759</v>
      </c>
      <c r="X4801" s="33"/>
      <c r="Y4801" s="33"/>
    </row>
    <row r="4802" spans="1:25" x14ac:dyDescent="0.2">
      <c r="A4802" s="93" t="s">
        <v>4020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1"/>
        <v>6 2025</v>
      </c>
      <c r="G4802" s="97" t="s">
        <v>5</v>
      </c>
      <c r="H4802" s="161" t="s">
        <v>2181</v>
      </c>
      <c r="I4802" s="97" t="s">
        <v>2067</v>
      </c>
      <c r="J4802" s="97" t="s">
        <v>2182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2"/>
        <v>8 2025</v>
      </c>
      <c r="U4802" s="32">
        <f t="shared" si="363"/>
        <v>895.77803927474235</v>
      </c>
      <c r="V4802" s="22">
        <f t="shared" si="364"/>
        <v>0.89201199964577937</v>
      </c>
      <c r="X4802" s="33"/>
      <c r="Y4802" s="33"/>
    </row>
    <row r="4803" spans="1:25" x14ac:dyDescent="0.2">
      <c r="A4803" s="93" t="s">
        <v>4020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1"/>
        <v>6 2025</v>
      </c>
      <c r="G4803" s="97" t="s">
        <v>5</v>
      </c>
      <c r="H4803" s="161" t="s">
        <v>2181</v>
      </c>
      <c r="I4803" s="97" t="s">
        <v>2067</v>
      </c>
      <c r="J4803" s="97" t="s">
        <v>2182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2"/>
        <v>8 2025</v>
      </c>
      <c r="U4803" s="32">
        <f t="shared" si="363"/>
        <v>995.77803927474235</v>
      </c>
      <c r="V4803" s="22">
        <f t="shared" si="364"/>
        <v>0.99159157857450453</v>
      </c>
      <c r="X4803" s="33"/>
      <c r="Y4803" s="33"/>
    </row>
    <row r="4804" spans="1:25" x14ac:dyDescent="0.2">
      <c r="A4804" s="93" t="s">
        <v>4020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si="361"/>
        <v>6 2025</v>
      </c>
      <c r="G4804" s="97" t="s">
        <v>5</v>
      </c>
      <c r="H4804" s="161" t="s">
        <v>2925</v>
      </c>
      <c r="I4804" s="97" t="s">
        <v>2067</v>
      </c>
      <c r="J4804" s="97" t="s">
        <v>4019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si="362"/>
        <v>9 2025</v>
      </c>
      <c r="U4804" s="32">
        <f t="shared" si="363"/>
        <v>1049.1358818745857</v>
      </c>
      <c r="V4804" s="22">
        <f t="shared" si="364"/>
        <v>1.1033499549261674</v>
      </c>
      <c r="X4804" s="33"/>
      <c r="Y4804" s="33"/>
    </row>
    <row r="4805" spans="1:25" x14ac:dyDescent="0.2">
      <c r="A4805" s="93" t="s">
        <v>4020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1"/>
        <v>6 2025</v>
      </c>
      <c r="G4805" s="97" t="s">
        <v>5</v>
      </c>
      <c r="H4805" s="161" t="s">
        <v>2925</v>
      </c>
      <c r="I4805" s="97" t="s">
        <v>2067</v>
      </c>
      <c r="J4805" s="97" t="s">
        <v>4019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2"/>
        <v/>
      </c>
      <c r="U4805" s="32">
        <f t="shared" si="363"/>
        <v>-950.86411812541417</v>
      </c>
      <c r="V4805" s="22" t="str">
        <f t="shared" si="364"/>
        <v/>
      </c>
      <c r="X4805" s="33"/>
      <c r="Y4805" s="33"/>
    </row>
    <row r="4806" spans="1:25" x14ac:dyDescent="0.2">
      <c r="A4806" s="93" t="s">
        <v>4016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1"/>
        <v>6 2025</v>
      </c>
      <c r="G4806" s="97" t="s">
        <v>5</v>
      </c>
      <c r="H4806" s="161" t="s">
        <v>4004</v>
      </c>
      <c r="I4806" s="97" t="s">
        <v>2115</v>
      </c>
      <c r="J4806" s="97" t="s">
        <v>4005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3557</v>
      </c>
      <c r="T4806" s="95" t="str">
        <f t="shared" si="362"/>
        <v>11 2025</v>
      </c>
      <c r="U4806" s="32">
        <f t="shared" si="363"/>
        <v>2037.9535908250525</v>
      </c>
      <c r="V4806" s="22">
        <f t="shared" si="364"/>
        <v>1.9188931606183199</v>
      </c>
      <c r="X4806" s="33"/>
      <c r="Y4806" s="33"/>
    </row>
    <row r="4807" spans="1:25" x14ac:dyDescent="0.2">
      <c r="A4807" s="93" t="s">
        <v>4016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1"/>
        <v>6 2025</v>
      </c>
      <c r="G4807" s="97" t="s">
        <v>5</v>
      </c>
      <c r="H4807" s="161" t="s">
        <v>4006</v>
      </c>
      <c r="I4807" s="97" t="s">
        <v>2286</v>
      </c>
      <c r="J4807" s="97" t="s">
        <v>4007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3331</v>
      </c>
      <c r="T4807" s="95" t="str">
        <f t="shared" si="362"/>
        <v>7 2025</v>
      </c>
      <c r="U4807" s="32">
        <f t="shared" si="363"/>
        <v>751.68321007626548</v>
      </c>
      <c r="V4807" s="22">
        <f t="shared" si="364"/>
        <v>0.88608786128569184</v>
      </c>
      <c r="X4807" s="33"/>
      <c r="Y4807" s="33"/>
    </row>
    <row r="4808" spans="1:25" x14ac:dyDescent="0.2">
      <c r="A4808" s="93" t="s">
        <v>4016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1"/>
        <v>6 2025</v>
      </c>
      <c r="G4808" s="97" t="s">
        <v>5</v>
      </c>
      <c r="H4808" s="161" t="s">
        <v>4006</v>
      </c>
      <c r="I4808" s="97" t="s">
        <v>2286</v>
      </c>
      <c r="J4808" s="97" t="s">
        <v>4007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3331</v>
      </c>
      <c r="T4808" s="95" t="str">
        <f t="shared" si="362"/>
        <v>7 2025</v>
      </c>
      <c r="U4808" s="32">
        <f t="shared" si="363"/>
        <v>751.68321007626548</v>
      </c>
      <c r="V4808" s="22">
        <f t="shared" si="364"/>
        <v>0.88608786128569184</v>
      </c>
      <c r="X4808" s="33"/>
      <c r="Y4808" s="33"/>
    </row>
    <row r="4809" spans="1:25" x14ac:dyDescent="0.2">
      <c r="A4809" s="93" t="s">
        <v>4016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1"/>
        <v>6 2025</v>
      </c>
      <c r="G4809" s="97" t="s">
        <v>5</v>
      </c>
      <c r="H4809" s="161" t="s">
        <v>4008</v>
      </c>
      <c r="I4809" s="97" t="s">
        <v>2558</v>
      </c>
      <c r="J4809" s="97" t="s">
        <v>4009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2"/>
        <v>9 2025</v>
      </c>
      <c r="U4809" s="32">
        <f t="shared" si="363"/>
        <v>3165.8551681303447</v>
      </c>
      <c r="V4809" s="22">
        <f t="shared" si="364"/>
        <v>1.556356813207098</v>
      </c>
      <c r="X4809" s="33"/>
      <c r="Y4809" s="33"/>
    </row>
    <row r="4810" spans="1:25" x14ac:dyDescent="0.2">
      <c r="A4810" s="93" t="s">
        <v>4016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1"/>
        <v>6 2025</v>
      </c>
      <c r="G4810" s="97" t="s">
        <v>5</v>
      </c>
      <c r="H4810" s="161" t="s">
        <v>4010</v>
      </c>
      <c r="I4810" s="97" t="s">
        <v>2558</v>
      </c>
      <c r="J4810" s="97" t="s">
        <v>4011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/>
      <c r="R4810" s="31"/>
      <c r="S4810" s="31"/>
      <c r="T4810" s="95" t="str">
        <f t="shared" si="362"/>
        <v/>
      </c>
      <c r="U4810" s="32">
        <f t="shared" si="363"/>
        <v>-1441.6434163392646</v>
      </c>
      <c r="V4810" s="22" t="str">
        <f t="shared" si="364"/>
        <v/>
      </c>
      <c r="X4810" s="33"/>
      <c r="Y4810" s="33"/>
    </row>
    <row r="4811" spans="1:25" x14ac:dyDescent="0.2">
      <c r="A4811" s="93" t="s">
        <v>4016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1"/>
        <v>6 2025</v>
      </c>
      <c r="G4811" s="97" t="s">
        <v>5</v>
      </c>
      <c r="H4811" s="161" t="s">
        <v>3963</v>
      </c>
      <c r="I4811" s="97" t="s">
        <v>2558</v>
      </c>
      <c r="J4811" s="97" t="s">
        <v>3964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2"/>
        <v>9 2025</v>
      </c>
      <c r="U4811" s="32">
        <f t="shared" si="363"/>
        <v>3139.8968685001159</v>
      </c>
      <c r="V4811" s="22">
        <f t="shared" si="364"/>
        <v>1.3304066363001097</v>
      </c>
      <c r="X4811" s="33"/>
      <c r="Y4811" s="33"/>
    </row>
    <row r="4812" spans="1:25" x14ac:dyDescent="0.2">
      <c r="A4812" s="93" t="s">
        <v>4016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1"/>
        <v>6 2025</v>
      </c>
      <c r="G4812" s="97" t="s">
        <v>5</v>
      </c>
      <c r="H4812" s="161" t="s">
        <v>3166</v>
      </c>
      <c r="I4812" s="97" t="s">
        <v>2527</v>
      </c>
      <c r="J4812" s="97" t="s">
        <v>3167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3575</v>
      </c>
      <c r="T4812" s="95" t="str">
        <f t="shared" si="362"/>
        <v>7 2025</v>
      </c>
      <c r="U4812" s="32">
        <f t="shared" si="363"/>
        <v>989.22114051305789</v>
      </c>
      <c r="V4812" s="22">
        <f t="shared" si="364"/>
        <v>0.40199513934352665</v>
      </c>
      <c r="X4812" s="33"/>
      <c r="Y4812" s="33"/>
    </row>
    <row r="4813" spans="1:25" x14ac:dyDescent="0.2">
      <c r="A4813" s="93" t="s">
        <v>4016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1"/>
        <v>6 2025</v>
      </c>
      <c r="G4813" s="97" t="s">
        <v>5</v>
      </c>
      <c r="H4813" s="161" t="s">
        <v>4012</v>
      </c>
      <c r="I4813" s="97" t="s">
        <v>2071</v>
      </c>
      <c r="J4813" s="97" t="s">
        <v>4013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3575</v>
      </c>
      <c r="T4813" s="95" t="str">
        <f t="shared" si="362"/>
        <v>7 2025</v>
      </c>
      <c r="U4813" s="32">
        <f t="shared" si="363"/>
        <v>687.99248902241754</v>
      </c>
      <c r="V4813" s="22">
        <f t="shared" si="364"/>
        <v>0.84727355316472108</v>
      </c>
      <c r="X4813" s="33"/>
      <c r="Y4813" s="33"/>
    </row>
    <row r="4814" spans="1:25" x14ac:dyDescent="0.2">
      <c r="A4814" s="93" t="s">
        <v>4016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1"/>
        <v>6 2025</v>
      </c>
      <c r="G4814" s="97" t="s">
        <v>5</v>
      </c>
      <c r="H4814" s="161" t="s">
        <v>4014</v>
      </c>
      <c r="I4814" s="97" t="s">
        <v>2115</v>
      </c>
      <c r="J4814" s="97" t="s">
        <v>4015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2"/>
        <v>9 2025</v>
      </c>
      <c r="U4814" s="32">
        <f t="shared" si="363"/>
        <v>1292.3038695978739</v>
      </c>
      <c r="V4814" s="22">
        <f t="shared" si="364"/>
        <v>1.0700571419133189</v>
      </c>
      <c r="X4814" s="33"/>
      <c r="Y4814" s="33"/>
    </row>
    <row r="4815" spans="1:25" x14ac:dyDescent="0.2">
      <c r="A4815" s="93" t="s">
        <v>4016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1"/>
        <v>6 2025</v>
      </c>
      <c r="G4815" s="97" t="s">
        <v>5</v>
      </c>
      <c r="H4815" s="161" t="s">
        <v>4014</v>
      </c>
      <c r="I4815" s="97" t="s">
        <v>2115</v>
      </c>
      <c r="J4815" s="97" t="s">
        <v>4015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2"/>
        <v>10 2025</v>
      </c>
      <c r="U4815" s="32">
        <f t="shared" si="363"/>
        <v>1192.3038695978739</v>
      </c>
      <c r="V4815" s="22">
        <f t="shared" si="364"/>
        <v>0.9872548562367861</v>
      </c>
      <c r="X4815" s="33"/>
      <c r="Y4815" s="33"/>
    </row>
    <row r="4816" spans="1:25" x14ac:dyDescent="0.2">
      <c r="A4816" s="93" t="s">
        <v>4063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1"/>
        <v>5 2025</v>
      </c>
      <c r="G4816" s="97" t="s">
        <v>8</v>
      </c>
      <c r="H4816" s="161" t="s">
        <v>4065</v>
      </c>
      <c r="I4816" s="97" t="s">
        <v>2309</v>
      </c>
      <c r="J4816" s="97" t="s">
        <v>4069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2"/>
        <v>11 2025</v>
      </c>
      <c r="U4816" s="32">
        <f t="shared" si="363"/>
        <v>964.21340617586111</v>
      </c>
      <c r="V4816" s="22">
        <f t="shared" si="364"/>
        <v>0.62783033141014122</v>
      </c>
      <c r="X4816" s="33"/>
      <c r="Y4816" s="33"/>
    </row>
    <row r="4817" spans="1:25" x14ac:dyDescent="0.2">
      <c r="A4817" s="93" t="s">
        <v>4063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1"/>
        <v>5 2025</v>
      </c>
      <c r="G4817" s="97" t="s">
        <v>8</v>
      </c>
      <c r="H4817" s="161" t="s">
        <v>4071</v>
      </c>
      <c r="I4817" s="97" t="s">
        <v>2309</v>
      </c>
      <c r="J4817" s="97" t="s">
        <v>4070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2"/>
        <v/>
      </c>
      <c r="U4817" s="32">
        <f t="shared" si="363"/>
        <v>-1610.1716789879251</v>
      </c>
      <c r="V4817" s="22" t="str">
        <f t="shared" si="364"/>
        <v/>
      </c>
      <c r="X4817" s="33"/>
      <c r="Y4817" s="33"/>
    </row>
    <row r="4818" spans="1:25" x14ac:dyDescent="0.2">
      <c r="A4818" s="93" t="s">
        <v>4063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1"/>
        <v>5 2025</v>
      </c>
      <c r="G4818" s="97" t="s">
        <v>8</v>
      </c>
      <c r="H4818" s="161" t="s">
        <v>4073</v>
      </c>
      <c r="I4818" s="97" t="s">
        <v>2309</v>
      </c>
      <c r="J4818" s="97" t="s">
        <v>4072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2"/>
        <v/>
      </c>
      <c r="U4818" s="32">
        <f t="shared" si="363"/>
        <v>-525.06172718793619</v>
      </c>
      <c r="V4818" s="22" t="str">
        <f t="shared" si="364"/>
        <v/>
      </c>
      <c r="X4818" s="33"/>
      <c r="Y4818" s="33"/>
    </row>
    <row r="4819" spans="1:25" x14ac:dyDescent="0.2">
      <c r="A4819" s="93" t="s">
        <v>4064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1"/>
        <v>6 2025</v>
      </c>
      <c r="G4819" s="97" t="s">
        <v>8</v>
      </c>
      <c r="H4819" s="161" t="s">
        <v>4074</v>
      </c>
      <c r="I4819" s="97" t="s">
        <v>2309</v>
      </c>
      <c r="J4819" s="97" t="s">
        <v>4075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2"/>
        <v/>
      </c>
      <c r="U4819" s="32">
        <f t="shared" si="363"/>
        <v>-1535</v>
      </c>
      <c r="V4819" s="22" t="str">
        <f t="shared" si="364"/>
        <v/>
      </c>
      <c r="X4819" s="33"/>
      <c r="Y4819" s="33"/>
    </row>
    <row r="4820" spans="1:25" x14ac:dyDescent="0.2">
      <c r="A4820" s="93" t="s">
        <v>4064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1"/>
        <v>6 2025</v>
      </c>
      <c r="G4820" s="97" t="s">
        <v>8</v>
      </c>
      <c r="H4820" s="161" t="s">
        <v>4076</v>
      </c>
      <c r="I4820" s="97" t="s">
        <v>2309</v>
      </c>
      <c r="J4820" s="97" t="s">
        <v>4077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2"/>
        <v/>
      </c>
      <c r="U4820" s="32">
        <f t="shared" si="363"/>
        <v>-1535</v>
      </c>
      <c r="V4820" s="22" t="str">
        <f t="shared" si="364"/>
        <v/>
      </c>
      <c r="X4820" s="33"/>
      <c r="Y4820" s="33"/>
    </row>
    <row r="4821" spans="1:25" x14ac:dyDescent="0.2">
      <c r="A4821" s="93" t="s">
        <v>4064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1"/>
        <v>6 2025</v>
      </c>
      <c r="G4821" s="97" t="s">
        <v>8</v>
      </c>
      <c r="H4821" s="161" t="s">
        <v>4078</v>
      </c>
      <c r="I4821" s="97" t="s">
        <v>2309</v>
      </c>
      <c r="J4821" s="97" t="s">
        <v>4079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2"/>
        <v/>
      </c>
      <c r="U4821" s="32">
        <f t="shared" si="363"/>
        <v>-1535</v>
      </c>
      <c r="V4821" s="22" t="str">
        <f t="shared" si="364"/>
        <v/>
      </c>
      <c r="X4821" s="33"/>
      <c r="Y4821" s="33"/>
    </row>
    <row r="4822" spans="1:25" x14ac:dyDescent="0.2">
      <c r="A4822" s="93" t="s">
        <v>4064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1"/>
        <v>6 2025</v>
      </c>
      <c r="G4822" s="97" t="s">
        <v>8</v>
      </c>
      <c r="H4822" s="161" t="s">
        <v>4080</v>
      </c>
      <c r="I4822" s="97" t="s">
        <v>2309</v>
      </c>
      <c r="J4822" s="97" t="s">
        <v>4081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2"/>
        <v>7 2025</v>
      </c>
      <c r="U4822" s="32">
        <f t="shared" si="363"/>
        <v>1065</v>
      </c>
      <c r="V4822" s="22">
        <f t="shared" si="364"/>
        <v>0.69381107491856675</v>
      </c>
      <c r="X4822" s="33"/>
      <c r="Y4822" s="33"/>
    </row>
    <row r="4823" spans="1:25" x14ac:dyDescent="0.2">
      <c r="A4823" s="93" t="s">
        <v>4064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1"/>
        <v>6 2025</v>
      </c>
      <c r="G4823" s="97" t="s">
        <v>8</v>
      </c>
      <c r="H4823" s="161" t="s">
        <v>4082</v>
      </c>
      <c r="I4823" s="97" t="s">
        <v>2309</v>
      </c>
      <c r="J4823" s="97" t="s">
        <v>4083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2"/>
        <v/>
      </c>
      <c r="U4823" s="32">
        <f t="shared" si="363"/>
        <v>-1535</v>
      </c>
      <c r="V4823" s="22" t="str">
        <f t="shared" si="364"/>
        <v/>
      </c>
      <c r="X4823" s="33"/>
      <c r="Y4823" s="33"/>
    </row>
    <row r="4824" spans="1:25" x14ac:dyDescent="0.2">
      <c r="A4824" s="93" t="s">
        <v>4064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1"/>
        <v>6 2025</v>
      </c>
      <c r="G4824" s="97" t="s">
        <v>8</v>
      </c>
      <c r="H4824" s="161" t="s">
        <v>4085</v>
      </c>
      <c r="I4824" s="97" t="s">
        <v>2309</v>
      </c>
      <c r="J4824" s="97" t="s">
        <v>4084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2"/>
        <v/>
      </c>
      <c r="U4824" s="32">
        <f t="shared" si="363"/>
        <v>-1535</v>
      </c>
      <c r="V4824" s="22" t="str">
        <f t="shared" si="364"/>
        <v/>
      </c>
      <c r="X4824" s="33"/>
      <c r="Y4824" s="33"/>
    </row>
    <row r="4825" spans="1:25" x14ac:dyDescent="0.2">
      <c r="A4825" s="93" t="s">
        <v>4059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1"/>
        <v>6 2025</v>
      </c>
      <c r="G4825" s="97" t="s">
        <v>8</v>
      </c>
      <c r="H4825" s="161" t="s">
        <v>4090</v>
      </c>
      <c r="I4825" s="97" t="s">
        <v>2309</v>
      </c>
      <c r="J4825" s="97" t="s">
        <v>4086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2"/>
        <v/>
      </c>
      <c r="U4825" s="32">
        <f t="shared" si="363"/>
        <v>-1708.3333333333333</v>
      </c>
      <c r="V4825" s="22" t="str">
        <f t="shared" si="364"/>
        <v/>
      </c>
      <c r="X4825" s="33"/>
      <c r="Y4825" s="33"/>
    </row>
    <row r="4826" spans="1:25" x14ac:dyDescent="0.2">
      <c r="A4826" s="93" t="s">
        <v>4059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1"/>
        <v>6 2025</v>
      </c>
      <c r="G4826" s="97" t="s">
        <v>8</v>
      </c>
      <c r="H4826" s="161" t="s">
        <v>4089</v>
      </c>
      <c r="I4826" s="97" t="s">
        <v>2309</v>
      </c>
      <c r="J4826" s="97" t="s">
        <v>4087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2"/>
        <v>7 2025</v>
      </c>
      <c r="U4826" s="32">
        <f t="shared" si="363"/>
        <v>891.66666666666674</v>
      </c>
      <c r="V4826" s="22">
        <f t="shared" si="364"/>
        <v>0.52195121951219514</v>
      </c>
      <c r="X4826" s="33"/>
      <c r="Y4826" s="33"/>
    </row>
    <row r="4827" spans="1:25" x14ac:dyDescent="0.2">
      <c r="A4827" s="93" t="s">
        <v>4059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1"/>
        <v>6 2025</v>
      </c>
      <c r="G4827" s="97" t="s">
        <v>8</v>
      </c>
      <c r="H4827" s="161" t="s">
        <v>4091</v>
      </c>
      <c r="I4827" s="97" t="s">
        <v>2309</v>
      </c>
      <c r="J4827" s="97" t="s">
        <v>4088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2"/>
        <v/>
      </c>
      <c r="U4827" s="32">
        <f t="shared" si="363"/>
        <v>-1708.3333333333333</v>
      </c>
      <c r="V4827" s="22" t="str">
        <f t="shared" si="364"/>
        <v/>
      </c>
      <c r="X4827" s="33"/>
      <c r="Y4827" s="33"/>
    </row>
    <row r="4828" spans="1:25" x14ac:dyDescent="0.2">
      <c r="A4828" s="93" t="s">
        <v>4092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В пути</v>
      </c>
      <c r="E4828" s="95">
        <f>IFERROR(VLOOKUP($A4828,HeadJournal!$A$1:$NTR$890,COLUMN(HeadJournal!G$1),0),"")</f>
        <v>45847</v>
      </c>
      <c r="F4828" s="95" t="str">
        <f t="shared" si="361"/>
        <v>7 2025</v>
      </c>
      <c r="G4828" s="97" t="s">
        <v>5</v>
      </c>
      <c r="H4828" s="161" t="s">
        <v>2114</v>
      </c>
      <c r="I4828" s="97" t="s">
        <v>2115</v>
      </c>
      <c r="J4828" s="97" t="s">
        <v>3197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4930</v>
      </c>
      <c r="T4828" s="95" t="str">
        <f t="shared" si="362"/>
        <v>10 2025</v>
      </c>
      <c r="U4828" s="32">
        <f t="shared" si="363"/>
        <v>913.02450000000022</v>
      </c>
      <c r="V4828" s="22">
        <f t="shared" si="364"/>
        <v>0.63537930883303184</v>
      </c>
      <c r="X4828" s="33"/>
      <c r="Y4828" s="33"/>
    </row>
    <row r="4829" spans="1:25" x14ac:dyDescent="0.2">
      <c r="A4829" s="93" t="s">
        <v>4092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В пути</v>
      </c>
      <c r="E4829" s="95">
        <f>IFERROR(VLOOKUP($A4829,HeadJournal!$A$1:$NTR$890,COLUMN(HeadJournal!G$1),0),"")</f>
        <v>45847</v>
      </c>
      <c r="F4829" s="95" t="str">
        <f t="shared" si="361"/>
        <v>7 2025</v>
      </c>
      <c r="G4829" s="97" t="s">
        <v>5</v>
      </c>
      <c r="H4829" s="161" t="s">
        <v>2114</v>
      </c>
      <c r="I4829" s="97" t="s">
        <v>2115</v>
      </c>
      <c r="J4829" s="97" t="s">
        <v>3197</v>
      </c>
      <c r="K4829" s="29">
        <f t="shared" ref="K4829:K4837" si="365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3352</v>
      </c>
      <c r="T4829" s="95" t="str">
        <f t="shared" si="362"/>
        <v>11 2025</v>
      </c>
      <c r="U4829" s="32">
        <f t="shared" si="363"/>
        <v>863.02450000000022</v>
      </c>
      <c r="V4829" s="22">
        <f t="shared" si="364"/>
        <v>0.60058400438977588</v>
      </c>
      <c r="X4829" s="33"/>
      <c r="Y4829" s="33"/>
    </row>
    <row r="4830" spans="1:25" x14ac:dyDescent="0.2">
      <c r="A4830" s="93" t="s">
        <v>4092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В пути</v>
      </c>
      <c r="E4830" s="95">
        <f>IFERROR(VLOOKUP($A4830,HeadJournal!$A$1:$NTR$890,COLUMN(HeadJournal!G$1),0),"")</f>
        <v>45847</v>
      </c>
      <c r="F4830" s="95" t="str">
        <f t="shared" si="361"/>
        <v>7 2025</v>
      </c>
      <c r="G4830" s="97" t="s">
        <v>5</v>
      </c>
      <c r="H4830" s="161" t="s">
        <v>2114</v>
      </c>
      <c r="I4830" s="97" t="s">
        <v>2115</v>
      </c>
      <c r="J4830" s="97" t="s">
        <v>3197</v>
      </c>
      <c r="K4830" s="29">
        <f t="shared" si="365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3352</v>
      </c>
      <c r="T4830" s="95" t="str">
        <f t="shared" si="362"/>
        <v>11 2025</v>
      </c>
      <c r="U4830" s="32">
        <f t="shared" si="363"/>
        <v>863.02450000000022</v>
      </c>
      <c r="V4830" s="22">
        <f t="shared" si="364"/>
        <v>0.60058400438977588</v>
      </c>
      <c r="X4830" s="33"/>
      <c r="Y4830" s="33"/>
    </row>
    <row r="4831" spans="1:25" x14ac:dyDescent="0.2">
      <c r="A4831" s="93" t="s">
        <v>4092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В пути</v>
      </c>
      <c r="E4831" s="95">
        <f>IFERROR(VLOOKUP($A4831,HeadJournal!$A$1:$NTR$890,COLUMN(HeadJournal!G$1),0),"")</f>
        <v>45847</v>
      </c>
      <c r="F4831" s="95" t="str">
        <f t="shared" si="361"/>
        <v>7 2025</v>
      </c>
      <c r="G4831" s="97" t="s">
        <v>5</v>
      </c>
      <c r="H4831" s="161" t="s">
        <v>2114</v>
      </c>
      <c r="I4831" s="97" t="s">
        <v>2115</v>
      </c>
      <c r="J4831" s="97" t="s">
        <v>3197</v>
      </c>
      <c r="K4831" s="29">
        <f t="shared" si="365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3352</v>
      </c>
      <c r="T4831" s="95" t="str">
        <f t="shared" si="362"/>
        <v>11 2025</v>
      </c>
      <c r="U4831" s="32">
        <f t="shared" si="363"/>
        <v>863.02450000000022</v>
      </c>
      <c r="V4831" s="22">
        <f t="shared" si="364"/>
        <v>0.60058400438977588</v>
      </c>
      <c r="X4831" s="33"/>
      <c r="Y4831" s="33"/>
    </row>
    <row r="4832" spans="1:25" x14ac:dyDescent="0.2">
      <c r="A4832" s="93" t="s">
        <v>4092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В пути</v>
      </c>
      <c r="E4832" s="95">
        <f>IFERROR(VLOOKUP($A4832,HeadJournal!$A$1:$NTR$890,COLUMN(HeadJournal!G$1),0),"")</f>
        <v>45847</v>
      </c>
      <c r="F4832" s="95" t="str">
        <f t="shared" si="361"/>
        <v>7 2025</v>
      </c>
      <c r="G4832" s="97" t="s">
        <v>5</v>
      </c>
      <c r="H4832" s="161" t="s">
        <v>2114</v>
      </c>
      <c r="I4832" s="97" t="s">
        <v>2115</v>
      </c>
      <c r="J4832" s="97" t="s">
        <v>3197</v>
      </c>
      <c r="K4832" s="29">
        <f t="shared" si="365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2"/>
        <v>11 2025</v>
      </c>
      <c r="U4832" s="32">
        <f t="shared" si="363"/>
        <v>963.02450000000022</v>
      </c>
      <c r="V4832" s="22">
        <f t="shared" si="364"/>
        <v>0.6701746132762878</v>
      </c>
      <c r="X4832" s="33"/>
      <c r="Y4832" s="33"/>
    </row>
    <row r="4833" spans="1:25" x14ac:dyDescent="0.2">
      <c r="A4833" s="93" t="s">
        <v>4092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В пути</v>
      </c>
      <c r="E4833" s="95">
        <f>IFERROR(VLOOKUP($A4833,HeadJournal!$A$1:$NTR$890,COLUMN(HeadJournal!G$1),0),"")</f>
        <v>45847</v>
      </c>
      <c r="F4833" s="95" t="str">
        <f t="shared" si="361"/>
        <v>7 2025</v>
      </c>
      <c r="G4833" s="97" t="s">
        <v>5</v>
      </c>
      <c r="H4833" s="161" t="s">
        <v>2114</v>
      </c>
      <c r="I4833" s="97" t="s">
        <v>2115</v>
      </c>
      <c r="J4833" s="97" t="s">
        <v>3197</v>
      </c>
      <c r="K4833" s="29">
        <f t="shared" si="365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3320</v>
      </c>
      <c r="T4833" s="95" t="str">
        <f t="shared" si="362"/>
        <v>11 2025</v>
      </c>
      <c r="U4833" s="32">
        <f t="shared" si="363"/>
        <v>963.02450000000022</v>
      </c>
      <c r="V4833" s="22">
        <f t="shared" si="364"/>
        <v>0.6701746132762878</v>
      </c>
      <c r="X4833" s="33"/>
      <c r="Y4833" s="33"/>
    </row>
    <row r="4834" spans="1:25" x14ac:dyDescent="0.2">
      <c r="A4834" s="93" t="s">
        <v>4092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В пути</v>
      </c>
      <c r="E4834" s="95">
        <f>IFERROR(VLOOKUP($A4834,HeadJournal!$A$1:$NTR$890,COLUMN(HeadJournal!G$1),0),"")</f>
        <v>45847</v>
      </c>
      <c r="F4834" s="95" t="str">
        <f t="shared" si="361"/>
        <v>7 2025</v>
      </c>
      <c r="G4834" s="97" t="s">
        <v>5</v>
      </c>
      <c r="H4834" s="161" t="s">
        <v>2114</v>
      </c>
      <c r="I4834" s="97" t="s">
        <v>2115</v>
      </c>
      <c r="J4834" s="97" t="s">
        <v>3197</v>
      </c>
      <c r="K4834" s="29">
        <f t="shared" si="365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4916</v>
      </c>
      <c r="T4834" s="95" t="str">
        <f t="shared" si="362"/>
        <v>12 2025</v>
      </c>
      <c r="U4834" s="32">
        <f t="shared" si="363"/>
        <v>863.02450000000022</v>
      </c>
      <c r="V4834" s="22">
        <f t="shared" si="364"/>
        <v>0.60058400438977588</v>
      </c>
      <c r="X4834" s="33"/>
      <c r="Y4834" s="33"/>
    </row>
    <row r="4835" spans="1:25" x14ac:dyDescent="0.2">
      <c r="A4835" s="93" t="s">
        <v>4092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В пути</v>
      </c>
      <c r="E4835" s="95">
        <f>IFERROR(VLOOKUP($A4835,HeadJournal!$A$1:$NTR$890,COLUMN(HeadJournal!G$1),0),"")</f>
        <v>45847</v>
      </c>
      <c r="F4835" s="95" t="str">
        <f t="shared" si="361"/>
        <v>7 2025</v>
      </c>
      <c r="G4835" s="97" t="s">
        <v>5</v>
      </c>
      <c r="H4835" s="161" t="s">
        <v>2114</v>
      </c>
      <c r="I4835" s="97" t="s">
        <v>2115</v>
      </c>
      <c r="J4835" s="97" t="s">
        <v>3197</v>
      </c>
      <c r="K4835" s="29">
        <f t="shared" si="365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/>
      <c r="R4835" s="31"/>
      <c r="S4835" s="31"/>
      <c r="T4835" s="95" t="str">
        <f t="shared" si="362"/>
        <v/>
      </c>
      <c r="U4835" s="32">
        <f t="shared" si="363"/>
        <v>-1436.9754999999998</v>
      </c>
      <c r="V4835" s="22" t="str">
        <f t="shared" si="364"/>
        <v/>
      </c>
      <c r="X4835" s="33"/>
      <c r="Y4835" s="33"/>
    </row>
    <row r="4836" spans="1:25" x14ac:dyDescent="0.2">
      <c r="A4836" s="93" t="s">
        <v>4092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В пути</v>
      </c>
      <c r="E4836" s="95">
        <f>IFERROR(VLOOKUP($A4836,HeadJournal!$A$1:$NTR$890,COLUMN(HeadJournal!G$1),0),"")</f>
        <v>45847</v>
      </c>
      <c r="F4836" s="95" t="str">
        <f t="shared" si="361"/>
        <v>7 2025</v>
      </c>
      <c r="G4836" s="97" t="s">
        <v>5</v>
      </c>
      <c r="H4836" s="161" t="s">
        <v>2114</v>
      </c>
      <c r="I4836" s="97" t="s">
        <v>2115</v>
      </c>
      <c r="J4836" s="97" t="s">
        <v>3197</v>
      </c>
      <c r="K4836" s="29">
        <f t="shared" si="365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/>
      <c r="R4836" s="31"/>
      <c r="S4836" s="31"/>
      <c r="T4836" s="95" t="str">
        <f t="shared" si="362"/>
        <v/>
      </c>
      <c r="U4836" s="32">
        <f t="shared" si="363"/>
        <v>-1436.9754999999998</v>
      </c>
      <c r="V4836" s="22" t="str">
        <f t="shared" si="364"/>
        <v/>
      </c>
      <c r="X4836" s="33"/>
      <c r="Y4836" s="33"/>
    </row>
    <row r="4837" spans="1:25" x14ac:dyDescent="0.2">
      <c r="A4837" s="93" t="s">
        <v>4092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В пути</v>
      </c>
      <c r="E4837" s="95">
        <f>IFERROR(VLOOKUP($A4837,HeadJournal!$A$1:$NTR$890,COLUMN(HeadJournal!G$1),0),"")</f>
        <v>45847</v>
      </c>
      <c r="F4837" s="95" t="str">
        <f t="shared" si="361"/>
        <v>7 2025</v>
      </c>
      <c r="G4837" s="97" t="s">
        <v>5</v>
      </c>
      <c r="H4837" s="161" t="s">
        <v>2114</v>
      </c>
      <c r="I4837" s="97" t="s">
        <v>2115</v>
      </c>
      <c r="J4837" s="97" t="s">
        <v>3197</v>
      </c>
      <c r="K4837" s="29">
        <f t="shared" si="365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/>
      <c r="R4837" s="31"/>
      <c r="S4837" s="31"/>
      <c r="T4837" s="95" t="str">
        <f t="shared" si="362"/>
        <v/>
      </c>
      <c r="U4837" s="32">
        <f t="shared" si="363"/>
        <v>-1436.9754999999998</v>
      </c>
      <c r="V4837" s="22" t="str">
        <f t="shared" si="364"/>
        <v/>
      </c>
      <c r="X4837" s="33"/>
      <c r="Y4837" s="33"/>
    </row>
    <row r="4838" spans="1:25" x14ac:dyDescent="0.2">
      <c r="A4838" s="93" t="s">
        <v>4104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1"/>
        <v>7 2025</v>
      </c>
      <c r="G4838" s="97" t="s">
        <v>5</v>
      </c>
      <c r="H4838" s="161" t="s">
        <v>3857</v>
      </c>
      <c r="I4838" s="97" t="s">
        <v>2067</v>
      </c>
      <c r="J4838" s="97" t="s">
        <v>3858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4772</v>
      </c>
      <c r="T4838" s="95" t="str">
        <f t="shared" si="362"/>
        <v>9 2025</v>
      </c>
      <c r="U4838" s="32">
        <f t="shared" si="363"/>
        <v>1321.7781360640565</v>
      </c>
      <c r="V4838" s="22">
        <f t="shared" si="364"/>
        <v>0.60681520002543088</v>
      </c>
      <c r="X4838" s="33"/>
      <c r="Y4838" s="33"/>
    </row>
    <row r="4839" spans="1:25" x14ac:dyDescent="0.2">
      <c r="A4839" s="93" t="s">
        <v>4104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1"/>
        <v>7 2025</v>
      </c>
      <c r="G4839" s="97" t="s">
        <v>5</v>
      </c>
      <c r="H4839" s="161" t="s">
        <v>3094</v>
      </c>
      <c r="I4839" s="97" t="s">
        <v>2165</v>
      </c>
      <c r="J4839" s="97" t="s">
        <v>3095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2"/>
        <v>8 2025</v>
      </c>
      <c r="U4839" s="32">
        <f t="shared" si="363"/>
        <v>1478.3015303121088</v>
      </c>
      <c r="V4839" s="22">
        <f t="shared" si="364"/>
        <v>0.66539251409746147</v>
      </c>
      <c r="X4839" s="33"/>
      <c r="Y4839" s="33"/>
    </row>
    <row r="4840" spans="1:25" x14ac:dyDescent="0.2">
      <c r="A4840" s="93" t="s">
        <v>4104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1"/>
        <v>7 2025</v>
      </c>
      <c r="G4840" s="97" t="s">
        <v>5</v>
      </c>
      <c r="H4840" s="161" t="s">
        <v>3094</v>
      </c>
      <c r="I4840" s="97" t="s">
        <v>2165</v>
      </c>
      <c r="J4840" s="97" t="s">
        <v>3095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3331</v>
      </c>
      <c r="T4840" s="95" t="str">
        <f t="shared" si="362"/>
        <v>8 2025</v>
      </c>
      <c r="U4840" s="32">
        <f t="shared" si="363"/>
        <v>1278.3015303121088</v>
      </c>
      <c r="V4840" s="22">
        <f t="shared" si="364"/>
        <v>0.5753712971192203</v>
      </c>
      <c r="X4840" s="33"/>
      <c r="Y4840" s="33"/>
    </row>
    <row r="4841" spans="1:25" x14ac:dyDescent="0.2">
      <c r="A4841" s="93" t="s">
        <v>4104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1"/>
        <v>7 2025</v>
      </c>
      <c r="G4841" s="97" t="s">
        <v>5</v>
      </c>
      <c r="H4841" s="161" t="s">
        <v>2548</v>
      </c>
      <c r="I4841" s="97" t="s">
        <v>2067</v>
      </c>
      <c r="J4841" s="97" t="s">
        <v>2549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2"/>
        <v/>
      </c>
      <c r="U4841" s="32">
        <f t="shared" si="363"/>
        <v>-693.86906149572417</v>
      </c>
      <c r="V4841" s="22" t="str">
        <f t="shared" si="364"/>
        <v/>
      </c>
      <c r="X4841" s="33"/>
      <c r="Y4841" s="33"/>
    </row>
    <row r="4842" spans="1:25" x14ac:dyDescent="0.2">
      <c r="A4842" s="93" t="s">
        <v>4104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1"/>
        <v>7 2025</v>
      </c>
      <c r="G4842" s="97" t="s">
        <v>5</v>
      </c>
      <c r="H4842" s="161" t="s">
        <v>4097</v>
      </c>
      <c r="I4842" s="97" t="s">
        <v>2649</v>
      </c>
      <c r="J4842" s="97" t="s">
        <v>4098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2"/>
        <v/>
      </c>
      <c r="U4842" s="32">
        <f t="shared" si="363"/>
        <v>-801.0235241570889</v>
      </c>
      <c r="V4842" s="22" t="str">
        <f t="shared" si="364"/>
        <v/>
      </c>
      <c r="X4842" s="33"/>
      <c r="Y4842" s="33"/>
    </row>
    <row r="4843" spans="1:25" x14ac:dyDescent="0.2">
      <c r="A4843" s="93" t="s">
        <v>4104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1"/>
        <v>7 2025</v>
      </c>
      <c r="G4843" s="97" t="s">
        <v>7</v>
      </c>
      <c r="H4843" s="161" t="s">
        <v>2749</v>
      </c>
      <c r="I4843" s="97" t="s">
        <v>2750</v>
      </c>
      <c r="J4843" s="97" t="s">
        <v>2751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2"/>
        <v/>
      </c>
      <c r="U4843" s="32">
        <f t="shared" si="363"/>
        <v>-679.81601721226639</v>
      </c>
      <c r="V4843" s="22" t="str">
        <f t="shared" si="364"/>
        <v/>
      </c>
      <c r="X4843" s="33"/>
      <c r="Y4843" s="33"/>
    </row>
    <row r="4844" spans="1:25" x14ac:dyDescent="0.2">
      <c r="A4844" s="93" t="s">
        <v>4104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1"/>
        <v>7 2025</v>
      </c>
      <c r="G4844" s="97" t="s">
        <v>5</v>
      </c>
      <c r="H4844" s="161" t="s">
        <v>4099</v>
      </c>
      <c r="I4844" s="97" t="s">
        <v>2709</v>
      </c>
      <c r="J4844" s="97" t="s">
        <v>4100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2"/>
        <v/>
      </c>
      <c r="U4844" s="32">
        <f t="shared" si="363"/>
        <v>-762.37765237758015</v>
      </c>
      <c r="V4844" s="22" t="str">
        <f t="shared" si="364"/>
        <v/>
      </c>
      <c r="X4844" s="33"/>
      <c r="Y4844" s="33"/>
    </row>
    <row r="4845" spans="1:25" x14ac:dyDescent="0.2">
      <c r="A4845" s="93" t="s">
        <v>4104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1"/>
        <v>7 2025</v>
      </c>
      <c r="G4845" s="97" t="s">
        <v>5</v>
      </c>
      <c r="H4845" s="161" t="s">
        <v>2555</v>
      </c>
      <c r="I4845" s="97" t="s">
        <v>2067</v>
      </c>
      <c r="J4845" s="97" t="s">
        <v>2556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2"/>
        <v>8 2025</v>
      </c>
      <c r="U4845" s="32">
        <f t="shared" si="363"/>
        <v>1210.5052464731198</v>
      </c>
      <c r="V4845" s="22">
        <f t="shared" si="364"/>
        <v>0.87118374747407934</v>
      </c>
      <c r="X4845" s="33"/>
      <c r="Y4845" s="33"/>
    </row>
    <row r="4846" spans="1:25" x14ac:dyDescent="0.2">
      <c r="A4846" s="93" t="s">
        <v>4104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1"/>
        <v>7 2025</v>
      </c>
      <c r="G4846" s="97" t="s">
        <v>5</v>
      </c>
      <c r="H4846" s="161" t="s">
        <v>2555</v>
      </c>
      <c r="I4846" s="97" t="s">
        <v>2067</v>
      </c>
      <c r="J4846" s="97" t="s">
        <v>2556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2"/>
        <v>10 2025</v>
      </c>
      <c r="U4846" s="32">
        <f t="shared" si="363"/>
        <v>1210.5052464731198</v>
      </c>
      <c r="V4846" s="22">
        <f t="shared" si="364"/>
        <v>0.87118374747407934</v>
      </c>
      <c r="X4846" s="33"/>
      <c r="Y4846" s="33"/>
    </row>
    <row r="4847" spans="1:25" x14ac:dyDescent="0.2">
      <c r="A4847" s="93" t="s">
        <v>4104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1"/>
        <v>7 2025</v>
      </c>
      <c r="G4847" s="97" t="s">
        <v>5</v>
      </c>
      <c r="H4847" s="161" t="s">
        <v>3671</v>
      </c>
      <c r="I4847" s="97" t="s">
        <v>2165</v>
      </c>
      <c r="J4847" s="97" t="s">
        <v>4101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2"/>
        <v/>
      </c>
      <c r="U4847" s="32">
        <f t="shared" si="363"/>
        <v>2.2051854676874427E-3</v>
      </c>
      <c r="V4847" s="22">
        <f t="shared" si="364"/>
        <v>2.5144709379272679E-6</v>
      </c>
      <c r="X4847" s="33"/>
      <c r="Y4847" s="33"/>
    </row>
    <row r="4848" spans="1:25" x14ac:dyDescent="0.2">
      <c r="A4848" s="93" t="s">
        <v>4104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1"/>
        <v>7 2025</v>
      </c>
      <c r="G4848" s="97" t="s">
        <v>5</v>
      </c>
      <c r="H4848" s="161" t="s">
        <v>3671</v>
      </c>
      <c r="I4848" s="97" t="s">
        <v>2165</v>
      </c>
      <c r="J4848" s="97" t="s">
        <v>4101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2"/>
        <v>10 2025</v>
      </c>
      <c r="U4848" s="32">
        <f t="shared" si="363"/>
        <v>823.00220518546769</v>
      </c>
      <c r="V4848" s="22">
        <f t="shared" si="364"/>
        <v>0.93843132793682382</v>
      </c>
      <c r="X4848" s="33"/>
      <c r="Y4848" s="33"/>
    </row>
    <row r="4849" spans="1:25" x14ac:dyDescent="0.2">
      <c r="A4849" s="93" t="s">
        <v>4104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1"/>
        <v>7 2025</v>
      </c>
      <c r="G4849" s="97" t="s">
        <v>5</v>
      </c>
      <c r="H4849" s="161" t="s">
        <v>4102</v>
      </c>
      <c r="I4849" s="97" t="s">
        <v>2742</v>
      </c>
      <c r="J4849" s="97" t="s">
        <v>4103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2"/>
        <v>9 2025</v>
      </c>
      <c r="U4849" s="32">
        <f t="shared" si="363"/>
        <v>1466.7001552372137</v>
      </c>
      <c r="V4849" s="22">
        <f t="shared" si="364"/>
        <v>0.7213398255132043</v>
      </c>
      <c r="X4849" s="33"/>
      <c r="Y4849" s="33"/>
    </row>
    <row r="4850" spans="1:25" x14ac:dyDescent="0.2">
      <c r="A4850" s="93" t="s">
        <v>4118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1"/>
        <v>7 2025</v>
      </c>
      <c r="G4850" s="97" t="s">
        <v>5</v>
      </c>
      <c r="H4850" s="161" t="s">
        <v>2831</v>
      </c>
      <c r="I4850" s="97" t="s">
        <v>2067</v>
      </c>
      <c r="J4850" s="97" t="s">
        <v>2832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2"/>
        <v>8 2025</v>
      </c>
      <c r="U4850" s="32">
        <f t="shared" si="363"/>
        <v>1216.5806820396233</v>
      </c>
      <c r="V4850" s="22">
        <f t="shared" si="364"/>
        <v>0.9479214353521076</v>
      </c>
      <c r="X4850" s="33"/>
      <c r="Y4850" s="33"/>
    </row>
    <row r="4851" spans="1:25" x14ac:dyDescent="0.2">
      <c r="A4851" s="93" t="s">
        <v>4118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1"/>
        <v>7 2025</v>
      </c>
      <c r="G4851" s="97" t="s">
        <v>5</v>
      </c>
      <c r="H4851" s="161" t="s">
        <v>4106</v>
      </c>
      <c r="I4851" s="97" t="s">
        <v>2099</v>
      </c>
      <c r="J4851" s="97" t="s">
        <v>4107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3326</v>
      </c>
      <c r="T4851" s="95" t="str">
        <f t="shared" si="362"/>
        <v>8 2025</v>
      </c>
      <c r="U4851" s="32">
        <f t="shared" si="363"/>
        <v>850.91594619465172</v>
      </c>
      <c r="V4851" s="22">
        <f t="shared" si="364"/>
        <v>0.58720951621827255</v>
      </c>
      <c r="X4851" s="33"/>
      <c r="Y4851" s="33"/>
    </row>
    <row r="4852" spans="1:25" x14ac:dyDescent="0.2">
      <c r="A4852" s="93" t="s">
        <v>4118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1"/>
        <v>7 2025</v>
      </c>
      <c r="G4852" s="97" t="s">
        <v>5</v>
      </c>
      <c r="H4852" s="161" t="s">
        <v>4106</v>
      </c>
      <c r="I4852" s="97" t="s">
        <v>2099</v>
      </c>
      <c r="J4852" s="97" t="s">
        <v>4107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3335</v>
      </c>
      <c r="T4852" s="95" t="str">
        <f t="shared" si="362"/>
        <v>8 2025</v>
      </c>
      <c r="U4852" s="32">
        <f t="shared" si="363"/>
        <v>850.91594619465172</v>
      </c>
      <c r="V4852" s="22">
        <f t="shared" si="364"/>
        <v>0.58720951621827255</v>
      </c>
      <c r="X4852" s="33"/>
      <c r="Y4852" s="33"/>
    </row>
    <row r="4853" spans="1:25" x14ac:dyDescent="0.2">
      <c r="A4853" s="93" t="s">
        <v>4118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1"/>
        <v>7 2025</v>
      </c>
      <c r="G4853" s="97" t="s">
        <v>5</v>
      </c>
      <c r="H4853" s="161" t="s">
        <v>4106</v>
      </c>
      <c r="I4853" s="97" t="s">
        <v>2099</v>
      </c>
      <c r="J4853" s="97" t="s">
        <v>4107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3335</v>
      </c>
      <c r="T4853" s="95" t="str">
        <f t="shared" si="362"/>
        <v>8 2025</v>
      </c>
      <c r="U4853" s="32">
        <f t="shared" si="363"/>
        <v>850.91594619465172</v>
      </c>
      <c r="V4853" s="22">
        <f t="shared" si="364"/>
        <v>0.58720951621827255</v>
      </c>
      <c r="X4853" s="33"/>
      <c r="Y4853" s="33"/>
    </row>
    <row r="4854" spans="1:25" x14ac:dyDescent="0.2">
      <c r="A4854" s="93" t="s">
        <v>4118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1"/>
        <v>7 2025</v>
      </c>
      <c r="G4854" s="97" t="s">
        <v>5</v>
      </c>
      <c r="H4854" s="161" t="s">
        <v>4108</v>
      </c>
      <c r="I4854" s="97" t="s">
        <v>2612</v>
      </c>
      <c r="J4854" s="97" t="s">
        <v>4109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2"/>
        <v>8 2025</v>
      </c>
      <c r="U4854" s="32">
        <f t="shared" si="363"/>
        <v>842.37855959727176</v>
      </c>
      <c r="V4854" s="22">
        <f t="shared" si="364"/>
        <v>0.3573001776966267</v>
      </c>
      <c r="X4854" s="33"/>
      <c r="Y4854" s="33"/>
    </row>
    <row r="4855" spans="1:25" x14ac:dyDescent="0.2">
      <c r="A4855" s="93" t="s">
        <v>4118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1"/>
        <v>7 2025</v>
      </c>
      <c r="G4855" s="97" t="s">
        <v>5</v>
      </c>
      <c r="H4855" s="161" t="s">
        <v>4110</v>
      </c>
      <c r="I4855" s="97" t="s">
        <v>2067</v>
      </c>
      <c r="J4855" s="97" t="s">
        <v>4111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2"/>
        <v>8 2025</v>
      </c>
      <c r="U4855" s="32">
        <f t="shared" si="363"/>
        <v>706.85941701851243</v>
      </c>
      <c r="V4855" s="22">
        <f t="shared" si="364"/>
        <v>0.43018803402439987</v>
      </c>
      <c r="X4855" s="33"/>
      <c r="Y4855" s="33"/>
    </row>
    <row r="4856" spans="1:25" x14ac:dyDescent="0.2">
      <c r="A4856" s="93" t="s">
        <v>4118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1"/>
        <v>7 2025</v>
      </c>
      <c r="G4856" s="97" t="s">
        <v>5</v>
      </c>
      <c r="H4856" s="161" t="s">
        <v>4112</v>
      </c>
      <c r="I4856" s="97" t="s">
        <v>2067</v>
      </c>
      <c r="J4856" s="97" t="s">
        <v>4113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2"/>
        <v>8 2025</v>
      </c>
      <c r="U4856" s="32">
        <f t="shared" si="363"/>
        <v>860.06728970444919</v>
      </c>
      <c r="V4856" s="22">
        <f t="shared" si="364"/>
        <v>0.34541788464731671</v>
      </c>
      <c r="X4856" s="33"/>
      <c r="Y4856" s="33"/>
    </row>
    <row r="4857" spans="1:25" x14ac:dyDescent="0.2">
      <c r="A4857" s="93" t="s">
        <v>4118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1"/>
        <v>7 2025</v>
      </c>
      <c r="G4857" s="97" t="s">
        <v>5</v>
      </c>
      <c r="H4857" s="161" t="s">
        <v>2089</v>
      </c>
      <c r="I4857" s="97" t="s">
        <v>2067</v>
      </c>
      <c r="J4857" s="97" t="s">
        <v>4398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/>
      <c r="R4857" s="31"/>
      <c r="S4857" s="31"/>
      <c r="T4857" s="95" t="str">
        <f t="shared" si="362"/>
        <v/>
      </c>
      <c r="U4857" s="32">
        <f t="shared" si="363"/>
        <v>-599.53544170185125</v>
      </c>
      <c r="V4857" s="22" t="str">
        <f t="shared" si="364"/>
        <v/>
      </c>
      <c r="X4857" s="33"/>
      <c r="Y4857" s="33"/>
    </row>
    <row r="4858" spans="1:25" x14ac:dyDescent="0.2">
      <c r="A4858" s="93" t="s">
        <v>4118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1"/>
        <v>7 2025</v>
      </c>
      <c r="G4858" s="97" t="s">
        <v>5</v>
      </c>
      <c r="H4858" s="161" t="s">
        <v>4114</v>
      </c>
      <c r="I4858" s="97" t="s">
        <v>2105</v>
      </c>
      <c r="J4858" s="97" t="s">
        <v>4115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2"/>
        <v>8 2025</v>
      </c>
      <c r="U4858" s="32">
        <f t="shared" si="363"/>
        <v>799.57721500487173</v>
      </c>
      <c r="V4858" s="22">
        <f t="shared" si="364"/>
        <v>1.141563684297382</v>
      </c>
      <c r="X4858" s="33"/>
      <c r="Y4858" s="33"/>
    </row>
    <row r="4859" spans="1:25" x14ac:dyDescent="0.2">
      <c r="A4859" s="93" t="s">
        <v>4118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1"/>
        <v>7 2025</v>
      </c>
      <c r="G4859" s="97" t="s">
        <v>5</v>
      </c>
      <c r="H4859" s="161" t="s">
        <v>4116</v>
      </c>
      <c r="I4859" s="97" t="s">
        <v>2165</v>
      </c>
      <c r="J4859" s="97" t="s">
        <v>4117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2"/>
        <v>8 2025</v>
      </c>
      <c r="U4859" s="32">
        <f t="shared" si="363"/>
        <v>944.33443975316663</v>
      </c>
      <c r="V4859" s="22">
        <f t="shared" si="364"/>
        <v>0.50889258279253458</v>
      </c>
      <c r="X4859" s="33"/>
      <c r="Y4859" s="33"/>
    </row>
    <row r="4860" spans="1:25" x14ac:dyDescent="0.2">
      <c r="A4860" s="93" t="s">
        <v>4129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1"/>
        <v>7 2025</v>
      </c>
      <c r="G4860" s="97" t="s">
        <v>5</v>
      </c>
      <c r="H4860" s="161" t="s">
        <v>4120</v>
      </c>
      <c r="I4860" s="97" t="s">
        <v>4121</v>
      </c>
      <c r="J4860" s="97" t="s">
        <v>4122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3575</v>
      </c>
      <c r="T4860" s="95" t="str">
        <f t="shared" si="362"/>
        <v>8 2025</v>
      </c>
      <c r="U4860" s="32">
        <f t="shared" si="363"/>
        <v>833.36065052950084</v>
      </c>
      <c r="V4860" s="22">
        <f t="shared" si="364"/>
        <v>0.65793049211511989</v>
      </c>
      <c r="X4860" s="33"/>
      <c r="Y4860" s="33"/>
    </row>
    <row r="4861" spans="1:25" x14ac:dyDescent="0.2">
      <c r="A4861" s="93" t="s">
        <v>4129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1"/>
        <v>7 2025</v>
      </c>
      <c r="G4861" s="97" t="s">
        <v>5</v>
      </c>
      <c r="H4861" s="161" t="s">
        <v>2078</v>
      </c>
      <c r="I4861" s="97" t="s">
        <v>2067</v>
      </c>
      <c r="J4861" s="97" t="s">
        <v>2079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2"/>
        <v>8 2025</v>
      </c>
      <c r="U4861" s="32">
        <f t="shared" si="363"/>
        <v>1672.1892246596067</v>
      </c>
      <c r="V4861" s="22">
        <f t="shared" si="364"/>
        <v>0.61301511079005855</v>
      </c>
      <c r="X4861" s="33"/>
      <c r="Y4861" s="33"/>
    </row>
    <row r="4862" spans="1:25" x14ac:dyDescent="0.2">
      <c r="A4862" s="93" t="s">
        <v>4129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1"/>
        <v>7 2025</v>
      </c>
      <c r="G4862" s="97" t="s">
        <v>5</v>
      </c>
      <c r="H4862" s="161" t="s">
        <v>2726</v>
      </c>
      <c r="I4862" s="97" t="s">
        <v>2067</v>
      </c>
      <c r="J4862" s="97" t="s">
        <v>2727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2"/>
        <v>10 2025</v>
      </c>
      <c r="U4862" s="32">
        <f t="shared" si="363"/>
        <v>762.55249621785163</v>
      </c>
      <c r="V4862" s="22">
        <f t="shared" si="364"/>
        <v>0.91056751948504255</v>
      </c>
      <c r="X4862" s="33"/>
      <c r="Y4862" s="33"/>
    </row>
    <row r="4863" spans="1:25" x14ac:dyDescent="0.2">
      <c r="A4863" s="93" t="s">
        <v>4129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1"/>
        <v>7 2025</v>
      </c>
      <c r="G4863" s="97" t="s">
        <v>5</v>
      </c>
      <c r="H4863" s="161" t="s">
        <v>4123</v>
      </c>
      <c r="I4863" s="97" t="s">
        <v>2210</v>
      </c>
      <c r="J4863" s="97" t="s">
        <v>4124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/>
      <c r="R4863" s="31"/>
      <c r="S4863" s="31"/>
      <c r="T4863" s="95" t="str">
        <f t="shared" si="362"/>
        <v/>
      </c>
      <c r="U4863" s="32">
        <f t="shared" si="363"/>
        <v>-782.49001134644482</v>
      </c>
      <c r="V4863" s="22" t="str">
        <f t="shared" si="364"/>
        <v/>
      </c>
      <c r="X4863" s="33"/>
      <c r="Y4863" s="33"/>
    </row>
    <row r="4864" spans="1:25" x14ac:dyDescent="0.2">
      <c r="A4864" s="93" t="s">
        <v>4129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1"/>
        <v>7 2025</v>
      </c>
      <c r="G4864" s="97" t="s">
        <v>5</v>
      </c>
      <c r="H4864" s="161" t="s">
        <v>2164</v>
      </c>
      <c r="I4864" s="97" t="s">
        <v>2165</v>
      </c>
      <c r="J4864" s="97" t="s">
        <v>4125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2"/>
        <v/>
      </c>
      <c r="U4864" s="32">
        <f t="shared" si="363"/>
        <v>3.2639939486216463E-3</v>
      </c>
      <c r="V4864" s="22">
        <f t="shared" si="364"/>
        <v>1.0060899417099623E-6</v>
      </c>
      <c r="X4864" s="33"/>
      <c r="Y4864" s="33"/>
    </row>
    <row r="4865" spans="1:25" x14ac:dyDescent="0.2">
      <c r="A4865" s="93" t="s">
        <v>4129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1"/>
        <v>7 2025</v>
      </c>
      <c r="G4865" s="97" t="s">
        <v>5</v>
      </c>
      <c r="H4865" s="161" t="s">
        <v>3907</v>
      </c>
      <c r="I4865" s="97" t="s">
        <v>3908</v>
      </c>
      <c r="J4865" s="97" t="s">
        <v>3909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3541</v>
      </c>
      <c r="T4865" s="95" t="str">
        <f t="shared" si="362"/>
        <v>8 2025</v>
      </c>
      <c r="U4865" s="32">
        <f t="shared" si="363"/>
        <v>1094.6584077155824</v>
      </c>
      <c r="V4865" s="22">
        <f t="shared" si="364"/>
        <v>0.77892692689482557</v>
      </c>
      <c r="X4865" s="33"/>
      <c r="Y4865" s="33"/>
    </row>
    <row r="4866" spans="1:25" x14ac:dyDescent="0.2">
      <c r="A4866" s="93" t="s">
        <v>4129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1"/>
        <v>7 2025</v>
      </c>
      <c r="G4866" s="97" t="s">
        <v>5</v>
      </c>
      <c r="H4866" s="161" t="s">
        <v>4126</v>
      </c>
      <c r="I4866" s="97" t="s">
        <v>2272</v>
      </c>
      <c r="J4866" s="97" t="s">
        <v>4127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3326</v>
      </c>
      <c r="T4866" s="95" t="str">
        <f t="shared" si="362"/>
        <v>8 2025</v>
      </c>
      <c r="U4866" s="32">
        <f t="shared" si="363"/>
        <v>1850.209984871407</v>
      </c>
      <c r="V4866" s="22">
        <f t="shared" si="364"/>
        <v>0.55233610958159729</v>
      </c>
      <c r="X4866" s="33"/>
      <c r="Y4866" s="33"/>
    </row>
    <row r="4867" spans="1:25" x14ac:dyDescent="0.2">
      <c r="A4867" s="93" t="s">
        <v>4129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1"/>
        <v>7 2025</v>
      </c>
      <c r="G4867" s="97" t="s">
        <v>5</v>
      </c>
      <c r="H4867" s="161" t="s">
        <v>3903</v>
      </c>
      <c r="I4867" s="97" t="s">
        <v>2071</v>
      </c>
      <c r="J4867" s="97" t="s">
        <v>3904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3335</v>
      </c>
      <c r="T4867" s="95" t="str">
        <f t="shared" si="362"/>
        <v>8 2025</v>
      </c>
      <c r="U4867" s="32">
        <f t="shared" si="363"/>
        <v>1256.5092738275341</v>
      </c>
      <c r="V4867" s="22">
        <f t="shared" si="364"/>
        <v>0.76453688105306505</v>
      </c>
      <c r="X4867" s="33"/>
      <c r="Y4867" s="33"/>
    </row>
    <row r="4868" spans="1:25" x14ac:dyDescent="0.2">
      <c r="A4868" s="93" t="s">
        <v>4129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si="361"/>
        <v>7 2025</v>
      </c>
      <c r="G4868" s="97" t="s">
        <v>5</v>
      </c>
      <c r="H4868" s="161" t="s">
        <v>3901</v>
      </c>
      <c r="I4868" s="97" t="s">
        <v>2071</v>
      </c>
      <c r="J4868" s="97" t="s">
        <v>3902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3335</v>
      </c>
      <c r="T4868" s="95" t="str">
        <f t="shared" si="362"/>
        <v>8 2025</v>
      </c>
      <c r="U4868" s="32">
        <f t="shared" si="363"/>
        <v>1111.9567095310135</v>
      </c>
      <c r="V4868" s="22">
        <f t="shared" si="364"/>
        <v>1.2521424591179287</v>
      </c>
      <c r="X4868" s="33"/>
      <c r="Y4868" s="33"/>
    </row>
    <row r="4869" spans="1:25" x14ac:dyDescent="0.2">
      <c r="A4869" s="93" t="s">
        <v>4140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1"/>
        <v>7 2025</v>
      </c>
      <c r="G4869" s="97" t="s">
        <v>5</v>
      </c>
      <c r="H4869" s="161" t="s">
        <v>4130</v>
      </c>
      <c r="I4869" s="97" t="s">
        <v>2067</v>
      </c>
      <c r="J4869" s="97" t="s">
        <v>4131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2"/>
        <v>8 2025</v>
      </c>
      <c r="U4869" s="32">
        <f t="shared" si="363"/>
        <v>744.63353531218036</v>
      </c>
      <c r="V4869" s="22">
        <f t="shared" si="364"/>
        <v>0.98579109627262174</v>
      </c>
      <c r="X4869" s="33"/>
      <c r="Y4869" s="33"/>
    </row>
    <row r="4870" spans="1:25" x14ac:dyDescent="0.2">
      <c r="A4870" s="93" t="s">
        <v>4140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1"/>
        <v>7 2025</v>
      </c>
      <c r="G4870" s="97" t="s">
        <v>5</v>
      </c>
      <c r="H4870" s="161" t="s">
        <v>3132</v>
      </c>
      <c r="I4870" s="97" t="s">
        <v>2069</v>
      </c>
      <c r="J4870" s="97" t="s">
        <v>3133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2"/>
        <v/>
      </c>
      <c r="U4870" s="32">
        <f t="shared" si="363"/>
        <v>-1930.5741289662233</v>
      </c>
      <c r="V4870" s="22" t="str">
        <f t="shared" si="364"/>
        <v/>
      </c>
      <c r="X4870" s="33"/>
      <c r="Y4870" s="33"/>
    </row>
    <row r="4871" spans="1:25" x14ac:dyDescent="0.2">
      <c r="A4871" s="93" t="s">
        <v>4140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1"/>
        <v>7 2025</v>
      </c>
      <c r="G4871" s="97" t="s">
        <v>5</v>
      </c>
      <c r="H4871" s="161" t="s">
        <v>4132</v>
      </c>
      <c r="I4871" s="97" t="s">
        <v>4133</v>
      </c>
      <c r="J4871" s="97" t="s">
        <v>4134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2"/>
        <v>8 2025</v>
      </c>
      <c r="U4871" s="32">
        <f t="shared" si="363"/>
        <v>1774.6038648925287</v>
      </c>
      <c r="V4871" s="22">
        <f t="shared" si="364"/>
        <v>0.43016568755434154</v>
      </c>
      <c r="X4871" s="33"/>
      <c r="Y4871" s="33"/>
    </row>
    <row r="4872" spans="1:25" x14ac:dyDescent="0.2">
      <c r="A4872" s="93" t="s">
        <v>4140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1"/>
        <v>7 2025</v>
      </c>
      <c r="G4872" s="97" t="s">
        <v>5</v>
      </c>
      <c r="H4872" s="161" t="s">
        <v>2078</v>
      </c>
      <c r="I4872" s="97" t="s">
        <v>2067</v>
      </c>
      <c r="J4872" s="97" t="s">
        <v>2079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2"/>
        <v>8 2025</v>
      </c>
      <c r="U4872" s="32">
        <f t="shared" si="363"/>
        <v>1612.3587430910948</v>
      </c>
      <c r="V4872" s="22">
        <f t="shared" si="364"/>
        <v>0.57839535094231231</v>
      </c>
      <c r="X4872" s="33"/>
      <c r="Y4872" s="33"/>
    </row>
    <row r="4873" spans="1:25" x14ac:dyDescent="0.2">
      <c r="A4873" s="93" t="s">
        <v>4140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1"/>
        <v>7 2025</v>
      </c>
      <c r="G4873" s="97" t="s">
        <v>5</v>
      </c>
      <c r="H4873" s="161" t="s">
        <v>2555</v>
      </c>
      <c r="I4873" s="97" t="s">
        <v>2067</v>
      </c>
      <c r="J4873" s="97" t="s">
        <v>2556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3306</v>
      </c>
      <c r="T4873" s="95" t="str">
        <f t="shared" si="362"/>
        <v>10 2025</v>
      </c>
      <c r="U4873" s="32">
        <f t="shared" si="363"/>
        <v>1090.0984974411463</v>
      </c>
      <c r="V4873" s="22">
        <f t="shared" si="364"/>
        <v>0.77317351280405644</v>
      </c>
      <c r="X4873" s="33"/>
      <c r="Y4873" s="33"/>
    </row>
    <row r="4874" spans="1:25" x14ac:dyDescent="0.2">
      <c r="A4874" s="93" t="s">
        <v>4140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1"/>
        <v>7 2025</v>
      </c>
      <c r="G4874" s="97" t="s">
        <v>5</v>
      </c>
      <c r="H4874" s="161" t="s">
        <v>2271</v>
      </c>
      <c r="I4874" s="97" t="s">
        <v>2272</v>
      </c>
      <c r="J4874" s="97" t="s">
        <v>2273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3331</v>
      </c>
      <c r="T4874" s="95" t="str">
        <f t="shared" si="362"/>
        <v>8 2025</v>
      </c>
      <c r="U4874" s="32">
        <f t="shared" si="363"/>
        <v>1458.239226202661</v>
      </c>
      <c r="V4874" s="22">
        <f t="shared" si="364"/>
        <v>0.65048833187161903</v>
      </c>
      <c r="X4874" s="33"/>
      <c r="Y4874" s="33"/>
    </row>
    <row r="4875" spans="1:25" x14ac:dyDescent="0.2">
      <c r="A4875" s="93" t="s">
        <v>4140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1"/>
        <v>7 2025</v>
      </c>
      <c r="G4875" s="97" t="s">
        <v>5</v>
      </c>
      <c r="H4875" s="161" t="s">
        <v>4135</v>
      </c>
      <c r="I4875" s="97" t="s">
        <v>3663</v>
      </c>
      <c r="J4875" s="97" t="s">
        <v>4136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3575</v>
      </c>
      <c r="T4875" s="95" t="str">
        <f t="shared" si="362"/>
        <v>8 2025</v>
      </c>
      <c r="U4875" s="32">
        <f t="shared" si="363"/>
        <v>1085.1099365404302</v>
      </c>
      <c r="V4875" s="22">
        <f t="shared" si="364"/>
        <v>0.53854548008306447</v>
      </c>
      <c r="X4875" s="33"/>
      <c r="Y4875" s="33"/>
    </row>
    <row r="4876" spans="1:25" x14ac:dyDescent="0.2">
      <c r="A4876" s="93" t="s">
        <v>4140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1"/>
        <v>7 2025</v>
      </c>
      <c r="G4876" s="97" t="s">
        <v>5</v>
      </c>
      <c r="H4876" s="161" t="s">
        <v>4137</v>
      </c>
      <c r="I4876" s="97" t="s">
        <v>2067</v>
      </c>
      <c r="J4876" s="97" t="s">
        <v>4138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3390</v>
      </c>
      <c r="T4876" s="95" t="str">
        <f t="shared" si="362"/>
        <v>8 2025</v>
      </c>
      <c r="U4876" s="32">
        <f t="shared" si="363"/>
        <v>892.59277789150451</v>
      </c>
      <c r="V4876" s="22">
        <f t="shared" si="364"/>
        <v>0.80602036908519903</v>
      </c>
      <c r="X4876" s="33"/>
      <c r="Y4876" s="33"/>
    </row>
    <row r="4877" spans="1:25" x14ac:dyDescent="0.2">
      <c r="A4877" s="93" t="s">
        <v>4140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1"/>
        <v>7 2025</v>
      </c>
      <c r="G4877" s="97" t="s">
        <v>5</v>
      </c>
      <c r="H4877" s="161" t="s">
        <v>2267</v>
      </c>
      <c r="I4877" s="97" t="s">
        <v>2229</v>
      </c>
      <c r="J4877" s="97" t="s">
        <v>4387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2"/>
        <v/>
      </c>
      <c r="U4877" s="32">
        <f t="shared" si="363"/>
        <v>-2.4524053224013187E-3</v>
      </c>
      <c r="V4877" s="22">
        <f t="shared" si="364"/>
        <v>-4.0075750795876447E-6</v>
      </c>
      <c r="X4877" s="33"/>
      <c r="Y4877" s="33"/>
    </row>
    <row r="4878" spans="1:25" x14ac:dyDescent="0.2">
      <c r="A4878" s="93" t="s">
        <v>4143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1"/>
        <v>7 2025</v>
      </c>
      <c r="G4878" s="97" t="s">
        <v>5</v>
      </c>
      <c r="H4878" s="161" t="s">
        <v>2571</v>
      </c>
      <c r="I4878" s="97" t="s">
        <v>2099</v>
      </c>
      <c r="J4878" s="97" t="s">
        <v>3843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3335</v>
      </c>
      <c r="T4878" s="95" t="str">
        <f t="shared" si="362"/>
        <v>8 2025</v>
      </c>
      <c r="U4878" s="32">
        <f t="shared" si="363"/>
        <v>1194.4318378432752</v>
      </c>
      <c r="V4878" s="22">
        <f t="shared" si="364"/>
        <v>1.1878178753009432</v>
      </c>
      <c r="X4878" s="33"/>
      <c r="Y4878" s="33"/>
    </row>
    <row r="4879" spans="1:25" x14ac:dyDescent="0.2">
      <c r="A4879" s="93" t="s">
        <v>4143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1"/>
        <v>7 2025</v>
      </c>
      <c r="G4879" s="97" t="s">
        <v>5</v>
      </c>
      <c r="H4879" s="161" t="s">
        <v>2900</v>
      </c>
      <c r="I4879" s="97" t="s">
        <v>2071</v>
      </c>
      <c r="J4879" s="97" t="s">
        <v>2901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3281</v>
      </c>
      <c r="T4879" s="95" t="str">
        <f t="shared" si="362"/>
        <v>10 2025</v>
      </c>
      <c r="U4879" s="32">
        <f t="shared" si="363"/>
        <v>1258.1825118197362</v>
      </c>
      <c r="V4879" s="22">
        <f t="shared" si="364"/>
        <v>0.72233889047365252</v>
      </c>
      <c r="X4879" s="33"/>
      <c r="Y4879" s="33"/>
    </row>
    <row r="4880" spans="1:25" x14ac:dyDescent="0.2">
      <c r="A4880" s="93" t="s">
        <v>4143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1"/>
        <v>7 2025</v>
      </c>
      <c r="G4880" s="97" t="s">
        <v>5</v>
      </c>
      <c r="H4880" s="161" t="s">
        <v>3865</v>
      </c>
      <c r="I4880" s="97" t="s">
        <v>2229</v>
      </c>
      <c r="J4880" s="97" t="s">
        <v>3866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3335</v>
      </c>
      <c r="T4880" s="95" t="str">
        <f t="shared" si="362"/>
        <v>8 2025</v>
      </c>
      <c r="U4880" s="32">
        <f t="shared" si="363"/>
        <v>1793.3011668846184</v>
      </c>
      <c r="V4880" s="22">
        <f t="shared" si="364"/>
        <v>0.59643524889604427</v>
      </c>
      <c r="X4880" s="33"/>
      <c r="Y4880" s="33"/>
    </row>
    <row r="4881" spans="1:25" x14ac:dyDescent="0.2">
      <c r="A4881" s="93" t="s">
        <v>4143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1"/>
        <v>7 2025</v>
      </c>
      <c r="G4881" s="97" t="s">
        <v>5</v>
      </c>
      <c r="H4881" s="161" t="s">
        <v>2087</v>
      </c>
      <c r="I4881" s="97" t="s">
        <v>2070</v>
      </c>
      <c r="J4881" s="97" t="s">
        <v>2088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2"/>
        <v>8 2025</v>
      </c>
      <c r="U4881" s="32">
        <f t="shared" si="363"/>
        <v>1140.5949175133285</v>
      </c>
      <c r="V4881" s="22">
        <f t="shared" si="364"/>
        <v>0.98377601991100527</v>
      </c>
      <c r="X4881" s="33"/>
      <c r="Y4881" s="33"/>
    </row>
    <row r="4882" spans="1:25" x14ac:dyDescent="0.2">
      <c r="A4882" s="93" t="s">
        <v>4143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1"/>
        <v>7 2025</v>
      </c>
      <c r="G4882" s="97" t="s">
        <v>5</v>
      </c>
      <c r="H4882" s="161" t="s">
        <v>2087</v>
      </c>
      <c r="I4882" s="97" t="s">
        <v>2070</v>
      </c>
      <c r="J4882" s="97" t="s">
        <v>2088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2"/>
        <v>8 2025</v>
      </c>
      <c r="U4882" s="32">
        <f t="shared" si="363"/>
        <v>1140.5949175133285</v>
      </c>
      <c r="V4882" s="22">
        <f t="shared" si="364"/>
        <v>0.98377601991100527</v>
      </c>
      <c r="X4882" s="33"/>
      <c r="Y4882" s="33"/>
    </row>
    <row r="4883" spans="1:25" x14ac:dyDescent="0.2">
      <c r="A4883" s="93" t="s">
        <v>4143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1"/>
        <v>7 2025</v>
      </c>
      <c r="G4883" s="97" t="s">
        <v>5</v>
      </c>
      <c r="H4883" s="161" t="s">
        <v>2690</v>
      </c>
      <c r="I4883" s="97" t="s">
        <v>2067</v>
      </c>
      <c r="J4883" s="97" t="s">
        <v>2717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2"/>
        <v>8 2025</v>
      </c>
      <c r="U4883" s="32">
        <f t="shared" si="363"/>
        <v>728.54011920329935</v>
      </c>
      <c r="V4883" s="22">
        <f t="shared" si="364"/>
        <v>1.961288841316428</v>
      </c>
      <c r="X4883" s="33"/>
      <c r="Y4883" s="33"/>
    </row>
    <row r="4884" spans="1:25" x14ac:dyDescent="0.2">
      <c r="A4884" s="93" t="s">
        <v>4143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1"/>
        <v>7 2025</v>
      </c>
      <c r="G4884" s="97" t="s">
        <v>5</v>
      </c>
      <c r="H4884" s="161" t="s">
        <v>2690</v>
      </c>
      <c r="I4884" s="97" t="s">
        <v>2067</v>
      </c>
      <c r="J4884" s="97" t="s">
        <v>2717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2"/>
        <v>10 2025</v>
      </c>
      <c r="U4884" s="32">
        <f t="shared" si="363"/>
        <v>728.54011920329935</v>
      </c>
      <c r="V4884" s="22">
        <f t="shared" si="364"/>
        <v>1.961288841316428</v>
      </c>
      <c r="X4884" s="33"/>
      <c r="Y4884" s="33"/>
    </row>
    <row r="4885" spans="1:25" x14ac:dyDescent="0.2">
      <c r="A4885" s="93" t="s">
        <v>4143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1"/>
        <v>7 2025</v>
      </c>
      <c r="G4885" s="97" t="s">
        <v>5</v>
      </c>
      <c r="H4885" s="161" t="s">
        <v>3094</v>
      </c>
      <c r="I4885" s="97" t="s">
        <v>2165</v>
      </c>
      <c r="J4885" s="97" t="s">
        <v>3095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2"/>
        <v>9 2025</v>
      </c>
      <c r="U4885" s="32">
        <f t="shared" si="363"/>
        <v>1536.6943642490692</v>
      </c>
      <c r="V4885" s="22">
        <f t="shared" si="364"/>
        <v>0.71034547262002989</v>
      </c>
      <c r="X4885" s="33"/>
      <c r="Y4885" s="33"/>
    </row>
    <row r="4886" spans="1:25" x14ac:dyDescent="0.2">
      <c r="A4886" s="93" t="s">
        <v>4143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1"/>
        <v>7 2025</v>
      </c>
      <c r="G4886" s="97" t="s">
        <v>5</v>
      </c>
      <c r="H4886" s="161" t="s">
        <v>3094</v>
      </c>
      <c r="I4886" s="97" t="s">
        <v>2165</v>
      </c>
      <c r="J4886" s="97" t="s">
        <v>3095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2"/>
        <v>9 2025</v>
      </c>
      <c r="U4886" s="32">
        <f t="shared" si="363"/>
        <v>1636.6943642490692</v>
      </c>
      <c r="V4886" s="22">
        <f t="shared" si="364"/>
        <v>0.75657102593408476</v>
      </c>
      <c r="X4886" s="33"/>
      <c r="Y4886" s="33"/>
    </row>
    <row r="4887" spans="1:25" x14ac:dyDescent="0.2">
      <c r="A4887" s="93" t="s">
        <v>4143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1"/>
        <v>7 2025</v>
      </c>
      <c r="G4887" s="97" t="s">
        <v>5</v>
      </c>
      <c r="H4887" s="161" t="s">
        <v>2909</v>
      </c>
      <c r="I4887" s="97" t="s">
        <v>2067</v>
      </c>
      <c r="J4887" s="97" t="s">
        <v>2910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3609</v>
      </c>
      <c r="T4887" s="95" t="str">
        <f t="shared" si="362"/>
        <v>8 2025</v>
      </c>
      <c r="U4887" s="32">
        <f t="shared" si="363"/>
        <v>1574.2509304898902</v>
      </c>
      <c r="V4887" s="22">
        <f t="shared" si="364"/>
        <v>1.1874426063686445</v>
      </c>
      <c r="X4887" s="33"/>
      <c r="Y4887" s="33"/>
    </row>
    <row r="4888" spans="1:25" x14ac:dyDescent="0.2">
      <c r="A4888" s="93" t="s">
        <v>4143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1"/>
        <v>7 2025</v>
      </c>
      <c r="G4888" s="97" t="s">
        <v>5</v>
      </c>
      <c r="H4888" s="161" t="s">
        <v>4141</v>
      </c>
      <c r="I4888" s="97" t="s">
        <v>3021</v>
      </c>
      <c r="J4888" s="97" t="s">
        <v>4142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2"/>
        <v>8 2025</v>
      </c>
      <c r="U4888" s="32">
        <f t="shared" si="363"/>
        <v>1290.4747510310831</v>
      </c>
      <c r="V4888" s="22">
        <f t="shared" si="364"/>
        <v>0.61173704920660932</v>
      </c>
      <c r="X4888" s="33"/>
      <c r="Y4888" s="33"/>
    </row>
    <row r="4889" spans="1:25" x14ac:dyDescent="0.2">
      <c r="A4889" s="93" t="s">
        <v>4151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1"/>
        <v>7 2025</v>
      </c>
      <c r="G4889" s="97" t="s">
        <v>5</v>
      </c>
      <c r="H4889" s="161" t="s">
        <v>4145</v>
      </c>
      <c r="I4889" s="97" t="s">
        <v>2115</v>
      </c>
      <c r="J4889" s="97" t="s">
        <v>4146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2"/>
        <v>8 2025</v>
      </c>
      <c r="U4889" s="32">
        <f t="shared" si="363"/>
        <v>1106.4028329828386</v>
      </c>
      <c r="V4889" s="22">
        <f t="shared" si="364"/>
        <v>0.92694827330042662</v>
      </c>
      <c r="X4889" s="33"/>
      <c r="Y4889" s="33"/>
    </row>
    <row r="4890" spans="1:25" x14ac:dyDescent="0.2">
      <c r="A4890" s="93" t="s">
        <v>4151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1"/>
        <v>7 2025</v>
      </c>
      <c r="G4890" s="97" t="s">
        <v>5</v>
      </c>
      <c r="H4890" s="161" t="s">
        <v>4145</v>
      </c>
      <c r="I4890" s="97" t="s">
        <v>2115</v>
      </c>
      <c r="J4890" s="97" t="s">
        <v>4146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2"/>
        <v>8 2025</v>
      </c>
      <c r="U4890" s="32">
        <f t="shared" si="363"/>
        <v>1106.4028329828386</v>
      </c>
      <c r="V4890" s="22">
        <f t="shared" si="364"/>
        <v>0.92694827330042662</v>
      </c>
      <c r="X4890" s="33"/>
      <c r="Y4890" s="33"/>
    </row>
    <row r="4891" spans="1:25" x14ac:dyDescent="0.2">
      <c r="A4891" s="93" t="s">
        <v>4151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1"/>
        <v>7 2025</v>
      </c>
      <c r="G4891" s="97" t="s">
        <v>5</v>
      </c>
      <c r="H4891" s="161" t="s">
        <v>4145</v>
      </c>
      <c r="I4891" s="97" t="s">
        <v>2115</v>
      </c>
      <c r="J4891" s="97" t="s">
        <v>4146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2"/>
        <v>8 2025</v>
      </c>
      <c r="U4891" s="32">
        <f t="shared" si="363"/>
        <v>1106.4028329828386</v>
      </c>
      <c r="V4891" s="22">
        <f t="shared" si="364"/>
        <v>0.92694827330042662</v>
      </c>
      <c r="X4891" s="33"/>
      <c r="Y4891" s="33"/>
    </row>
    <row r="4892" spans="1:25" x14ac:dyDescent="0.2">
      <c r="A4892" s="93" t="s">
        <v>4151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1"/>
        <v>7 2025</v>
      </c>
      <c r="G4892" s="97" t="s">
        <v>5</v>
      </c>
      <c r="H4892" s="161" t="s">
        <v>4145</v>
      </c>
      <c r="I4892" s="97" t="s">
        <v>2115</v>
      </c>
      <c r="J4892" s="97" t="s">
        <v>4146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2"/>
        <v>10 2025</v>
      </c>
      <c r="U4892" s="32">
        <f t="shared" si="363"/>
        <v>1106.4028329828386</v>
      </c>
      <c r="V4892" s="22">
        <f t="shared" si="364"/>
        <v>0.92694827330042662</v>
      </c>
      <c r="X4892" s="33"/>
      <c r="Y4892" s="33"/>
    </row>
    <row r="4893" spans="1:25" x14ac:dyDescent="0.2">
      <c r="A4893" s="93" t="s">
        <v>4151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1"/>
        <v>7 2025</v>
      </c>
      <c r="G4893" s="97" t="s">
        <v>5</v>
      </c>
      <c r="H4893" s="161" t="s">
        <v>2633</v>
      </c>
      <c r="I4893" s="97" t="s">
        <v>2115</v>
      </c>
      <c r="J4893" s="97" t="s">
        <v>3936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/>
      <c r="R4893" s="31"/>
      <c r="S4893" s="31"/>
      <c r="T4893" s="95" t="str">
        <f t="shared" si="362"/>
        <v/>
      </c>
      <c r="U4893" s="32">
        <f t="shared" si="363"/>
        <v>-1848.3203189251044</v>
      </c>
      <c r="V4893" s="22" t="str">
        <f t="shared" si="364"/>
        <v/>
      </c>
      <c r="X4893" s="33"/>
      <c r="Y4893" s="33"/>
    </row>
    <row r="4894" spans="1:25" x14ac:dyDescent="0.2">
      <c r="A4894" s="93" t="s">
        <v>4151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1"/>
        <v>7 2025</v>
      </c>
      <c r="G4894" s="97" t="s">
        <v>5</v>
      </c>
      <c r="H4894" s="161" t="s">
        <v>2979</v>
      </c>
      <c r="I4894" s="97" t="s">
        <v>2933</v>
      </c>
      <c r="J4894" s="97" t="s">
        <v>2980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/>
      <c r="R4894" s="31"/>
      <c r="S4894" s="31"/>
      <c r="T4894" s="95" t="str">
        <f t="shared" si="362"/>
        <v/>
      </c>
      <c r="U4894" s="32">
        <f t="shared" si="363"/>
        <v>-3386.8319614111965</v>
      </c>
      <c r="V4894" s="22" t="str">
        <f t="shared" si="364"/>
        <v/>
      </c>
      <c r="X4894" s="33"/>
      <c r="Y4894" s="33"/>
    </row>
    <row r="4895" spans="1:25" x14ac:dyDescent="0.2">
      <c r="A4895" s="93" t="s">
        <v>4151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1"/>
        <v>7 2025</v>
      </c>
      <c r="G4895" s="97" t="s">
        <v>5</v>
      </c>
      <c r="H4895" s="161" t="s">
        <v>3674</v>
      </c>
      <c r="I4895" s="97" t="s">
        <v>2115</v>
      </c>
      <c r="J4895" s="97" t="s">
        <v>3675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/>
      <c r="R4895" s="31"/>
      <c r="S4895" s="31"/>
      <c r="T4895" s="95" t="str">
        <f t="shared" si="362"/>
        <v/>
      </c>
      <c r="U4895" s="32">
        <f t="shared" si="363"/>
        <v>-995.68822498600719</v>
      </c>
      <c r="V4895" s="22" t="str">
        <f t="shared" si="364"/>
        <v/>
      </c>
      <c r="X4895" s="33"/>
      <c r="Y4895" s="33"/>
    </row>
    <row r="4896" spans="1:25" x14ac:dyDescent="0.2">
      <c r="A4896" s="93" t="s">
        <v>4151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1"/>
        <v>7 2025</v>
      </c>
      <c r="G4896" s="97" t="s">
        <v>5</v>
      </c>
      <c r="H4896" s="161" t="s">
        <v>3674</v>
      </c>
      <c r="I4896" s="97" t="s">
        <v>2115</v>
      </c>
      <c r="J4896" s="97" t="s">
        <v>3675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/>
      <c r="R4896" s="31"/>
      <c r="S4896" s="31"/>
      <c r="T4896" s="95" t="str">
        <f t="shared" si="362"/>
        <v/>
      </c>
      <c r="U4896" s="32">
        <f t="shared" si="363"/>
        <v>-995.68822498600719</v>
      </c>
      <c r="V4896" s="22" t="str">
        <f t="shared" si="364"/>
        <v/>
      </c>
      <c r="X4896" s="33"/>
      <c r="Y4896" s="33"/>
    </row>
    <row r="4897" spans="1:25" x14ac:dyDescent="0.2">
      <c r="A4897" s="93" t="s">
        <v>4151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ref="F4897:F4913" si="366">IFERROR(MONTH(E4897)&amp;" "&amp;YEAR(E4897),"")</f>
        <v>7 2025</v>
      </c>
      <c r="G4897" s="97" t="s">
        <v>5</v>
      </c>
      <c r="H4897" s="161" t="s">
        <v>2699</v>
      </c>
      <c r="I4897" s="97" t="s">
        <v>2115</v>
      </c>
      <c r="J4897" s="97" t="s">
        <v>4023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/>
      <c r="R4897" s="31"/>
      <c r="S4897" s="31"/>
      <c r="T4897" s="95" t="str">
        <f t="shared" ref="T4897:T4913" si="367">IF(R4897="","",MONTH(R4897)&amp;" "&amp;YEAR(R4897))</f>
        <v/>
      </c>
      <c r="U4897" s="32">
        <f t="shared" ref="U4897:U4913" si="368">Q4897-P4897</f>
        <v>-350.18034532341727</v>
      </c>
      <c r="V4897" s="22" t="str">
        <f t="shared" ref="V4897:V4913" si="369">IF(Q4897&lt;&gt;0,IFERROR(U4897/P4897,""),"")</f>
        <v/>
      </c>
      <c r="X4897" s="33"/>
      <c r="Y4897" s="33"/>
    </row>
    <row r="4898" spans="1:25" x14ac:dyDescent="0.2">
      <c r="A4898" s="93" t="s">
        <v>4151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6"/>
        <v>7 2025</v>
      </c>
      <c r="G4898" s="97" t="s">
        <v>5</v>
      </c>
      <c r="H4898" s="161" t="s">
        <v>4147</v>
      </c>
      <c r="I4898" s="97" t="s">
        <v>3792</v>
      </c>
      <c r="J4898" s="97" t="s">
        <v>4148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3494</v>
      </c>
      <c r="T4898" s="95" t="str">
        <f t="shared" si="367"/>
        <v>9 2025</v>
      </c>
      <c r="U4898" s="32">
        <f t="shared" si="368"/>
        <v>876.8720672189819</v>
      </c>
      <c r="V4898" s="22">
        <f t="shared" si="369"/>
        <v>1.4072103352926333</v>
      </c>
      <c r="X4898" s="33"/>
      <c r="Y4898" s="33"/>
    </row>
    <row r="4899" spans="1:25" x14ac:dyDescent="0.2">
      <c r="A4899" s="93" t="s">
        <v>4151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6"/>
        <v>7 2025</v>
      </c>
      <c r="G4899" s="97" t="s">
        <v>5</v>
      </c>
      <c r="H4899" s="161" t="s">
        <v>4149</v>
      </c>
      <c r="I4899" s="97" t="s">
        <v>2305</v>
      </c>
      <c r="J4899" s="97" t="s">
        <v>4150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3575</v>
      </c>
      <c r="T4899" s="95" t="str">
        <f t="shared" si="367"/>
        <v>10 2025</v>
      </c>
      <c r="U4899" s="32">
        <f t="shared" si="368"/>
        <v>1492.5666223119201</v>
      </c>
      <c r="V4899" s="22">
        <f t="shared" si="369"/>
        <v>1.8485322300962821</v>
      </c>
      <c r="X4899" s="33"/>
      <c r="Y4899" s="33"/>
    </row>
    <row r="4900" spans="1:25" x14ac:dyDescent="0.2">
      <c r="A4900" s="93" t="s">
        <v>4158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6"/>
        <v>7 2025</v>
      </c>
      <c r="G4900" s="97" t="s">
        <v>5</v>
      </c>
      <c r="H4900" s="161" t="s">
        <v>4152</v>
      </c>
      <c r="I4900" s="97" t="s">
        <v>2099</v>
      </c>
      <c r="J4900" s="97" t="s">
        <v>4153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3326</v>
      </c>
      <c r="T4900" s="95" t="str">
        <f t="shared" si="367"/>
        <v>8 2025</v>
      </c>
      <c r="U4900" s="32">
        <f t="shared" si="368"/>
        <v>839.36678783651837</v>
      </c>
      <c r="V4900" s="22">
        <f t="shared" si="369"/>
        <v>0.79138271195975129</v>
      </c>
      <c r="X4900" s="33"/>
      <c r="Y4900" s="33"/>
    </row>
    <row r="4901" spans="1:25" x14ac:dyDescent="0.2">
      <c r="A4901" s="93" t="s">
        <v>4158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6"/>
        <v>7 2025</v>
      </c>
      <c r="G4901" s="97" t="s">
        <v>5</v>
      </c>
      <c r="H4901" s="161" t="s">
        <v>4152</v>
      </c>
      <c r="I4901" s="97" t="s">
        <v>2099</v>
      </c>
      <c r="J4901" s="97" t="s">
        <v>4153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3335</v>
      </c>
      <c r="T4901" s="95" t="str">
        <f t="shared" si="367"/>
        <v>8 2025</v>
      </c>
      <c r="U4901" s="32">
        <f t="shared" si="368"/>
        <v>839.36678783651837</v>
      </c>
      <c r="V4901" s="22">
        <f t="shared" si="369"/>
        <v>0.79138271195975129</v>
      </c>
      <c r="X4901" s="33"/>
      <c r="Y4901" s="33"/>
    </row>
    <row r="4902" spans="1:25" x14ac:dyDescent="0.2">
      <c r="A4902" s="93" t="s">
        <v>4158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6"/>
        <v>7 2025</v>
      </c>
      <c r="G4902" s="97" t="s">
        <v>5</v>
      </c>
      <c r="H4902" s="161" t="s">
        <v>2571</v>
      </c>
      <c r="I4902" s="97" t="s">
        <v>2099</v>
      </c>
      <c r="J4902" s="97" t="s">
        <v>3843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3326</v>
      </c>
      <c r="T4902" s="95" t="str">
        <f t="shared" si="367"/>
        <v>8 2025</v>
      </c>
      <c r="U4902" s="32">
        <f t="shared" si="368"/>
        <v>939.36678783651837</v>
      </c>
      <c r="V4902" s="22">
        <f t="shared" si="369"/>
        <v>0.88566601258921185</v>
      </c>
      <c r="X4902" s="33"/>
      <c r="Y4902" s="33"/>
    </row>
    <row r="4903" spans="1:25" x14ac:dyDescent="0.2">
      <c r="A4903" s="93" t="s">
        <v>4158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6"/>
        <v>7 2025</v>
      </c>
      <c r="G4903" s="97" t="s">
        <v>5</v>
      </c>
      <c r="H4903" s="161" t="s">
        <v>2571</v>
      </c>
      <c r="I4903" s="97" t="s">
        <v>2099</v>
      </c>
      <c r="J4903" s="97" t="s">
        <v>3843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3335</v>
      </c>
      <c r="T4903" s="95" t="str">
        <f t="shared" si="367"/>
        <v>8 2025</v>
      </c>
      <c r="U4903" s="32">
        <f t="shared" si="368"/>
        <v>939.36678783651837</v>
      </c>
      <c r="V4903" s="22">
        <f t="shared" si="369"/>
        <v>0.88566601258921185</v>
      </c>
      <c r="X4903" s="33"/>
      <c r="Y4903" s="33"/>
    </row>
    <row r="4904" spans="1:25" x14ac:dyDescent="0.2">
      <c r="A4904" s="93" t="s">
        <v>4158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6"/>
        <v>7 2025</v>
      </c>
      <c r="G4904" s="97" t="s">
        <v>5</v>
      </c>
      <c r="H4904" s="161" t="s">
        <v>4154</v>
      </c>
      <c r="I4904" s="97" t="s">
        <v>2226</v>
      </c>
      <c r="J4904" s="97" t="s">
        <v>4155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3326</v>
      </c>
      <c r="T4904" s="95" t="str">
        <f t="shared" si="367"/>
        <v>8 2025</v>
      </c>
      <c r="U4904" s="32">
        <f t="shared" si="368"/>
        <v>1553.022386829789</v>
      </c>
      <c r="V4904" s="22">
        <f t="shared" si="369"/>
        <v>0.69116059622804338</v>
      </c>
      <c r="X4904" s="33"/>
      <c r="Y4904" s="33"/>
    </row>
    <row r="4905" spans="1:25" x14ac:dyDescent="0.2">
      <c r="A4905" s="93" t="s">
        <v>4158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6"/>
        <v>7 2025</v>
      </c>
      <c r="G4905" s="97" t="s">
        <v>5</v>
      </c>
      <c r="H4905" s="161" t="s">
        <v>4154</v>
      </c>
      <c r="I4905" s="97" t="s">
        <v>2226</v>
      </c>
      <c r="J4905" s="97" t="s">
        <v>4155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3335</v>
      </c>
      <c r="T4905" s="95" t="str">
        <f t="shared" si="367"/>
        <v>8 2025</v>
      </c>
      <c r="U4905" s="32">
        <f t="shared" si="368"/>
        <v>1553.022386829789</v>
      </c>
      <c r="V4905" s="22">
        <f t="shared" si="369"/>
        <v>0.69116059622804338</v>
      </c>
      <c r="X4905" s="33"/>
      <c r="Y4905" s="33"/>
    </row>
    <row r="4906" spans="1:25" x14ac:dyDescent="0.2">
      <c r="A4906" s="93" t="s">
        <v>4158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6"/>
        <v>7 2025</v>
      </c>
      <c r="G4906" s="97" t="s">
        <v>5</v>
      </c>
      <c r="H4906" s="161" t="s">
        <v>4156</v>
      </c>
      <c r="I4906" s="97" t="s">
        <v>2071</v>
      </c>
      <c r="J4906" s="97" t="s">
        <v>4157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/>
      <c r="R4906" s="31"/>
      <c r="S4906" s="31"/>
      <c r="T4906" s="95" t="str">
        <f t="shared" si="367"/>
        <v/>
      </c>
      <c r="U4906" s="32">
        <f t="shared" si="368"/>
        <v>-1032.0624874263801</v>
      </c>
      <c r="V4906" s="22" t="str">
        <f t="shared" si="369"/>
        <v/>
      </c>
      <c r="X4906" s="33"/>
      <c r="Y4906" s="33"/>
    </row>
    <row r="4907" spans="1:25" x14ac:dyDescent="0.2">
      <c r="A4907" s="93" t="s">
        <v>4158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6"/>
        <v>7 2025</v>
      </c>
      <c r="G4907" s="97" t="s">
        <v>5</v>
      </c>
      <c r="H4907" s="161" t="s">
        <v>3929</v>
      </c>
      <c r="I4907" s="97" t="s">
        <v>2071</v>
      </c>
      <c r="J4907" s="97" t="s">
        <v>3930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5164</v>
      </c>
      <c r="T4907" s="95" t="str">
        <f t="shared" si="367"/>
        <v>11 2025</v>
      </c>
      <c r="U4907" s="32">
        <f t="shared" si="368"/>
        <v>896.28599908490753</v>
      </c>
      <c r="V4907" s="22">
        <f t="shared" si="369"/>
        <v>0.99178058343384812</v>
      </c>
      <c r="X4907" s="33"/>
      <c r="Y4907" s="33"/>
    </row>
    <row r="4908" spans="1:25" x14ac:dyDescent="0.2">
      <c r="A4908" s="93" t="s">
        <v>4158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6"/>
        <v>7 2025</v>
      </c>
      <c r="G4908" s="97" t="s">
        <v>5</v>
      </c>
      <c r="H4908" s="161" t="s">
        <v>2760</v>
      </c>
      <c r="I4908" s="97" t="s">
        <v>2229</v>
      </c>
      <c r="J4908" s="97" t="s">
        <v>2761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7"/>
        <v>8 2025</v>
      </c>
      <c r="U4908" s="32">
        <f t="shared" si="368"/>
        <v>755.63997713667595</v>
      </c>
      <c r="V4908" s="22">
        <f t="shared" si="369"/>
        <v>0.52316594559207086</v>
      </c>
      <c r="X4908" s="33"/>
      <c r="Y4908" s="33"/>
    </row>
    <row r="4909" spans="1:25" x14ac:dyDescent="0.2">
      <c r="A4909" s="93" t="s">
        <v>4169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6"/>
        <v>8 2025</v>
      </c>
      <c r="G4909" s="97" t="s">
        <v>5</v>
      </c>
      <c r="H4909" s="161" t="s">
        <v>4161</v>
      </c>
      <c r="I4909" s="97" t="s">
        <v>2694</v>
      </c>
      <c r="J4909" s="97" t="s">
        <v>4162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7"/>
        <v>9 2025</v>
      </c>
      <c r="U4909" s="32">
        <f t="shared" si="368"/>
        <v>670.1623428910209</v>
      </c>
      <c r="V4909" s="22">
        <f t="shared" si="369"/>
        <v>0.43806108430973301</v>
      </c>
      <c r="X4909" s="33"/>
      <c r="Y4909" s="33"/>
    </row>
    <row r="4910" spans="1:25" x14ac:dyDescent="0.2">
      <c r="A4910" s="93" t="s">
        <v>4169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6"/>
        <v>8 2025</v>
      </c>
      <c r="G4910" s="97" t="s">
        <v>5</v>
      </c>
      <c r="H4910" s="161" t="s">
        <v>2571</v>
      </c>
      <c r="I4910" s="97" t="s">
        <v>2099</v>
      </c>
      <c r="J4910" s="97" t="s">
        <v>3843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7"/>
        <v>9 2025</v>
      </c>
      <c r="U4910" s="32">
        <f t="shared" si="368"/>
        <v>793.73056322086882</v>
      </c>
      <c r="V4910" s="22">
        <f t="shared" si="369"/>
        <v>0.65800437200847484</v>
      </c>
      <c r="X4910" s="33"/>
      <c r="Y4910" s="33"/>
    </row>
    <row r="4911" spans="1:25" x14ac:dyDescent="0.2">
      <c r="A4911" s="93" t="s">
        <v>4169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6"/>
        <v>8 2025</v>
      </c>
      <c r="G4911" s="97" t="s">
        <v>5</v>
      </c>
      <c r="H4911" s="161" t="s">
        <v>4163</v>
      </c>
      <c r="I4911" s="97" t="s">
        <v>2229</v>
      </c>
      <c r="J4911" s="97" t="s">
        <v>4164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3335</v>
      </c>
      <c r="T4911" s="95" t="str">
        <f t="shared" si="367"/>
        <v>8 2025</v>
      </c>
      <c r="U4911" s="32">
        <f t="shared" si="368"/>
        <v>1712.2179050339546</v>
      </c>
      <c r="V4911" s="22">
        <f t="shared" si="369"/>
        <v>0.29583316664999626</v>
      </c>
      <c r="X4911" s="33"/>
      <c r="Y4911" s="33"/>
    </row>
    <row r="4912" spans="1:25" x14ac:dyDescent="0.2">
      <c r="A4912" s="93" t="s">
        <v>4169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6"/>
        <v>8 2025</v>
      </c>
      <c r="G4912" s="97" t="s">
        <v>5</v>
      </c>
      <c r="H4912" s="161" t="s">
        <v>4165</v>
      </c>
      <c r="I4912" s="97" t="s">
        <v>2071</v>
      </c>
      <c r="J4912" s="97" t="s">
        <v>4166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3335</v>
      </c>
      <c r="T4912" s="95" t="str">
        <f t="shared" si="367"/>
        <v>8 2025</v>
      </c>
      <c r="U4912" s="32">
        <f t="shared" si="368"/>
        <v>1148.8281745176243</v>
      </c>
      <c r="V4912" s="22">
        <f t="shared" si="369"/>
        <v>0.74061954687732123</v>
      </c>
      <c r="X4912" s="33"/>
      <c r="Y4912" s="33"/>
    </row>
    <row r="4913" spans="1:25" x14ac:dyDescent="0.2">
      <c r="A4913" s="93" t="s">
        <v>4169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6"/>
        <v>8 2025</v>
      </c>
      <c r="G4913" s="97" t="s">
        <v>5</v>
      </c>
      <c r="H4913" s="161" t="s">
        <v>4165</v>
      </c>
      <c r="I4913" s="97" t="s">
        <v>2071</v>
      </c>
      <c r="J4913" s="97" t="s">
        <v>4166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3335</v>
      </c>
      <c r="T4913" s="95" t="str">
        <f t="shared" si="367"/>
        <v>8 2025</v>
      </c>
      <c r="U4913" s="32">
        <f t="shared" si="368"/>
        <v>1148.8281745176243</v>
      </c>
      <c r="V4913" s="22">
        <f t="shared" si="369"/>
        <v>0.74061954687732123</v>
      </c>
      <c r="X4913" s="33"/>
      <c r="Y4913" s="33"/>
    </row>
    <row r="4914" spans="1:25" x14ac:dyDescent="0.2">
      <c r="A4914" s="93" t="s">
        <v>4169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57"/>
        <v>8 2025</v>
      </c>
      <c r="G4914" s="97" t="s">
        <v>5</v>
      </c>
      <c r="H4914" s="161" t="s">
        <v>4167</v>
      </c>
      <c r="I4914" s="97" t="s">
        <v>2649</v>
      </c>
      <c r="J4914" s="97" t="s">
        <v>4168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3390</v>
      </c>
      <c r="T4914" s="95" t="str">
        <f t="shared" si="360"/>
        <v>8 2025</v>
      </c>
      <c r="U4914" s="32">
        <f t="shared" si="358"/>
        <v>733.28375282957859</v>
      </c>
      <c r="V4914" s="22">
        <f t="shared" si="359"/>
        <v>0.57888556688807047</v>
      </c>
      <c r="X4914" s="33"/>
      <c r="Y4914" s="33"/>
    </row>
    <row r="4915" spans="1:25" x14ac:dyDescent="0.2">
      <c r="A4915" s="93" t="s">
        <v>4169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57"/>
        <v>8 2025</v>
      </c>
      <c r="G4915" s="97" t="s">
        <v>5</v>
      </c>
      <c r="H4915" s="161" t="s">
        <v>3164</v>
      </c>
      <c r="I4915" s="97" t="s">
        <v>3090</v>
      </c>
      <c r="J4915" s="97" t="s">
        <v>3165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3575</v>
      </c>
      <c r="T4915" s="95" t="str">
        <f t="shared" si="360"/>
        <v>8 2025</v>
      </c>
      <c r="U4915" s="32">
        <f t="shared" si="358"/>
        <v>899.85908698932872</v>
      </c>
      <c r="V4915" s="22">
        <f t="shared" si="359"/>
        <v>0.24995107378638914</v>
      </c>
      <c r="X4915" s="33"/>
      <c r="Y4915" s="33"/>
    </row>
    <row r="4916" spans="1:25" x14ac:dyDescent="0.2">
      <c r="A4916" s="93" t="s">
        <v>4173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57"/>
        <v>7 2025</v>
      </c>
      <c r="G4916" s="97" t="s">
        <v>5</v>
      </c>
      <c r="H4916" s="161" t="s">
        <v>2564</v>
      </c>
      <c r="I4916" s="97" t="s">
        <v>2565</v>
      </c>
      <c r="J4916" s="97" t="s">
        <v>2566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0"/>
        <v>8 2025</v>
      </c>
      <c r="U4916" s="32">
        <f t="shared" si="358"/>
        <v>966.30035327864789</v>
      </c>
      <c r="V4916" s="22">
        <f t="shared" si="359"/>
        <v>0.47514408277371639</v>
      </c>
      <c r="X4916" s="33"/>
      <c r="Y4916" s="33"/>
    </row>
    <row r="4917" spans="1:25" x14ac:dyDescent="0.2">
      <c r="A4917" s="93" t="s">
        <v>4173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57"/>
        <v>7 2025</v>
      </c>
      <c r="G4917" s="97" t="s">
        <v>5</v>
      </c>
      <c r="H4917" s="161" t="s">
        <v>2164</v>
      </c>
      <c r="I4917" s="97" t="s">
        <v>2165</v>
      </c>
      <c r="J4917" s="97" t="s">
        <v>4125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3382</v>
      </c>
      <c r="T4917" s="95" t="str">
        <f t="shared" si="360"/>
        <v>8 2025</v>
      </c>
      <c r="U4917" s="32">
        <f t="shared" si="358"/>
        <v>1456.2826323117456</v>
      </c>
      <c r="V4917" s="22">
        <f t="shared" si="359"/>
        <v>0.38899374319247826</v>
      </c>
      <c r="X4917" s="33"/>
      <c r="Y4917" s="33"/>
    </row>
    <row r="4918" spans="1:25" x14ac:dyDescent="0.2">
      <c r="A4918" s="93" t="s">
        <v>4173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57"/>
        <v>7 2025</v>
      </c>
      <c r="G4918" s="97" t="s">
        <v>5</v>
      </c>
      <c r="H4918" s="161" t="s">
        <v>2146</v>
      </c>
      <c r="I4918" s="97" t="s">
        <v>2067</v>
      </c>
      <c r="J4918" s="97" t="s">
        <v>2147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3331</v>
      </c>
      <c r="T4918" s="95" t="str">
        <f t="shared" si="360"/>
        <v>8 2025</v>
      </c>
      <c r="U4918" s="32">
        <f t="shared" si="358"/>
        <v>1061.8876016976174</v>
      </c>
      <c r="V4918" s="22">
        <f t="shared" si="359"/>
        <v>0.21503917206555923</v>
      </c>
      <c r="X4918" s="33"/>
      <c r="Y4918" s="33"/>
    </row>
    <row r="4919" spans="1:25" x14ac:dyDescent="0.2">
      <c r="A4919" s="93" t="s">
        <v>4173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57"/>
        <v>7 2025</v>
      </c>
      <c r="G4919" s="97" t="s">
        <v>5</v>
      </c>
      <c r="H4919" s="161" t="s">
        <v>3893</v>
      </c>
      <c r="I4919" s="97" t="s">
        <v>2099</v>
      </c>
      <c r="J4919" s="97" t="s">
        <v>4170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3326</v>
      </c>
      <c r="T4919" s="95" t="str">
        <f t="shared" si="360"/>
        <v>8 2025</v>
      </c>
      <c r="U4919" s="32">
        <f t="shared" si="358"/>
        <v>716.07446563669032</v>
      </c>
      <c r="V4919" s="22">
        <f t="shared" si="359"/>
        <v>0.60483066278469966</v>
      </c>
      <c r="X4919" s="33"/>
      <c r="Y4919" s="33"/>
    </row>
    <row r="4920" spans="1:25" x14ac:dyDescent="0.2">
      <c r="A4920" s="93" t="s">
        <v>4173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57"/>
        <v>7 2025</v>
      </c>
      <c r="G4920" s="97" t="s">
        <v>5</v>
      </c>
      <c r="H4920" s="161" t="s">
        <v>3669</v>
      </c>
      <c r="I4920" s="97" t="s">
        <v>2890</v>
      </c>
      <c r="J4920" s="97" t="s">
        <v>3670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0"/>
        <v>8 2025</v>
      </c>
      <c r="U4920" s="32">
        <f t="shared" si="358"/>
        <v>767.42392967976821</v>
      </c>
      <c r="V4920" s="22">
        <f t="shared" si="359"/>
        <v>0.53569506400328304</v>
      </c>
      <c r="X4920" s="33"/>
      <c r="Y4920" s="33"/>
    </row>
    <row r="4921" spans="1:25" x14ac:dyDescent="0.2">
      <c r="A4921" s="93" t="s">
        <v>4173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57"/>
        <v>7 2025</v>
      </c>
      <c r="G4921" s="97" t="s">
        <v>5</v>
      </c>
      <c r="H4921" s="161" t="s">
        <v>4171</v>
      </c>
      <c r="I4921" s="97" t="s">
        <v>3090</v>
      </c>
      <c r="J4921" s="97" t="s">
        <v>4172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3575</v>
      </c>
      <c r="T4921" s="95" t="str">
        <f t="shared" si="360"/>
        <v>8 2025</v>
      </c>
      <c r="U4921" s="32">
        <f t="shared" si="358"/>
        <v>995.41768406220217</v>
      </c>
      <c r="V4921" s="22">
        <f t="shared" si="359"/>
        <v>0.2485696648313481</v>
      </c>
      <c r="X4921" s="33"/>
      <c r="Y4921" s="33"/>
    </row>
    <row r="4922" spans="1:25" x14ac:dyDescent="0.2">
      <c r="A4922" s="93" t="s">
        <v>4186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57"/>
        <v>8 2025</v>
      </c>
      <c r="G4922" s="97" t="s">
        <v>5</v>
      </c>
      <c r="H4922" s="161" t="s">
        <v>4176</v>
      </c>
      <c r="I4922" s="97" t="s">
        <v>4177</v>
      </c>
      <c r="J4922" s="97" t="s">
        <v>4178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3575</v>
      </c>
      <c r="T4922" s="95" t="str">
        <f t="shared" si="360"/>
        <v>8 2025</v>
      </c>
      <c r="U4922" s="32">
        <f t="shared" si="358"/>
        <v>1018.244273340249</v>
      </c>
      <c r="V4922" s="22">
        <f t="shared" si="359"/>
        <v>0.30109929741909408</v>
      </c>
      <c r="X4922" s="33"/>
      <c r="Y4922" s="33"/>
    </row>
    <row r="4923" spans="1:25" x14ac:dyDescent="0.2">
      <c r="A4923" s="93" t="s">
        <v>4186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57"/>
        <v>8 2025</v>
      </c>
      <c r="G4923" s="97" t="s">
        <v>5</v>
      </c>
      <c r="H4923" s="161" t="s">
        <v>4179</v>
      </c>
      <c r="I4923" s="97" t="s">
        <v>4180</v>
      </c>
      <c r="J4923" s="97" t="s">
        <v>4181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3575</v>
      </c>
      <c r="T4923" s="95" t="str">
        <f t="shared" si="360"/>
        <v>8 2025</v>
      </c>
      <c r="U4923" s="32">
        <f t="shared" si="358"/>
        <v>845.26803838174237</v>
      </c>
      <c r="V4923" s="22">
        <f t="shared" si="359"/>
        <v>0.39228454092588155</v>
      </c>
      <c r="X4923" s="33"/>
      <c r="Y4923" s="33"/>
    </row>
    <row r="4924" spans="1:25" x14ac:dyDescent="0.2">
      <c r="A4924" s="93" t="s">
        <v>4186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57"/>
        <v>8 2025</v>
      </c>
      <c r="G4924" s="97" t="s">
        <v>5</v>
      </c>
      <c r="H4924" s="161" t="s">
        <v>4182</v>
      </c>
      <c r="I4924" s="97" t="s">
        <v>2612</v>
      </c>
      <c r="J4924" s="97" t="s">
        <v>4183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3575</v>
      </c>
      <c r="T4924" s="95" t="str">
        <f t="shared" si="360"/>
        <v>8 2025</v>
      </c>
      <c r="U4924" s="32">
        <f t="shared" si="358"/>
        <v>1157.5391690871365</v>
      </c>
      <c r="V4924" s="22">
        <f t="shared" si="359"/>
        <v>0.28634517871772242</v>
      </c>
      <c r="X4924" s="33"/>
      <c r="Y4924" s="33"/>
    </row>
    <row r="4925" spans="1:25" x14ac:dyDescent="0.2">
      <c r="A4925" s="93" t="s">
        <v>4186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57"/>
        <v>8 2025</v>
      </c>
      <c r="G4925" s="97" t="s">
        <v>5</v>
      </c>
      <c r="H4925" s="161" t="s">
        <v>4182</v>
      </c>
      <c r="I4925" s="97" t="s">
        <v>2612</v>
      </c>
      <c r="J4925" s="97" t="s">
        <v>4183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3575</v>
      </c>
      <c r="T4925" s="95" t="str">
        <f t="shared" si="360"/>
        <v>8 2025</v>
      </c>
      <c r="U4925" s="32">
        <f t="shared" si="358"/>
        <v>1157.5391690871365</v>
      </c>
      <c r="V4925" s="22">
        <f t="shared" si="359"/>
        <v>0.28634517871772242</v>
      </c>
      <c r="X4925" s="33"/>
      <c r="Y4925" s="33"/>
    </row>
    <row r="4926" spans="1:25" x14ac:dyDescent="0.2">
      <c r="A4926" s="93" t="s">
        <v>4186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57"/>
        <v>8 2025</v>
      </c>
      <c r="G4926" s="97" t="s">
        <v>5</v>
      </c>
      <c r="H4926" s="161" t="s">
        <v>4184</v>
      </c>
      <c r="I4926" s="97" t="s">
        <v>2067</v>
      </c>
      <c r="J4926" s="97" t="s">
        <v>4185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3605</v>
      </c>
      <c r="T4926" s="95" t="str">
        <f t="shared" si="360"/>
        <v>8 2025</v>
      </c>
      <c r="U4926" s="32">
        <f t="shared" si="358"/>
        <v>1025.3647971991697</v>
      </c>
      <c r="V4926" s="22">
        <f t="shared" si="359"/>
        <v>0.5777890552271705</v>
      </c>
      <c r="X4926" s="33"/>
      <c r="Y4926" s="33"/>
    </row>
    <row r="4927" spans="1:25" x14ac:dyDescent="0.2">
      <c r="A4927" s="93" t="s">
        <v>4186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57"/>
        <v>8 2025</v>
      </c>
      <c r="G4927" s="97" t="s">
        <v>5</v>
      </c>
      <c r="H4927" s="161" t="s">
        <v>3901</v>
      </c>
      <c r="I4927" s="97" t="s">
        <v>2071</v>
      </c>
      <c r="J4927" s="97" t="s">
        <v>3902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3335</v>
      </c>
      <c r="T4927" s="95" t="str">
        <f t="shared" si="360"/>
        <v>8 2025</v>
      </c>
      <c r="U4927" s="32">
        <f t="shared" si="358"/>
        <v>1001.7145529045641</v>
      </c>
      <c r="V4927" s="22">
        <f t="shared" si="359"/>
        <v>1.0034349952902804</v>
      </c>
      <c r="X4927" s="33"/>
      <c r="Y4927" s="33"/>
    </row>
    <row r="4928" spans="1:25" x14ac:dyDescent="0.2">
      <c r="A4928" s="93" t="s">
        <v>4190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57"/>
        <v>8 2025</v>
      </c>
      <c r="G4928" s="97" t="s">
        <v>5</v>
      </c>
      <c r="H4928" s="161" t="s">
        <v>4152</v>
      </c>
      <c r="I4928" s="97" t="s">
        <v>2099</v>
      </c>
      <c r="J4928" s="97" t="s">
        <v>4153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3335</v>
      </c>
      <c r="T4928" s="95" t="str">
        <f t="shared" si="360"/>
        <v>8 2025</v>
      </c>
      <c r="U4928" s="32">
        <f t="shared" si="358"/>
        <v>701.07116800192762</v>
      </c>
      <c r="V4928" s="22">
        <f t="shared" si="359"/>
        <v>0.58474794273948594</v>
      </c>
      <c r="X4928" s="33"/>
      <c r="Y4928" s="33"/>
    </row>
    <row r="4929" spans="1:25" x14ac:dyDescent="0.2">
      <c r="A4929" s="93" t="s">
        <v>4190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57"/>
        <v>8 2025</v>
      </c>
      <c r="G4929" s="97" t="s">
        <v>5</v>
      </c>
      <c r="H4929" s="161" t="s">
        <v>2947</v>
      </c>
      <c r="I4929" s="97" t="s">
        <v>2222</v>
      </c>
      <c r="J4929" s="97" t="s">
        <v>2948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3335</v>
      </c>
      <c r="T4929" s="95" t="str">
        <f t="shared" si="360"/>
        <v>8 2025</v>
      </c>
      <c r="U4929" s="32">
        <f t="shared" si="358"/>
        <v>1711.0270056020727</v>
      </c>
      <c r="V4929" s="22">
        <f t="shared" si="359"/>
        <v>0.37285619411812626</v>
      </c>
      <c r="X4929" s="33"/>
      <c r="Y4929" s="33"/>
    </row>
    <row r="4930" spans="1:25" x14ac:dyDescent="0.2">
      <c r="A4930" s="93" t="s">
        <v>4190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57"/>
        <v>8 2025</v>
      </c>
      <c r="G4930" s="97" t="s">
        <v>5</v>
      </c>
      <c r="H4930" s="161" t="s">
        <v>3901</v>
      </c>
      <c r="I4930" s="97" t="s">
        <v>2071</v>
      </c>
      <c r="J4930" s="97" t="s">
        <v>3902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3335</v>
      </c>
      <c r="T4930" s="95" t="str">
        <f t="shared" si="360"/>
        <v>8 2025</v>
      </c>
      <c r="U4930" s="32">
        <f t="shared" si="358"/>
        <v>962.31251792060698</v>
      </c>
      <c r="V4930" s="22">
        <f t="shared" si="359"/>
        <v>0.92736255812998314</v>
      </c>
      <c r="X4930" s="33"/>
      <c r="Y4930" s="33"/>
    </row>
    <row r="4931" spans="1:25" x14ac:dyDescent="0.2">
      <c r="A4931" s="93" t="s">
        <v>4190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57"/>
        <v>8 2025</v>
      </c>
      <c r="G4931" s="97" t="s">
        <v>5</v>
      </c>
      <c r="H4931" s="161" t="s">
        <v>3901</v>
      </c>
      <c r="I4931" s="97" t="s">
        <v>2071</v>
      </c>
      <c r="J4931" s="97" t="s">
        <v>3902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3335</v>
      </c>
      <c r="T4931" s="95" t="str">
        <f t="shared" si="360"/>
        <v>8 2025</v>
      </c>
      <c r="U4931" s="32">
        <f t="shared" si="358"/>
        <v>962.31251792060698</v>
      </c>
      <c r="V4931" s="22">
        <f t="shared" si="359"/>
        <v>0.92736255812998314</v>
      </c>
      <c r="X4931" s="33"/>
      <c r="Y4931" s="33"/>
    </row>
    <row r="4932" spans="1:25" x14ac:dyDescent="0.2">
      <c r="A4932" s="93" t="s">
        <v>4190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si="357"/>
        <v>8 2025</v>
      </c>
      <c r="G4932" s="97" t="s">
        <v>5</v>
      </c>
      <c r="H4932" s="161" t="s">
        <v>3903</v>
      </c>
      <c r="I4932" s="97" t="s">
        <v>2071</v>
      </c>
      <c r="J4932" s="97" t="s">
        <v>3904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3335</v>
      </c>
      <c r="T4932" s="95" t="str">
        <f t="shared" si="360"/>
        <v>8 2025</v>
      </c>
      <c r="U4932" s="32">
        <f t="shared" si="358"/>
        <v>978.79827179085578</v>
      </c>
      <c r="V4932" s="22">
        <f t="shared" si="359"/>
        <v>0.50947188804751209</v>
      </c>
      <c r="X4932" s="33"/>
      <c r="Y4932" s="33"/>
    </row>
    <row r="4933" spans="1:25" x14ac:dyDescent="0.2">
      <c r="A4933" s="93" t="s">
        <v>4190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57"/>
        <v>8 2025</v>
      </c>
      <c r="G4933" s="97" t="s">
        <v>5</v>
      </c>
      <c r="H4933" s="161" t="s">
        <v>3903</v>
      </c>
      <c r="I4933" s="97" t="s">
        <v>2071</v>
      </c>
      <c r="J4933" s="97" t="s">
        <v>3904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3335</v>
      </c>
      <c r="T4933" s="95" t="str">
        <f t="shared" si="360"/>
        <v>8 2025</v>
      </c>
      <c r="U4933" s="32">
        <f t="shared" si="358"/>
        <v>978.79827179085578</v>
      </c>
      <c r="V4933" s="22">
        <f t="shared" si="359"/>
        <v>0.50947188804751209</v>
      </c>
      <c r="X4933" s="33"/>
      <c r="Y4933" s="33"/>
    </row>
    <row r="4934" spans="1:25" x14ac:dyDescent="0.2">
      <c r="A4934" s="93" t="s">
        <v>4190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57"/>
        <v>8 2025</v>
      </c>
      <c r="G4934" s="97" t="s">
        <v>5</v>
      </c>
      <c r="H4934" s="161" t="s">
        <v>2614</v>
      </c>
      <c r="I4934" s="97" t="s">
        <v>2102</v>
      </c>
      <c r="J4934" s="97" t="s">
        <v>2615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3306</v>
      </c>
      <c r="T4934" s="95" t="str">
        <f t="shared" si="360"/>
        <v>8 2025</v>
      </c>
      <c r="U4934" s="32">
        <f t="shared" si="358"/>
        <v>776.56472260707187</v>
      </c>
      <c r="V4934" s="22">
        <f t="shared" si="359"/>
        <v>0.94307924851816805</v>
      </c>
      <c r="X4934" s="33"/>
      <c r="Y4934" s="33"/>
    </row>
    <row r="4935" spans="1:25" x14ac:dyDescent="0.2">
      <c r="A4935" s="93" t="s">
        <v>4190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57"/>
        <v>8 2025</v>
      </c>
      <c r="G4935" s="97" t="s">
        <v>5</v>
      </c>
      <c r="H4935" s="161" t="s">
        <v>2690</v>
      </c>
      <c r="I4935" s="97" t="s">
        <v>2067</v>
      </c>
      <c r="J4935" s="97" t="s">
        <v>2717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3484</v>
      </c>
      <c r="T4935" s="95" t="str">
        <f t="shared" si="360"/>
        <v>11 2025</v>
      </c>
      <c r="U4935" s="32">
        <f t="shared" si="358"/>
        <v>557.35936268899468</v>
      </c>
      <c r="V4935" s="22">
        <f t="shared" si="359"/>
        <v>1.2591689865505646</v>
      </c>
      <c r="X4935" s="33"/>
      <c r="Y4935" s="33"/>
    </row>
    <row r="4936" spans="1:25" x14ac:dyDescent="0.2">
      <c r="A4936" s="93" t="s">
        <v>4190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57"/>
        <v>8 2025</v>
      </c>
      <c r="G4936" s="97" t="s">
        <v>5</v>
      </c>
      <c r="H4936" s="161" t="s">
        <v>4188</v>
      </c>
      <c r="I4936" s="97" t="s">
        <v>2115</v>
      </c>
      <c r="J4936" s="97" t="s">
        <v>4189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3331</v>
      </c>
      <c r="T4936" s="95" t="str">
        <f t="shared" si="360"/>
        <v>10 2025</v>
      </c>
      <c r="U4936" s="32">
        <f t="shared" si="358"/>
        <v>2304.5361616770069</v>
      </c>
      <c r="V4936" s="22">
        <f t="shared" si="359"/>
        <v>1.3592363986697917</v>
      </c>
      <c r="X4936" s="33"/>
      <c r="Y4936" s="33"/>
    </row>
    <row r="4937" spans="1:25" x14ac:dyDescent="0.2">
      <c r="A4937" s="93" t="s">
        <v>4388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57"/>
        <v>8 2025</v>
      </c>
      <c r="G4937" s="97" t="s">
        <v>5</v>
      </c>
      <c r="H4937" s="161" t="s">
        <v>3901</v>
      </c>
      <c r="I4937" s="97" t="s">
        <v>2071</v>
      </c>
      <c r="J4937" s="97" t="s">
        <v>3902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60"/>
        <v>9 2025</v>
      </c>
      <c r="U4937" s="32">
        <f t="shared" si="358"/>
        <v>1115.2065760147225</v>
      </c>
      <c r="V4937" s="22">
        <f t="shared" si="359"/>
        <v>1.2604146298823293</v>
      </c>
      <c r="X4937" s="33"/>
      <c r="Y4937" s="33"/>
    </row>
    <row r="4938" spans="1:25" x14ac:dyDescent="0.2">
      <c r="A4938" s="93" t="s">
        <v>4388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57"/>
        <v>8 2025</v>
      </c>
      <c r="G4938" s="97" t="s">
        <v>5</v>
      </c>
      <c r="H4938" s="161" t="s">
        <v>4379</v>
      </c>
      <c r="I4938" s="97" t="s">
        <v>2067</v>
      </c>
      <c r="J4938" s="97" t="s">
        <v>4380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60"/>
        <v>9 2025</v>
      </c>
      <c r="U4938" s="32">
        <f t="shared" si="358"/>
        <v>828.06322461915943</v>
      </c>
      <c r="V4938" s="22">
        <f t="shared" si="359"/>
        <v>0.70657670448993837</v>
      </c>
      <c r="X4938" s="33"/>
      <c r="Y4938" s="33"/>
    </row>
    <row r="4939" spans="1:25" x14ac:dyDescent="0.2">
      <c r="A4939" s="93" t="s">
        <v>4388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57"/>
        <v>8 2025</v>
      </c>
      <c r="G4939" s="97" t="s">
        <v>5</v>
      </c>
      <c r="H4939" s="161" t="s">
        <v>4381</v>
      </c>
      <c r="I4939" s="97" t="s">
        <v>2733</v>
      </c>
      <c r="J4939" s="97" t="s">
        <v>4382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60"/>
        <v>9 2025</v>
      </c>
      <c r="U4939" s="32">
        <f t="shared" si="358"/>
        <v>823.49680400777015</v>
      </c>
      <c r="V4939" s="22">
        <f t="shared" si="359"/>
        <v>0.93952515834873285</v>
      </c>
      <c r="X4939" s="33"/>
      <c r="Y4939" s="33"/>
    </row>
    <row r="4940" spans="1:25" x14ac:dyDescent="0.2">
      <c r="A4940" s="93" t="s">
        <v>4388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57"/>
        <v>8 2025</v>
      </c>
      <c r="G4940" s="97" t="s">
        <v>5</v>
      </c>
      <c r="H4940" s="161" t="s">
        <v>2739</v>
      </c>
      <c r="I4940" s="97" t="s">
        <v>2067</v>
      </c>
      <c r="J4940" s="97" t="s">
        <v>2740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3326</v>
      </c>
      <c r="T4940" s="95" t="str">
        <f t="shared" si="360"/>
        <v>9 2025</v>
      </c>
      <c r="U4940" s="32">
        <f t="shared" si="358"/>
        <v>1438.2750720785193</v>
      </c>
      <c r="V4940" s="22">
        <f t="shared" si="359"/>
        <v>0.63591953836768755</v>
      </c>
      <c r="X4940" s="33"/>
      <c r="Y4940" s="33"/>
    </row>
    <row r="4941" spans="1:25" x14ac:dyDescent="0.2">
      <c r="A4941" s="93" t="s">
        <v>4388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57"/>
        <v>8 2025</v>
      </c>
      <c r="G4941" s="97" t="s">
        <v>5</v>
      </c>
      <c r="H4941" s="161" t="s">
        <v>3639</v>
      </c>
      <c r="I4941" s="97" t="s">
        <v>3624</v>
      </c>
      <c r="J4941" s="97" t="s">
        <v>4383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3335</v>
      </c>
      <c r="T4941" s="95" t="str">
        <f t="shared" si="360"/>
        <v>9 2025</v>
      </c>
      <c r="U4941" s="32">
        <f t="shared" si="358"/>
        <v>1524.339417237501</v>
      </c>
      <c r="V4941" s="22">
        <f t="shared" si="359"/>
        <v>1.0329878259564766</v>
      </c>
      <c r="X4941" s="33"/>
      <c r="Y4941" s="33"/>
    </row>
    <row r="4942" spans="1:25" x14ac:dyDescent="0.2">
      <c r="A4942" s="93" t="s">
        <v>4388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57"/>
        <v>8 2025</v>
      </c>
      <c r="G4942" s="97" t="s">
        <v>5</v>
      </c>
      <c r="H4942" s="161" t="s">
        <v>4384</v>
      </c>
      <c r="I4942" s="97" t="s">
        <v>4385</v>
      </c>
      <c r="J4942" s="97" t="s">
        <v>4386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3326</v>
      </c>
      <c r="T4942" s="95" t="str">
        <f t="shared" si="360"/>
        <v>9 2025</v>
      </c>
      <c r="U4942" s="32">
        <f t="shared" si="358"/>
        <v>2082.0621367958283</v>
      </c>
      <c r="V4942" s="22">
        <f t="shared" si="359"/>
        <v>0.47127465375571931</v>
      </c>
      <c r="X4942" s="33"/>
      <c r="Y4942" s="33"/>
    </row>
    <row r="4943" spans="1:25" x14ac:dyDescent="0.2">
      <c r="A4943" s="93" t="s">
        <v>4388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57"/>
        <v>8 2025</v>
      </c>
      <c r="G4943" s="97" t="s">
        <v>5</v>
      </c>
      <c r="H4943" s="161" t="s">
        <v>3865</v>
      </c>
      <c r="I4943" s="97" t="s">
        <v>2229</v>
      </c>
      <c r="J4943" s="97" t="s">
        <v>3866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3326</v>
      </c>
      <c r="T4943" s="95" t="str">
        <f t="shared" si="360"/>
        <v>9 2025</v>
      </c>
      <c r="U4943" s="32">
        <f t="shared" si="358"/>
        <v>1642.4131847459357</v>
      </c>
      <c r="V4943" s="22">
        <f t="shared" si="359"/>
        <v>0.53715995128971095</v>
      </c>
      <c r="X4943" s="33"/>
      <c r="Y4943" s="33"/>
    </row>
    <row r="4944" spans="1:25" x14ac:dyDescent="0.2">
      <c r="A4944" s="93" t="s">
        <v>4388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57"/>
        <v>8 2025</v>
      </c>
      <c r="G4944" s="97" t="s">
        <v>5</v>
      </c>
      <c r="H4944" s="161" t="s">
        <v>2267</v>
      </c>
      <c r="I4944" s="97" t="s">
        <v>2229</v>
      </c>
      <c r="J4944" s="97" t="s">
        <v>4387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/>
      <c r="R4944" s="31"/>
      <c r="S4944" s="31"/>
      <c r="T4944" s="95" t="str">
        <f t="shared" si="360"/>
        <v/>
      </c>
      <c r="U4944" s="32">
        <f t="shared" si="358"/>
        <v>-596.89641549943781</v>
      </c>
      <c r="V4944" s="22" t="str">
        <f t="shared" si="359"/>
        <v/>
      </c>
      <c r="X4944" s="33"/>
      <c r="Y4944" s="33"/>
    </row>
    <row r="4945" spans="1:25" x14ac:dyDescent="0.2">
      <c r="A4945" s="93" t="s">
        <v>4399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57"/>
        <v>8 2025</v>
      </c>
      <c r="G4945" s="97" t="s">
        <v>5</v>
      </c>
      <c r="H4945" s="161" t="s">
        <v>3004</v>
      </c>
      <c r="I4945" s="97" t="s">
        <v>2108</v>
      </c>
      <c r="J4945" s="97" t="s">
        <v>4390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60"/>
        <v>9 2025</v>
      </c>
      <c r="U4945" s="32">
        <f t="shared" si="358"/>
        <v>1081.8366319638415</v>
      </c>
      <c r="V4945" s="22">
        <f t="shared" si="359"/>
        <v>0.96751213900333888</v>
      </c>
      <c r="X4945" s="33"/>
      <c r="Y4945" s="33"/>
    </row>
    <row r="4946" spans="1:25" x14ac:dyDescent="0.2">
      <c r="A4946" s="93" t="s">
        <v>4399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57"/>
        <v>8 2025</v>
      </c>
      <c r="G4946" s="97" t="s">
        <v>5</v>
      </c>
      <c r="H4946" s="161" t="s">
        <v>4391</v>
      </c>
      <c r="I4946" s="97" t="s">
        <v>2102</v>
      </c>
      <c r="J4946" s="97" t="s">
        <v>4392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60"/>
        <v>9 2025</v>
      </c>
      <c r="U4946" s="32">
        <f t="shared" si="358"/>
        <v>1011.1151937433347</v>
      </c>
      <c r="V4946" s="22">
        <f t="shared" si="359"/>
        <v>0.53529743602900381</v>
      </c>
      <c r="X4946" s="33"/>
      <c r="Y4946" s="33"/>
    </row>
    <row r="4947" spans="1:25" x14ac:dyDescent="0.2">
      <c r="A4947" s="93" t="s">
        <v>4399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57"/>
        <v>8 2025</v>
      </c>
      <c r="G4947" s="97" t="s">
        <v>5</v>
      </c>
      <c r="H4947" s="161" t="s">
        <v>4393</v>
      </c>
      <c r="I4947" s="97" t="s">
        <v>2950</v>
      </c>
      <c r="J4947" s="97" t="s">
        <v>4394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60"/>
        <v>9 2025</v>
      </c>
      <c r="U4947" s="32">
        <f t="shared" si="358"/>
        <v>946.21147123051128</v>
      </c>
      <c r="V4947" s="22">
        <f t="shared" si="359"/>
        <v>0.60897056047894527</v>
      </c>
      <c r="X4947" s="33"/>
      <c r="Y4947" s="33"/>
    </row>
    <row r="4948" spans="1:25" x14ac:dyDescent="0.2">
      <c r="A4948" s="93" t="s">
        <v>4399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57"/>
        <v>8 2025</v>
      </c>
      <c r="G4948" s="97" t="s">
        <v>5</v>
      </c>
      <c r="H4948" s="161" t="s">
        <v>4395</v>
      </c>
      <c r="I4948" s="97" t="s">
        <v>2826</v>
      </c>
      <c r="J4948" s="97" t="s">
        <v>4396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3326</v>
      </c>
      <c r="T4948" s="95" t="str">
        <f t="shared" si="360"/>
        <v>9 2025</v>
      </c>
      <c r="U4948" s="32">
        <f t="shared" si="358"/>
        <v>1322.2282260931397</v>
      </c>
      <c r="V4948" s="22">
        <f t="shared" si="359"/>
        <v>0.47600319022374604</v>
      </c>
      <c r="X4948" s="33"/>
      <c r="Y4948" s="33"/>
    </row>
    <row r="4949" spans="1:25" x14ac:dyDescent="0.2">
      <c r="A4949" s="93" t="s">
        <v>4399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57"/>
        <v>8 2025</v>
      </c>
      <c r="G4949" s="97" t="s">
        <v>5</v>
      </c>
      <c r="H4949" s="161" t="s">
        <v>2535</v>
      </c>
      <c r="I4949" s="97" t="s">
        <v>2067</v>
      </c>
      <c r="J4949" s="97" t="s">
        <v>4397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/>
      <c r="R4949" s="31"/>
      <c r="S4949" s="31"/>
      <c r="T4949" s="95" t="str">
        <f t="shared" si="360"/>
        <v/>
      </c>
      <c r="U4949" s="32">
        <f t="shared" si="358"/>
        <v>-1722.6594159768426</v>
      </c>
      <c r="V4949" s="22" t="str">
        <f t="shared" si="359"/>
        <v/>
      </c>
      <c r="X4949" s="33"/>
      <c r="Y4949" s="33"/>
    </row>
    <row r="4950" spans="1:25" x14ac:dyDescent="0.2">
      <c r="A4950" s="93" t="s">
        <v>4399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57"/>
        <v>8 2025</v>
      </c>
      <c r="G4950" s="97" t="s">
        <v>5</v>
      </c>
      <c r="H4950" s="161" t="s">
        <v>2535</v>
      </c>
      <c r="I4950" s="97" t="s">
        <v>2067</v>
      </c>
      <c r="J4950" s="97" t="s">
        <v>4397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/>
      <c r="R4950" s="31"/>
      <c r="S4950" s="31"/>
      <c r="T4950" s="95" t="str">
        <f t="shared" si="360"/>
        <v/>
      </c>
      <c r="U4950" s="32">
        <f t="shared" si="358"/>
        <v>-1722.6594159768426</v>
      </c>
      <c r="V4950" s="22" t="str">
        <f t="shared" si="359"/>
        <v/>
      </c>
      <c r="X4950" s="33"/>
      <c r="Y4950" s="33"/>
    </row>
    <row r="4951" spans="1:25" x14ac:dyDescent="0.2">
      <c r="A4951" s="93" t="s">
        <v>4399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57"/>
        <v>8 2025</v>
      </c>
      <c r="G4951" s="97" t="s">
        <v>5</v>
      </c>
      <c r="H4951" s="161" t="s">
        <v>2614</v>
      </c>
      <c r="I4951" s="97" t="s">
        <v>2102</v>
      </c>
      <c r="J4951" s="97" t="s">
        <v>2615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3566</v>
      </c>
      <c r="T4951" s="95" t="str">
        <f t="shared" si="360"/>
        <v>11 2025</v>
      </c>
      <c r="U4951" s="32">
        <f t="shared" si="358"/>
        <v>618.96101569244843</v>
      </c>
      <c r="V4951" s="22">
        <f t="shared" si="359"/>
        <v>0.84668674171834402</v>
      </c>
      <c r="X4951" s="33"/>
      <c r="Y4951" s="33"/>
    </row>
    <row r="4952" spans="1:25" x14ac:dyDescent="0.2">
      <c r="A4952" s="93" t="s">
        <v>4399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57"/>
        <v>8 2025</v>
      </c>
      <c r="G4952" s="97" t="s">
        <v>5</v>
      </c>
      <c r="H4952" s="161" t="s">
        <v>2614</v>
      </c>
      <c r="I4952" s="97" t="s">
        <v>2102</v>
      </c>
      <c r="J4952" s="97" t="s">
        <v>2615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/>
      <c r="R4952" s="31"/>
      <c r="S4952" s="31"/>
      <c r="T4952" s="95" t="str">
        <f t="shared" si="360"/>
        <v/>
      </c>
      <c r="U4952" s="32">
        <f t="shared" si="358"/>
        <v>-731.03898430755157</v>
      </c>
      <c r="V4952" s="22" t="str">
        <f t="shared" si="359"/>
        <v/>
      </c>
      <c r="X4952" s="33"/>
      <c r="Y4952" s="33"/>
    </row>
    <row r="4953" spans="1:25" x14ac:dyDescent="0.2">
      <c r="A4953" s="93" t="s">
        <v>4399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57"/>
        <v>8 2025</v>
      </c>
      <c r="G4953" s="97" t="s">
        <v>5</v>
      </c>
      <c r="H4953" s="161" t="s">
        <v>2139</v>
      </c>
      <c r="I4953" s="97" t="s">
        <v>2067</v>
      </c>
      <c r="J4953" s="97" t="s">
        <v>2140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/>
      <c r="R4953" s="31"/>
      <c r="S4953" s="31"/>
      <c r="T4953" s="95" t="str">
        <f t="shared" si="360"/>
        <v/>
      </c>
      <c r="U4953" s="32">
        <f t="shared" si="358"/>
        <v>-1328.0394576202323</v>
      </c>
      <c r="V4953" s="22" t="str">
        <f t="shared" si="359"/>
        <v/>
      </c>
      <c r="X4953" s="33"/>
      <c r="Y4953" s="33"/>
    </row>
    <row r="4954" spans="1:25" x14ac:dyDescent="0.2">
      <c r="A4954" s="93" t="s">
        <v>4399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57"/>
        <v>8 2025</v>
      </c>
      <c r="G4954" s="97" t="s">
        <v>5</v>
      </c>
      <c r="H4954" s="161" t="s">
        <v>2690</v>
      </c>
      <c r="I4954" s="97" t="s">
        <v>2067</v>
      </c>
      <c r="J4954" s="97" t="s">
        <v>2717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3352</v>
      </c>
      <c r="T4954" s="95" t="str">
        <f t="shared" si="360"/>
        <v>11 2025</v>
      </c>
      <c r="U4954" s="32">
        <f t="shared" si="358"/>
        <v>606.70279010715558</v>
      </c>
      <c r="V4954" s="22">
        <f t="shared" si="359"/>
        <v>1.5426063924339928</v>
      </c>
      <c r="X4954" s="33"/>
      <c r="Y4954" s="33"/>
    </row>
    <row r="4955" spans="1:25" x14ac:dyDescent="0.2">
      <c r="A4955" s="93" t="s">
        <v>4399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57"/>
        <v>8 2025</v>
      </c>
      <c r="G4955" s="97" t="s">
        <v>5</v>
      </c>
      <c r="H4955" s="161" t="s">
        <v>2089</v>
      </c>
      <c r="I4955" s="97" t="s">
        <v>2067</v>
      </c>
      <c r="J4955" s="97" t="s">
        <v>4398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/>
      <c r="R4955" s="31"/>
      <c r="S4955" s="31"/>
      <c r="T4955" s="95" t="str">
        <f t="shared" si="360"/>
        <v/>
      </c>
      <c r="U4955" s="32">
        <f t="shared" si="358"/>
        <v>-568.78183941902387</v>
      </c>
      <c r="V4955" s="22" t="str">
        <f t="shared" si="359"/>
        <v/>
      </c>
      <c r="X4955" s="33"/>
      <c r="Y4955" s="33"/>
    </row>
    <row r="4956" spans="1:25" x14ac:dyDescent="0.2">
      <c r="A4956" s="93" t="s">
        <v>4399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57"/>
        <v>8 2025</v>
      </c>
      <c r="G4956" s="97" t="s">
        <v>5</v>
      </c>
      <c r="H4956" s="161" t="s">
        <v>2078</v>
      </c>
      <c r="I4956" s="97" t="s">
        <v>2067</v>
      </c>
      <c r="J4956" s="97" t="s">
        <v>2079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60"/>
        <v>10 2025</v>
      </c>
      <c r="U4956" s="32">
        <f t="shared" si="358"/>
        <v>1571.9637844700619</v>
      </c>
      <c r="V4956" s="22">
        <f t="shared" si="359"/>
        <v>0.55584994839802493</v>
      </c>
      <c r="X4956" s="33"/>
      <c r="Y4956" s="33"/>
    </row>
    <row r="4957" spans="1:25" x14ac:dyDescent="0.2">
      <c r="A4957" s="93" t="s">
        <v>4404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57"/>
        <v>8 2025</v>
      </c>
      <c r="G4957" s="97" t="s">
        <v>5</v>
      </c>
      <c r="H4957" s="161" t="s">
        <v>4401</v>
      </c>
      <c r="I4957" s="97" t="s">
        <v>2165</v>
      </c>
      <c r="J4957" s="97" t="s">
        <v>4402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60"/>
        <v>9 2025</v>
      </c>
      <c r="U4957" s="32">
        <f t="shared" si="358"/>
        <v>991.63274163375718</v>
      </c>
      <c r="V4957" s="22">
        <f t="shared" si="359"/>
        <v>0.28264792953732421</v>
      </c>
      <c r="X4957" s="33"/>
      <c r="Y4957" s="33"/>
    </row>
    <row r="4958" spans="1:25" x14ac:dyDescent="0.2">
      <c r="A4958" s="93" t="s">
        <v>4404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57"/>
        <v>8 2025</v>
      </c>
      <c r="G4958" s="97" t="s">
        <v>5</v>
      </c>
      <c r="H4958" s="161" t="s">
        <v>2831</v>
      </c>
      <c r="I4958" s="97" t="s">
        <v>2067</v>
      </c>
      <c r="J4958" s="97" t="s">
        <v>2832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3298</v>
      </c>
      <c r="T4958" s="95" t="str">
        <f t="shared" si="360"/>
        <v>9 2025</v>
      </c>
      <c r="U4958" s="32">
        <f t="shared" si="358"/>
        <v>1022.2201454998963</v>
      </c>
      <c r="V4958" s="22">
        <f t="shared" si="359"/>
        <v>0.74193285825824895</v>
      </c>
      <c r="X4958" s="33"/>
      <c r="Y4958" s="33"/>
    </row>
    <row r="4959" spans="1:25" x14ac:dyDescent="0.2">
      <c r="A4959" s="93" t="s">
        <v>4404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57"/>
        <v>8 2025</v>
      </c>
      <c r="G4959" s="97" t="s">
        <v>5</v>
      </c>
      <c r="H4959" s="161" t="s">
        <v>4384</v>
      </c>
      <c r="I4959" s="97" t="s">
        <v>4385</v>
      </c>
      <c r="J4959" s="97" t="s">
        <v>4386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3335</v>
      </c>
      <c r="T4959" s="95" t="str">
        <f t="shared" si="360"/>
        <v>9 2025</v>
      </c>
      <c r="U4959" s="32">
        <f t="shared" si="358"/>
        <v>1296.0402660569534</v>
      </c>
      <c r="V4959" s="22">
        <f t="shared" si="359"/>
        <v>0.24904886515617641</v>
      </c>
      <c r="X4959" s="33"/>
      <c r="Y4959" s="33"/>
    </row>
    <row r="4960" spans="1:25" x14ac:dyDescent="0.2">
      <c r="A4960" s="93" t="s">
        <v>4404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57"/>
        <v>8 2025</v>
      </c>
      <c r="G4960" s="97" t="s">
        <v>5</v>
      </c>
      <c r="H4960" s="161" t="s">
        <v>4154</v>
      </c>
      <c r="I4960" s="97" t="s">
        <v>2226</v>
      </c>
      <c r="J4960" s="97" t="s">
        <v>4155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60"/>
        <v>9 2025</v>
      </c>
      <c r="U4960" s="32">
        <f t="shared" si="358"/>
        <v>1247.7338391186863</v>
      </c>
      <c r="V4960" s="22">
        <f t="shared" si="359"/>
        <v>0.48887293113968799</v>
      </c>
      <c r="X4960" s="33"/>
      <c r="Y4960" s="33"/>
    </row>
    <row r="4961" spans="1:25" x14ac:dyDescent="0.2">
      <c r="A4961" s="93" t="s">
        <v>4404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57"/>
        <v>8 2025</v>
      </c>
      <c r="G4961" s="97" t="s">
        <v>5</v>
      </c>
      <c r="H4961" s="161" t="s">
        <v>3122</v>
      </c>
      <c r="I4961" s="97" t="s">
        <v>2229</v>
      </c>
      <c r="J4961" s="97" t="s">
        <v>4403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60"/>
        <v>9 2025</v>
      </c>
      <c r="U4961" s="32">
        <f t="shared" si="358"/>
        <v>1088.5700976927878</v>
      </c>
      <c r="V4961" s="22">
        <f t="shared" si="359"/>
        <v>0.4334463393514329</v>
      </c>
      <c r="X4961" s="33"/>
      <c r="Y4961" s="33"/>
    </row>
    <row r="4962" spans="1:25" x14ac:dyDescent="0.2">
      <c r="A4962" s="93" t="s">
        <v>4404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57"/>
        <v>8 2025</v>
      </c>
      <c r="G4962" s="97" t="s">
        <v>5</v>
      </c>
      <c r="H4962" s="161" t="s">
        <v>3903</v>
      </c>
      <c r="I4962" s="97" t="s">
        <v>2071</v>
      </c>
      <c r="J4962" s="97" t="s">
        <v>3904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60"/>
        <v>9 2025</v>
      </c>
      <c r="U4962" s="32">
        <f t="shared" si="358"/>
        <v>970.04290999792124</v>
      </c>
      <c r="V4962" s="22">
        <f t="shared" si="359"/>
        <v>0.50262408165607264</v>
      </c>
      <c r="X4962" s="33"/>
      <c r="Y4962" s="33"/>
    </row>
    <row r="4963" spans="1:25" x14ac:dyDescent="0.2">
      <c r="A4963" s="93" t="s">
        <v>4413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57"/>
        <v>8 2025</v>
      </c>
      <c r="G4963" s="97" t="s">
        <v>5</v>
      </c>
      <c r="H4963" s="161" t="s">
        <v>3111</v>
      </c>
      <c r="I4963" s="97" t="s">
        <v>3090</v>
      </c>
      <c r="J4963" s="97" t="s">
        <v>3112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3575</v>
      </c>
      <c r="T4963" s="95" t="str">
        <f t="shared" si="360"/>
        <v>9 2025</v>
      </c>
      <c r="U4963" s="32">
        <f t="shared" si="358"/>
        <v>1138.7752707581221</v>
      </c>
      <c r="V4963" s="22">
        <f t="shared" si="359"/>
        <v>0.23917696297008176</v>
      </c>
      <c r="X4963" s="33"/>
      <c r="Y4963" s="33"/>
    </row>
    <row r="4964" spans="1:25" x14ac:dyDescent="0.2">
      <c r="A4964" s="93" t="s">
        <v>4413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57"/>
        <v>8 2025</v>
      </c>
      <c r="G4964" s="97" t="s">
        <v>5</v>
      </c>
      <c r="H4964" s="161" t="s">
        <v>3891</v>
      </c>
      <c r="I4964" s="97" t="s">
        <v>2950</v>
      </c>
      <c r="J4964" s="97" t="s">
        <v>3892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3575</v>
      </c>
      <c r="T4964" s="95" t="str">
        <f t="shared" si="360"/>
        <v>9 2025</v>
      </c>
      <c r="U4964" s="32">
        <f t="shared" si="358"/>
        <v>790.696414460489</v>
      </c>
      <c r="V4964" s="22">
        <f t="shared" si="359"/>
        <v>0.36618121683104149</v>
      </c>
      <c r="X4964" s="33"/>
      <c r="Y4964" s="33"/>
    </row>
    <row r="4965" spans="1:25" x14ac:dyDescent="0.2">
      <c r="A4965" s="93" t="s">
        <v>4413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57"/>
        <v>8 2025</v>
      </c>
      <c r="G4965" s="97" t="s">
        <v>5</v>
      </c>
      <c r="H4965" s="161" t="s">
        <v>3166</v>
      </c>
      <c r="I4965" s="97" t="s">
        <v>2527</v>
      </c>
      <c r="J4965" s="97" t="s">
        <v>3167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3575</v>
      </c>
      <c r="T4965" s="95" t="str">
        <f t="shared" si="360"/>
        <v>9 2025</v>
      </c>
      <c r="U4965" s="32">
        <f t="shared" si="358"/>
        <v>870.74589951865164</v>
      </c>
      <c r="V4965" s="22">
        <f t="shared" si="359"/>
        <v>0.33117601655893231</v>
      </c>
      <c r="X4965" s="33"/>
      <c r="Y4965" s="33"/>
    </row>
    <row r="4966" spans="1:25" x14ac:dyDescent="0.2">
      <c r="A4966" s="93" t="s">
        <v>4413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57"/>
        <v>8 2025</v>
      </c>
      <c r="G4966" s="97" t="s">
        <v>5</v>
      </c>
      <c r="H4966" s="161" t="s">
        <v>4406</v>
      </c>
      <c r="I4966" s="97" t="s">
        <v>3090</v>
      </c>
      <c r="J4966" s="97" t="s">
        <v>4407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3575</v>
      </c>
      <c r="T4966" s="95" t="str">
        <f t="shared" si="360"/>
        <v>9 2025</v>
      </c>
      <c r="U4966" s="32">
        <f t="shared" si="358"/>
        <v>884.55767148014365</v>
      </c>
      <c r="V4966" s="22">
        <f t="shared" si="359"/>
        <v>0.29334259293041526</v>
      </c>
      <c r="X4966" s="33"/>
      <c r="Y4966" s="33"/>
    </row>
    <row r="4967" spans="1:25" x14ac:dyDescent="0.2">
      <c r="A4967" s="93" t="s">
        <v>4413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57"/>
        <v>8 2025</v>
      </c>
      <c r="G4967" s="97" t="s">
        <v>5</v>
      </c>
      <c r="H4967" s="161" t="s">
        <v>4408</v>
      </c>
      <c r="I4967" s="97" t="s">
        <v>2722</v>
      </c>
      <c r="J4967" s="97" t="s">
        <v>4409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3575</v>
      </c>
      <c r="T4967" s="95" t="str">
        <f t="shared" si="360"/>
        <v>9 2025</v>
      </c>
      <c r="U4967" s="32">
        <f t="shared" si="358"/>
        <v>839.37136532290378</v>
      </c>
      <c r="V4967" s="22">
        <f t="shared" si="359"/>
        <v>0.30405080740643803</v>
      </c>
      <c r="X4967" s="33"/>
      <c r="Y4967" s="33"/>
    </row>
    <row r="4968" spans="1:25" x14ac:dyDescent="0.2">
      <c r="A4968" s="93" t="s">
        <v>4413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57"/>
        <v>8 2025</v>
      </c>
      <c r="G4968" s="97" t="s">
        <v>5</v>
      </c>
      <c r="H4968" s="161" t="s">
        <v>4410</v>
      </c>
      <c r="I4968" s="97" t="s">
        <v>2826</v>
      </c>
      <c r="J4968" s="97" t="s">
        <v>4411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3575</v>
      </c>
      <c r="T4968" s="95" t="str">
        <f t="shared" si="360"/>
        <v>9 2025</v>
      </c>
      <c r="U4968" s="32">
        <f t="shared" si="358"/>
        <v>794.81436873245093</v>
      </c>
      <c r="V4968" s="22">
        <f t="shared" si="359"/>
        <v>0.58649852123139412</v>
      </c>
      <c r="X4968" s="33"/>
      <c r="Y4968" s="33"/>
    </row>
    <row r="4969" spans="1:25" x14ac:dyDescent="0.2">
      <c r="A4969" s="93" t="s">
        <v>4413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57"/>
        <v>8 2025</v>
      </c>
      <c r="G4969" s="97" t="s">
        <v>5</v>
      </c>
      <c r="H4969" s="161" t="s">
        <v>3877</v>
      </c>
      <c r="I4969" s="97" t="s">
        <v>2099</v>
      </c>
      <c r="J4969" s="97" t="s">
        <v>4412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60"/>
        <v/>
      </c>
      <c r="U4969" s="32">
        <f t="shared" si="358"/>
        <v>-903.75099027276372</v>
      </c>
      <c r="V4969" s="22" t="str">
        <f t="shared" si="359"/>
        <v/>
      </c>
      <c r="X4969" s="33"/>
      <c r="Y4969" s="33"/>
    </row>
    <row r="4970" spans="1:25" x14ac:dyDescent="0.2">
      <c r="A4970" s="93" t="s">
        <v>4434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57"/>
        <v>8 2025</v>
      </c>
      <c r="G4970" s="97" t="s">
        <v>5</v>
      </c>
      <c r="H4970" s="161" t="s">
        <v>4415</v>
      </c>
      <c r="I4970" s="97" t="s">
        <v>2067</v>
      </c>
      <c r="J4970" s="97" t="s">
        <v>4387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/>
      <c r="R4970" s="31"/>
      <c r="S4970" s="31"/>
      <c r="T4970" s="95" t="str">
        <f t="shared" si="360"/>
        <v/>
      </c>
      <c r="U4970" s="32">
        <f t="shared" si="358"/>
        <v>-427.1595223552406</v>
      </c>
      <c r="V4970" s="22" t="str">
        <f t="shared" si="359"/>
        <v/>
      </c>
      <c r="X4970" s="33"/>
      <c r="Y4970" s="33"/>
    </row>
    <row r="4971" spans="1:25" x14ac:dyDescent="0.2">
      <c r="A4971" s="93" t="s">
        <v>4434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57"/>
        <v>8 2025</v>
      </c>
      <c r="G4971" s="97" t="s">
        <v>5</v>
      </c>
      <c r="H4971" s="161" t="s">
        <v>2183</v>
      </c>
      <c r="I4971" s="97" t="s">
        <v>2067</v>
      </c>
      <c r="J4971" s="97" t="s">
        <v>2184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60"/>
        <v>10 2025</v>
      </c>
      <c r="U4971" s="32">
        <f t="shared" si="358"/>
        <v>982.02893049108252</v>
      </c>
      <c r="V4971" s="22">
        <f t="shared" si="359"/>
        <v>0.96469237673407171</v>
      </c>
      <c r="X4971" s="33"/>
      <c r="Y4971" s="33"/>
    </row>
    <row r="4972" spans="1:25" x14ac:dyDescent="0.2">
      <c r="A4972" s="93" t="s">
        <v>4434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57"/>
        <v>8 2025</v>
      </c>
      <c r="G4972" s="97" t="s">
        <v>5</v>
      </c>
      <c r="H4972" s="161" t="s">
        <v>2080</v>
      </c>
      <c r="I4972" s="97" t="s">
        <v>2067</v>
      </c>
      <c r="J4972" s="97" t="s">
        <v>2081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60"/>
        <v>11 2025</v>
      </c>
      <c r="U4972" s="32">
        <f t="shared" si="358"/>
        <v>1208.9290770828247</v>
      </c>
      <c r="V4972" s="22">
        <f t="shared" si="359"/>
        <v>0.71488963632428049</v>
      </c>
      <c r="X4972" s="33"/>
      <c r="Y4972" s="33"/>
    </row>
    <row r="4973" spans="1:25" x14ac:dyDescent="0.2">
      <c r="A4973" s="93" t="s">
        <v>4434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57"/>
        <v>8 2025</v>
      </c>
      <c r="G4973" s="97" t="s">
        <v>5</v>
      </c>
      <c r="H4973" s="161" t="s">
        <v>2164</v>
      </c>
      <c r="I4973" s="97" t="s">
        <v>2165</v>
      </c>
      <c r="J4973" s="97" t="s">
        <v>4125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3335</v>
      </c>
      <c r="T4973" s="95" t="str">
        <f t="shared" si="360"/>
        <v>9 2025</v>
      </c>
      <c r="U4973" s="32">
        <f t="shared" si="358"/>
        <v>1673.6224712924513</v>
      </c>
      <c r="V4973" s="22">
        <f t="shared" si="359"/>
        <v>0.47460104814865073</v>
      </c>
      <c r="X4973" s="33"/>
      <c r="Y4973" s="33"/>
    </row>
    <row r="4974" spans="1:25" x14ac:dyDescent="0.2">
      <c r="A4974" s="93" t="s">
        <v>4434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57"/>
        <v>8 2025</v>
      </c>
      <c r="G4974" s="97" t="s">
        <v>5</v>
      </c>
      <c r="H4974" s="161" t="s">
        <v>3865</v>
      </c>
      <c r="I4974" s="97" t="s">
        <v>2229</v>
      </c>
      <c r="J4974" s="97" t="s">
        <v>3866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60"/>
        <v>9 2025</v>
      </c>
      <c r="U4974" s="32">
        <f t="shared" si="358"/>
        <v>1365.9367151233814</v>
      </c>
      <c r="V4974" s="22">
        <f t="shared" si="359"/>
        <v>0.4096912980984192</v>
      </c>
      <c r="X4974" s="33"/>
      <c r="Y4974" s="33"/>
    </row>
    <row r="4975" spans="1:25" x14ac:dyDescent="0.2">
      <c r="A4975" s="93" t="s">
        <v>4434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57"/>
        <v>8 2025</v>
      </c>
      <c r="G4975" s="97" t="s">
        <v>5</v>
      </c>
      <c r="H4975" s="161" t="s">
        <v>4152</v>
      </c>
      <c r="I4975" s="97" t="s">
        <v>2099</v>
      </c>
      <c r="J4975" s="97" t="s">
        <v>4153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60"/>
        <v>9 2025</v>
      </c>
      <c r="U4975" s="32">
        <f t="shared" si="358"/>
        <v>784.94722086489128</v>
      </c>
      <c r="V4975" s="22">
        <f t="shared" si="359"/>
        <v>0.70395521678690043</v>
      </c>
      <c r="X4975" s="33"/>
      <c r="Y4975" s="33"/>
    </row>
    <row r="4976" spans="1:25" x14ac:dyDescent="0.2">
      <c r="A4976" s="93" t="s">
        <v>4434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57"/>
        <v>8 2025</v>
      </c>
      <c r="G4976" s="97" t="s">
        <v>5</v>
      </c>
      <c r="H4976" s="161" t="s">
        <v>4416</v>
      </c>
      <c r="I4976" s="97" t="s">
        <v>3789</v>
      </c>
      <c r="J4976" s="97" t="s">
        <v>4417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60"/>
        <v/>
      </c>
      <c r="U4976" s="32">
        <f t="shared" si="358"/>
        <v>-712.85712496945996</v>
      </c>
      <c r="V4976" s="22" t="str">
        <f t="shared" si="359"/>
        <v/>
      </c>
      <c r="X4976" s="33"/>
      <c r="Y4976" s="33"/>
    </row>
    <row r="4977" spans="1:25" x14ac:dyDescent="0.2">
      <c r="A4977" s="93" t="s">
        <v>4434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57"/>
        <v>8 2025</v>
      </c>
      <c r="G4977" s="97" t="s">
        <v>5</v>
      </c>
      <c r="H4977" s="161" t="s">
        <v>4418</v>
      </c>
      <c r="I4977" s="97" t="s">
        <v>2105</v>
      </c>
      <c r="J4977" s="97" t="s">
        <v>4419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3272</v>
      </c>
      <c r="T4977" s="95" t="str">
        <f t="shared" si="360"/>
        <v>9 2025</v>
      </c>
      <c r="U4977" s="32">
        <f t="shared" si="358"/>
        <v>583.01094246274135</v>
      </c>
      <c r="V4977" s="22">
        <f t="shared" si="359"/>
        <v>1.3981444642840499</v>
      </c>
      <c r="X4977" s="33"/>
      <c r="Y4977" s="33"/>
    </row>
    <row r="4978" spans="1:25" x14ac:dyDescent="0.2">
      <c r="A4978" s="93" t="s">
        <v>4434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57"/>
        <v>8 2025</v>
      </c>
      <c r="G4978" s="97" t="s">
        <v>5</v>
      </c>
      <c r="H4978" s="161" t="s">
        <v>4420</v>
      </c>
      <c r="I4978" s="97" t="s">
        <v>2067</v>
      </c>
      <c r="J4978" s="97" t="s">
        <v>4421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60"/>
        <v>9 2025</v>
      </c>
      <c r="U4978" s="32">
        <f t="shared" si="358"/>
        <v>696.53327937942856</v>
      </c>
      <c r="V4978" s="22">
        <f t="shared" si="359"/>
        <v>0.86690993105657077</v>
      </c>
      <c r="X4978" s="33"/>
      <c r="Y4978" s="33"/>
    </row>
    <row r="4979" spans="1:25" x14ac:dyDescent="0.2">
      <c r="A4979" s="93" t="s">
        <v>4434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57"/>
        <v>8 2025</v>
      </c>
      <c r="G4979" s="97" t="s">
        <v>5</v>
      </c>
      <c r="H4979" s="161" t="s">
        <v>4420</v>
      </c>
      <c r="I4979" s="97" t="s">
        <v>2067</v>
      </c>
      <c r="J4979" s="97" t="s">
        <v>4421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3335</v>
      </c>
      <c r="T4979" s="95" t="str">
        <f t="shared" si="360"/>
        <v>10 2025</v>
      </c>
      <c r="U4979" s="32">
        <f t="shared" si="358"/>
        <v>796.53327937942856</v>
      </c>
      <c r="V4979" s="22">
        <f t="shared" si="359"/>
        <v>0.99137059312700881</v>
      </c>
      <c r="X4979" s="33"/>
      <c r="Y4979" s="33"/>
    </row>
    <row r="4980" spans="1:25" x14ac:dyDescent="0.2">
      <c r="A4980" s="93" t="s">
        <v>4434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57"/>
        <v>8 2025</v>
      </c>
      <c r="G4980" s="97" t="s">
        <v>5</v>
      </c>
      <c r="H4980" s="161" t="s">
        <v>4422</v>
      </c>
      <c r="I4980" s="97" t="s">
        <v>4423</v>
      </c>
      <c r="J4980" s="97" t="s">
        <v>4424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60"/>
        <v/>
      </c>
      <c r="U4980" s="32">
        <f t="shared" si="358"/>
        <v>-1288.8752687515271</v>
      </c>
      <c r="V4980" s="22" t="str">
        <f t="shared" si="359"/>
        <v/>
      </c>
      <c r="X4980" s="33"/>
      <c r="Y4980" s="33"/>
    </row>
    <row r="4981" spans="1:25" x14ac:dyDescent="0.2">
      <c r="A4981" s="93" t="s">
        <v>4436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57"/>
        <v>8 2025</v>
      </c>
      <c r="G4981" s="97" t="s">
        <v>5</v>
      </c>
      <c r="H4981" s="161" t="s">
        <v>3903</v>
      </c>
      <c r="I4981" s="97" t="s">
        <v>2071</v>
      </c>
      <c r="J4981" s="97" t="s">
        <v>3904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3335</v>
      </c>
      <c r="T4981" s="95" t="str">
        <f t="shared" si="360"/>
        <v>9 2025</v>
      </c>
      <c r="U4981" s="32">
        <f t="shared" si="358"/>
        <v>1126.9252902588423</v>
      </c>
      <c r="V4981" s="22">
        <f t="shared" si="359"/>
        <v>0.63557687900435766</v>
      </c>
      <c r="X4981" s="33"/>
      <c r="Y4981" s="33"/>
    </row>
    <row r="4982" spans="1:25" x14ac:dyDescent="0.2">
      <c r="A4982" s="93" t="s">
        <v>4436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ref="F4982:F5049" si="370">IFERROR(MONTH(E4982)&amp;" "&amp;YEAR(E4982),"")</f>
        <v>8 2025</v>
      </c>
      <c r="G4982" s="97" t="s">
        <v>5</v>
      </c>
      <c r="H4982" s="161" t="s">
        <v>3903</v>
      </c>
      <c r="I4982" s="97" t="s">
        <v>2071</v>
      </c>
      <c r="J4982" s="97" t="s">
        <v>3904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3335</v>
      </c>
      <c r="T4982" s="95" t="str">
        <f t="shared" ref="T4982:T5049" si="371">IF(R4982="","",MONTH(R4982)&amp;" "&amp;YEAR(R4982))</f>
        <v>9 2025</v>
      </c>
      <c r="U4982" s="32">
        <f t="shared" ref="U4982:U5049" si="372">Q4982-P4982</f>
        <v>1126.9252902588423</v>
      </c>
      <c r="V4982" s="22">
        <f t="shared" ref="V4982:V5049" si="373">IF(Q4982&lt;&gt;0,IFERROR(U4982/P4982,""),"")</f>
        <v>0.63557687900435766</v>
      </c>
      <c r="X4982" s="33"/>
      <c r="Y4982" s="33"/>
    </row>
    <row r="4983" spans="1:25" x14ac:dyDescent="0.2">
      <c r="A4983" s="93" t="s">
        <v>4436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0"/>
        <v>8 2025</v>
      </c>
      <c r="G4983" s="97" t="s">
        <v>5</v>
      </c>
      <c r="H4983" s="161" t="s">
        <v>2078</v>
      </c>
      <c r="I4983" s="97" t="s">
        <v>2067</v>
      </c>
      <c r="J4983" s="97" t="s">
        <v>2079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1"/>
        <v>10 2025</v>
      </c>
      <c r="U4983" s="32">
        <f t="shared" si="372"/>
        <v>1458.3287148784821</v>
      </c>
      <c r="V4983" s="22">
        <f t="shared" si="373"/>
        <v>0.49574835987095672</v>
      </c>
      <c r="X4983" s="33"/>
      <c r="Y4983" s="33"/>
    </row>
    <row r="4984" spans="1:25" x14ac:dyDescent="0.2">
      <c r="A4984" s="93" t="s">
        <v>4436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0"/>
        <v>8 2025</v>
      </c>
      <c r="G4984" s="97" t="s">
        <v>5</v>
      </c>
      <c r="H4984" s="161" t="s">
        <v>2078</v>
      </c>
      <c r="I4984" s="97" t="s">
        <v>2067</v>
      </c>
      <c r="J4984" s="97" t="s">
        <v>2079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3557</v>
      </c>
      <c r="T4984" s="95" t="str">
        <f t="shared" si="371"/>
        <v>11 2025</v>
      </c>
      <c r="U4984" s="32">
        <f t="shared" si="372"/>
        <v>1458.3287148784821</v>
      </c>
      <c r="V4984" s="22">
        <f t="shared" si="373"/>
        <v>0.49574835987095672</v>
      </c>
      <c r="X4984" s="33"/>
      <c r="Y4984" s="33"/>
    </row>
    <row r="4985" spans="1:25" x14ac:dyDescent="0.2">
      <c r="A4985" s="93" t="s">
        <v>4436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0"/>
        <v>8 2025</v>
      </c>
      <c r="G4985" s="97" t="s">
        <v>5</v>
      </c>
      <c r="H4985" s="161" t="s">
        <v>4425</v>
      </c>
      <c r="I4985" s="97" t="s">
        <v>2742</v>
      </c>
      <c r="J4985" s="97" t="s">
        <v>4426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1"/>
        <v>10 2025</v>
      </c>
      <c r="U4985" s="32">
        <f t="shared" si="372"/>
        <v>1029.5328282948035</v>
      </c>
      <c r="V4985" s="22">
        <f t="shared" si="373"/>
        <v>1.0608631165604741</v>
      </c>
      <c r="X4985" s="33"/>
      <c r="Y4985" s="33"/>
    </row>
    <row r="4986" spans="1:25" x14ac:dyDescent="0.2">
      <c r="A4986" s="93" t="s">
        <v>4436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0"/>
        <v>8 2025</v>
      </c>
      <c r="G4986" s="97" t="s">
        <v>5</v>
      </c>
      <c r="H4986" s="161" t="s">
        <v>2883</v>
      </c>
      <c r="I4986" s="97" t="s">
        <v>2742</v>
      </c>
      <c r="J4986" s="97" t="s">
        <v>4427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1"/>
        <v>11 2025</v>
      </c>
      <c r="U4986" s="32">
        <f t="shared" si="372"/>
        <v>996.45716380162025</v>
      </c>
      <c r="V4986" s="22">
        <f t="shared" si="373"/>
        <v>1.4163418523113875</v>
      </c>
      <c r="X4986" s="33"/>
      <c r="Y4986" s="33"/>
    </row>
    <row r="4987" spans="1:25" x14ac:dyDescent="0.2">
      <c r="A4987" s="93" t="s">
        <v>4436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0"/>
        <v>8 2025</v>
      </c>
      <c r="G4987" s="97" t="s">
        <v>5</v>
      </c>
      <c r="H4987" s="161" t="s">
        <v>2086</v>
      </c>
      <c r="I4987" s="97" t="s">
        <v>2067</v>
      </c>
      <c r="J4987" s="97" t="s">
        <v>4428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3306</v>
      </c>
      <c r="T4987" s="95" t="str">
        <f t="shared" si="371"/>
        <v>9 2025</v>
      </c>
      <c r="U4987" s="32">
        <f t="shared" si="372"/>
        <v>1025.0005967200159</v>
      </c>
      <c r="V4987" s="22">
        <f t="shared" si="373"/>
        <v>0.80392241289145949</v>
      </c>
      <c r="X4987" s="33"/>
      <c r="Y4987" s="33"/>
    </row>
    <row r="4988" spans="1:25" x14ac:dyDescent="0.2">
      <c r="A4988" s="93" t="s">
        <v>4436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0"/>
        <v>8 2025</v>
      </c>
      <c r="G4988" s="97" t="s">
        <v>5</v>
      </c>
      <c r="H4988" s="161" t="s">
        <v>4429</v>
      </c>
      <c r="I4988" s="97" t="s">
        <v>4430</v>
      </c>
      <c r="J4988" s="97" t="s">
        <v>4431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1"/>
        <v/>
      </c>
      <c r="U4988" s="32">
        <f t="shared" si="372"/>
        <v>-883.32692471843507</v>
      </c>
      <c r="V4988" s="22" t="str">
        <f t="shared" si="373"/>
        <v/>
      </c>
      <c r="X4988" s="33"/>
      <c r="Y4988" s="33"/>
    </row>
    <row r="4989" spans="1:25" x14ac:dyDescent="0.2">
      <c r="A4989" s="93" t="s">
        <v>4436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0"/>
        <v>8 2025</v>
      </c>
      <c r="G4989" s="97" t="s">
        <v>5</v>
      </c>
      <c r="H4989" s="161" t="s">
        <v>4432</v>
      </c>
      <c r="I4989" s="97" t="s">
        <v>2099</v>
      </c>
      <c r="J4989" s="97" t="s">
        <v>4433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1"/>
        <v/>
      </c>
      <c r="U4989" s="32">
        <f t="shared" si="372"/>
        <v>-2212.4450077059864</v>
      </c>
      <c r="V4989" s="22" t="str">
        <f t="shared" si="373"/>
        <v/>
      </c>
      <c r="X4989" s="33"/>
      <c r="Y4989" s="33"/>
    </row>
    <row r="4990" spans="1:25" x14ac:dyDescent="0.2">
      <c r="A4990" s="93" t="s">
        <v>4441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0"/>
        <v>8 2025</v>
      </c>
      <c r="G4990" s="97" t="s">
        <v>5</v>
      </c>
      <c r="H4990" s="161" t="s">
        <v>4438</v>
      </c>
      <c r="I4990" s="97" t="s">
        <v>2226</v>
      </c>
      <c r="J4990" s="97" t="s">
        <v>4439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3326</v>
      </c>
      <c r="T4990" s="95" t="str">
        <f t="shared" si="371"/>
        <v>9 2025</v>
      </c>
      <c r="U4990" s="32">
        <f t="shared" si="372"/>
        <v>1751.7799069226298</v>
      </c>
      <c r="V4990" s="22">
        <f t="shared" si="373"/>
        <v>0.55643501887769009</v>
      </c>
      <c r="X4990" s="33"/>
      <c r="Y4990" s="33"/>
    </row>
    <row r="4991" spans="1:25" x14ac:dyDescent="0.2">
      <c r="A4991" s="93" t="s">
        <v>4441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0"/>
        <v>8 2025</v>
      </c>
      <c r="G4991" s="97" t="s">
        <v>5</v>
      </c>
      <c r="H4991" s="161" t="s">
        <v>4438</v>
      </c>
      <c r="I4991" s="97" t="s">
        <v>2226</v>
      </c>
      <c r="J4991" s="97" t="s">
        <v>4439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3335</v>
      </c>
      <c r="T4991" s="95" t="str">
        <f t="shared" si="371"/>
        <v>9 2025</v>
      </c>
      <c r="U4991" s="32">
        <f t="shared" si="372"/>
        <v>1751.7799069226298</v>
      </c>
      <c r="V4991" s="22">
        <f t="shared" si="373"/>
        <v>0.55643501887769009</v>
      </c>
      <c r="X4991" s="33"/>
      <c r="Y4991" s="33"/>
    </row>
    <row r="4992" spans="1:25" x14ac:dyDescent="0.2">
      <c r="A4992" s="93" t="s">
        <v>4441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0"/>
        <v>8 2025</v>
      </c>
      <c r="G4992" s="97" t="s">
        <v>5</v>
      </c>
      <c r="H4992" s="161" t="s">
        <v>4152</v>
      </c>
      <c r="I4992" s="97" t="s">
        <v>2099</v>
      </c>
      <c r="J4992" s="97" t="s">
        <v>4153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3326</v>
      </c>
      <c r="T4992" s="95" t="str">
        <f t="shared" si="371"/>
        <v>9 2025</v>
      </c>
      <c r="U4992" s="32">
        <f t="shared" si="372"/>
        <v>914.68623036649228</v>
      </c>
      <c r="V4992" s="22">
        <f t="shared" si="373"/>
        <v>0.92831974803997142</v>
      </c>
      <c r="X4992" s="33"/>
      <c r="Y4992" s="33"/>
    </row>
    <row r="4993" spans="1:25" x14ac:dyDescent="0.2">
      <c r="A4993" s="93" t="s">
        <v>4441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0"/>
        <v>8 2025</v>
      </c>
      <c r="G4993" s="97" t="s">
        <v>5</v>
      </c>
      <c r="H4993" s="161" t="s">
        <v>2087</v>
      </c>
      <c r="I4993" s="97" t="s">
        <v>2070</v>
      </c>
      <c r="J4993" s="97" t="s">
        <v>2088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/>
      <c r="R4993" s="31"/>
      <c r="S4993" s="31"/>
      <c r="T4993" s="95" t="str">
        <f t="shared" si="371"/>
        <v/>
      </c>
      <c r="U4993" s="32">
        <f t="shared" si="372"/>
        <v>-1135.2728214077952</v>
      </c>
      <c r="V4993" s="22" t="str">
        <f t="shared" si="373"/>
        <v/>
      </c>
      <c r="X4993" s="33"/>
      <c r="Y4993" s="33"/>
    </row>
    <row r="4994" spans="1:25" x14ac:dyDescent="0.2">
      <c r="A4994" s="93" t="s">
        <v>4441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0"/>
        <v>8 2025</v>
      </c>
      <c r="G4994" s="97" t="s">
        <v>5</v>
      </c>
      <c r="H4994" s="161" t="s">
        <v>2087</v>
      </c>
      <c r="I4994" s="97" t="s">
        <v>2070</v>
      </c>
      <c r="J4994" s="97" t="s">
        <v>2088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1"/>
        <v/>
      </c>
      <c r="U4994" s="32">
        <f t="shared" si="372"/>
        <v>-1135.2728214077952</v>
      </c>
      <c r="V4994" s="22" t="str">
        <f t="shared" si="373"/>
        <v/>
      </c>
      <c r="X4994" s="33"/>
      <c r="Y4994" s="33"/>
    </row>
    <row r="4995" spans="1:25" x14ac:dyDescent="0.2">
      <c r="A4995" s="93" t="s">
        <v>4441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0"/>
        <v>8 2025</v>
      </c>
      <c r="G4995" s="97" t="s">
        <v>5</v>
      </c>
      <c r="H4995" s="161" t="s">
        <v>2097</v>
      </c>
      <c r="I4995" s="161" t="s">
        <v>2070</v>
      </c>
      <c r="J4995" s="97" t="s">
        <v>3038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3335</v>
      </c>
      <c r="T4995" s="95" t="str">
        <f t="shared" si="371"/>
        <v>11 2025</v>
      </c>
      <c r="U4995" s="32">
        <f t="shared" si="372"/>
        <v>1440.6098603839441</v>
      </c>
      <c r="V4995" s="22">
        <f t="shared" si="373"/>
        <v>0.92382901737383238</v>
      </c>
      <c r="X4995" s="33"/>
      <c r="Y4995" s="33"/>
    </row>
    <row r="4996" spans="1:25" x14ac:dyDescent="0.2">
      <c r="A4996" s="93" t="s">
        <v>4441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si="370"/>
        <v>8 2025</v>
      </c>
      <c r="G4996" s="97" t="s">
        <v>5</v>
      </c>
      <c r="H4996" s="161" t="s">
        <v>2991</v>
      </c>
      <c r="I4996" s="97" t="s">
        <v>2742</v>
      </c>
      <c r="J4996" s="97" t="s">
        <v>2992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/>
      <c r="R4996" s="31"/>
      <c r="S4996" s="31"/>
      <c r="T4996" s="95" t="str">
        <f t="shared" si="371"/>
        <v/>
      </c>
      <c r="U4996" s="32">
        <f t="shared" si="372"/>
        <v>-836.27471204188453</v>
      </c>
      <c r="V4996" s="22" t="str">
        <f t="shared" si="373"/>
        <v/>
      </c>
      <c r="X4996" s="33"/>
      <c r="Y4996" s="33"/>
    </row>
    <row r="4997" spans="1:25" x14ac:dyDescent="0.2">
      <c r="A4997" s="93" t="s">
        <v>4441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0"/>
        <v>8 2025</v>
      </c>
      <c r="G4997" s="97" t="s">
        <v>5</v>
      </c>
      <c r="H4997" s="161" t="s">
        <v>4440</v>
      </c>
      <c r="I4997" s="97" t="s">
        <v>2923</v>
      </c>
      <c r="J4997" s="97" t="s">
        <v>4502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/>
      <c r="R4997" s="31"/>
      <c r="S4997" s="31"/>
      <c r="T4997" s="95" t="str">
        <f t="shared" si="371"/>
        <v/>
      </c>
      <c r="U4997" s="32">
        <f t="shared" si="372"/>
        <v>-862.03454915648615</v>
      </c>
      <c r="V4997" s="22" t="str">
        <f t="shared" si="373"/>
        <v/>
      </c>
      <c r="X4997" s="33"/>
      <c r="Y4997" s="33"/>
    </row>
    <row r="4998" spans="1:25" x14ac:dyDescent="0.2">
      <c r="A4998" s="93" t="s">
        <v>4441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0"/>
        <v>8 2025</v>
      </c>
      <c r="G4998" s="97" t="s">
        <v>5</v>
      </c>
      <c r="H4998" s="161" t="s">
        <v>2922</v>
      </c>
      <c r="I4998" s="97" t="s">
        <v>2923</v>
      </c>
      <c r="J4998" s="97" t="s">
        <v>2924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3331</v>
      </c>
      <c r="T4998" s="95" t="str">
        <f t="shared" si="371"/>
        <v>11 2025</v>
      </c>
      <c r="U4998" s="32">
        <f t="shared" si="372"/>
        <v>803.92566608493325</v>
      </c>
      <c r="V4998" s="22">
        <f t="shared" si="373"/>
        <v>0.89716403612686479</v>
      </c>
      <c r="X4998" s="33"/>
      <c r="Y4998" s="33"/>
    </row>
    <row r="4999" spans="1:25" x14ac:dyDescent="0.2">
      <c r="A4999" s="93" t="s">
        <v>4450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0"/>
        <v>8 2025</v>
      </c>
      <c r="G4999" s="97" t="s">
        <v>5</v>
      </c>
      <c r="H4999" s="161" t="s">
        <v>2252</v>
      </c>
      <c r="I4999" s="97" t="s">
        <v>2067</v>
      </c>
      <c r="J4999" s="97" t="s">
        <v>4442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5161</v>
      </c>
      <c r="T4999" s="95" t="str">
        <f t="shared" si="371"/>
        <v>11 2025</v>
      </c>
      <c r="U4999" s="32">
        <f t="shared" si="372"/>
        <v>1748.5626697603011</v>
      </c>
      <c r="V4999" s="22">
        <f t="shared" si="373"/>
        <v>0.89603834192590837</v>
      </c>
      <c r="X4999" s="33"/>
      <c r="Y4999" s="33"/>
    </row>
    <row r="5000" spans="1:25" x14ac:dyDescent="0.2">
      <c r="A5000" s="93" t="s">
        <v>4450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0"/>
        <v>8 2025</v>
      </c>
      <c r="G5000" s="97" t="s">
        <v>5</v>
      </c>
      <c r="H5000" s="161" t="s">
        <v>2252</v>
      </c>
      <c r="I5000" s="97" t="s">
        <v>2067</v>
      </c>
      <c r="J5000" s="97" t="s">
        <v>4442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/>
      <c r="R5000" s="31"/>
      <c r="S5000" s="31"/>
      <c r="T5000" s="95" t="str">
        <f t="shared" si="371"/>
        <v/>
      </c>
      <c r="U5000" s="32">
        <f t="shared" si="372"/>
        <v>-1951.4373302396989</v>
      </c>
      <c r="V5000" s="22" t="str">
        <f t="shared" si="373"/>
        <v/>
      </c>
      <c r="X5000" s="33"/>
      <c r="Y5000" s="33"/>
    </row>
    <row r="5001" spans="1:25" x14ac:dyDescent="0.2">
      <c r="A5001" s="93" t="s">
        <v>4450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0"/>
        <v>8 2025</v>
      </c>
      <c r="G5001" s="97" t="s">
        <v>5</v>
      </c>
      <c r="H5001" s="161" t="s">
        <v>2252</v>
      </c>
      <c r="I5001" s="97" t="s">
        <v>2067</v>
      </c>
      <c r="J5001" s="97" t="s">
        <v>4442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1"/>
        <v/>
      </c>
      <c r="U5001" s="32">
        <f t="shared" si="372"/>
        <v>-1951.4373302396989</v>
      </c>
      <c r="V5001" s="22" t="str">
        <f t="shared" si="373"/>
        <v/>
      </c>
      <c r="X5001" s="33"/>
      <c r="Y5001" s="33"/>
    </row>
    <row r="5002" spans="1:25" x14ac:dyDescent="0.2">
      <c r="A5002" s="93" t="s">
        <v>4450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0"/>
        <v>8 2025</v>
      </c>
      <c r="G5002" s="97" t="s">
        <v>5</v>
      </c>
      <c r="H5002" s="161" t="s">
        <v>2831</v>
      </c>
      <c r="I5002" s="97" t="s">
        <v>2067</v>
      </c>
      <c r="J5002" s="97" t="s">
        <v>2832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3537</v>
      </c>
      <c r="T5002" s="95" t="str">
        <f t="shared" si="371"/>
        <v>9 2025</v>
      </c>
      <c r="U5002" s="32">
        <f t="shared" si="372"/>
        <v>1431.9305594514572</v>
      </c>
      <c r="V5002" s="22">
        <f t="shared" si="373"/>
        <v>1.3406717813366529</v>
      </c>
      <c r="X5002" s="33"/>
      <c r="Y5002" s="33"/>
    </row>
    <row r="5003" spans="1:25" x14ac:dyDescent="0.2">
      <c r="A5003" s="93" t="s">
        <v>4450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0"/>
        <v>8 2025</v>
      </c>
      <c r="G5003" s="97" t="s">
        <v>5</v>
      </c>
      <c r="H5003" s="161" t="s">
        <v>2831</v>
      </c>
      <c r="I5003" s="97" t="s">
        <v>2067</v>
      </c>
      <c r="J5003" s="97" t="s">
        <v>2832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3537</v>
      </c>
      <c r="T5003" s="95" t="str">
        <f t="shared" si="371"/>
        <v>11 2025</v>
      </c>
      <c r="U5003" s="32">
        <f t="shared" si="372"/>
        <v>1231.9305594514572</v>
      </c>
      <c r="V5003" s="22">
        <f t="shared" si="373"/>
        <v>1.1534180388297206</v>
      </c>
      <c r="X5003" s="33"/>
      <c r="Y5003" s="33"/>
    </row>
    <row r="5004" spans="1:25" x14ac:dyDescent="0.2">
      <c r="A5004" s="93" t="s">
        <v>4450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0"/>
        <v>8 2025</v>
      </c>
      <c r="G5004" s="97" t="s">
        <v>5</v>
      </c>
      <c r="H5004" s="161" t="s">
        <v>2831</v>
      </c>
      <c r="I5004" s="97" t="s">
        <v>2067</v>
      </c>
      <c r="J5004" s="97" t="s">
        <v>2832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3484</v>
      </c>
      <c r="T5004" s="95" t="str">
        <f t="shared" si="371"/>
        <v>11 2025</v>
      </c>
      <c r="U5004" s="32">
        <f t="shared" si="372"/>
        <v>1431.9305594514572</v>
      </c>
      <c r="V5004" s="22">
        <f t="shared" si="373"/>
        <v>1.3406717813366529</v>
      </c>
      <c r="X5004" s="33"/>
      <c r="Y5004" s="33"/>
    </row>
    <row r="5005" spans="1:25" x14ac:dyDescent="0.2">
      <c r="A5005" s="93" t="s">
        <v>4450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0"/>
        <v>8 2025</v>
      </c>
      <c r="G5005" s="97" t="s">
        <v>5</v>
      </c>
      <c r="H5005" s="161" t="s">
        <v>2935</v>
      </c>
      <c r="I5005" s="97" t="s">
        <v>2933</v>
      </c>
      <c r="J5005" s="97" t="s">
        <v>2936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3484</v>
      </c>
      <c r="T5005" s="95" t="str">
        <f t="shared" si="371"/>
        <v>9 2025</v>
      </c>
      <c r="U5005" s="32">
        <f t="shared" si="372"/>
        <v>725.81922324381412</v>
      </c>
      <c r="V5005" s="22">
        <f t="shared" si="373"/>
        <v>0.46107742767604087</v>
      </c>
      <c r="X5005" s="33"/>
      <c r="Y5005" s="33"/>
    </row>
    <row r="5006" spans="1:25" x14ac:dyDescent="0.2">
      <c r="A5006" s="93" t="s">
        <v>4450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0"/>
        <v>8 2025</v>
      </c>
      <c r="G5006" s="97" t="s">
        <v>5</v>
      </c>
      <c r="H5006" s="161" t="s">
        <v>2935</v>
      </c>
      <c r="I5006" s="97" t="s">
        <v>2933</v>
      </c>
      <c r="J5006" s="97" t="s">
        <v>2936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3370</v>
      </c>
      <c r="T5006" s="95" t="str">
        <f t="shared" si="371"/>
        <v>9 2025</v>
      </c>
      <c r="U5006" s="32">
        <f t="shared" si="372"/>
        <v>825.81922324381412</v>
      </c>
      <c r="V5006" s="22">
        <f t="shared" si="373"/>
        <v>0.5246025332271731</v>
      </c>
      <c r="X5006" s="33"/>
      <c r="Y5006" s="33"/>
    </row>
    <row r="5007" spans="1:25" x14ac:dyDescent="0.2">
      <c r="A5007" s="93" t="s">
        <v>4450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0"/>
        <v>8 2025</v>
      </c>
      <c r="G5007" s="97" t="s">
        <v>5</v>
      </c>
      <c r="H5007" s="161" t="s">
        <v>4039</v>
      </c>
      <c r="I5007" s="97" t="s">
        <v>2099</v>
      </c>
      <c r="J5007" s="97" t="s">
        <v>4040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3326</v>
      </c>
      <c r="T5007" s="95" t="str">
        <f t="shared" si="371"/>
        <v>9 2025</v>
      </c>
      <c r="U5007" s="32">
        <f t="shared" si="372"/>
        <v>953.04947621768554</v>
      </c>
      <c r="V5007" s="22">
        <f t="shared" si="373"/>
        <v>1.2759204871987411</v>
      </c>
      <c r="X5007" s="33"/>
      <c r="Y5007" s="33"/>
    </row>
    <row r="5008" spans="1:25" x14ac:dyDescent="0.2">
      <c r="A5008" s="93" t="s">
        <v>4450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0"/>
        <v>8 2025</v>
      </c>
      <c r="G5008" s="97" t="s">
        <v>5</v>
      </c>
      <c r="H5008" s="161" t="s">
        <v>2571</v>
      </c>
      <c r="I5008" s="97" t="s">
        <v>2099</v>
      </c>
      <c r="J5008" s="97" t="s">
        <v>3843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3335</v>
      </c>
      <c r="T5008" s="95" t="str">
        <f t="shared" si="371"/>
        <v>10 2025</v>
      </c>
      <c r="U5008" s="32">
        <f t="shared" si="372"/>
        <v>1065.4392395200248</v>
      </c>
      <c r="V5008" s="22">
        <f t="shared" si="373"/>
        <v>1.1400427715077965</v>
      </c>
      <c r="X5008" s="33"/>
      <c r="Y5008" s="33"/>
    </row>
    <row r="5009" spans="1:25" x14ac:dyDescent="0.2">
      <c r="A5009" s="93" t="s">
        <v>4450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0"/>
        <v>8 2025</v>
      </c>
      <c r="G5009" s="97" t="s">
        <v>5</v>
      </c>
      <c r="H5009" s="161" t="s">
        <v>4443</v>
      </c>
      <c r="I5009" s="97" t="s">
        <v>4444</v>
      </c>
      <c r="J5009" s="97" t="s">
        <v>4445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3221</v>
      </c>
      <c r="T5009" s="95" t="str">
        <f t="shared" si="371"/>
        <v>9 2025</v>
      </c>
      <c r="U5009" s="32">
        <f t="shared" si="372"/>
        <v>1267.004976364864</v>
      </c>
      <c r="V5009" s="22">
        <f t="shared" si="373"/>
        <v>0.7311071059553248</v>
      </c>
      <c r="X5009" s="33"/>
      <c r="Y5009" s="33"/>
    </row>
    <row r="5010" spans="1:25" x14ac:dyDescent="0.2">
      <c r="A5010" s="93" t="s">
        <v>4450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0"/>
        <v>8 2025</v>
      </c>
      <c r="G5010" s="97" t="s">
        <v>5</v>
      </c>
      <c r="H5010" s="161" t="s">
        <v>4446</v>
      </c>
      <c r="I5010" s="97" t="s">
        <v>2067</v>
      </c>
      <c r="J5010" s="97" t="s">
        <v>4447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3537</v>
      </c>
      <c r="T5010" s="95" t="str">
        <f t="shared" si="371"/>
        <v>9 2025</v>
      </c>
      <c r="U5010" s="32">
        <f t="shared" si="372"/>
        <v>817.09935760912856</v>
      </c>
      <c r="V5010" s="22">
        <f t="shared" si="373"/>
        <v>1.4017815356278371</v>
      </c>
      <c r="X5010" s="33"/>
      <c r="Y5010" s="33"/>
    </row>
    <row r="5011" spans="1:25" x14ac:dyDescent="0.2">
      <c r="A5011" s="93" t="s">
        <v>4450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0"/>
        <v>8 2025</v>
      </c>
      <c r="G5011" s="97" t="s">
        <v>5</v>
      </c>
      <c r="H5011" s="161" t="s">
        <v>4448</v>
      </c>
      <c r="I5011" s="97" t="s">
        <v>2108</v>
      </c>
      <c r="J5011" s="97" t="s">
        <v>4449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3537</v>
      </c>
      <c r="T5011" s="95" t="str">
        <f t="shared" si="371"/>
        <v>9 2025</v>
      </c>
      <c r="U5011" s="32">
        <f t="shared" si="372"/>
        <v>805.75548283206058</v>
      </c>
      <c r="V5011" s="22">
        <f t="shared" si="373"/>
        <v>1.35593254889779</v>
      </c>
      <c r="X5011" s="33"/>
      <c r="Y5011" s="33"/>
    </row>
    <row r="5012" spans="1:25" x14ac:dyDescent="0.2">
      <c r="A5012" s="93" t="s">
        <v>4456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0"/>
        <v>9 2025</v>
      </c>
      <c r="G5012" s="97" t="s">
        <v>5</v>
      </c>
      <c r="H5012" s="161" t="s">
        <v>2892</v>
      </c>
      <c r="I5012" s="97" t="s">
        <v>2071</v>
      </c>
      <c r="J5012" s="97" t="s">
        <v>2893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1"/>
        <v>11 2025</v>
      </c>
      <c r="U5012" s="32">
        <f t="shared" si="372"/>
        <v>1234.6400483889331</v>
      </c>
      <c r="V5012" s="22">
        <f t="shared" si="373"/>
        <v>0.8425506968656592</v>
      </c>
      <c r="X5012" s="33"/>
      <c r="Y5012" s="33"/>
    </row>
    <row r="5013" spans="1:25" x14ac:dyDescent="0.2">
      <c r="A5013" s="93" t="s">
        <v>4456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0"/>
        <v>9 2025</v>
      </c>
      <c r="G5013" s="97" t="s">
        <v>5</v>
      </c>
      <c r="H5013" s="161" t="s">
        <v>2560</v>
      </c>
      <c r="I5013" s="97" t="s">
        <v>2071</v>
      </c>
      <c r="J5013" s="97" t="s">
        <v>2561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1"/>
        <v>10 2025</v>
      </c>
      <c r="U5013" s="32">
        <f t="shared" si="372"/>
        <v>1434.6400483889331</v>
      </c>
      <c r="V5013" s="22">
        <f t="shared" si="373"/>
        <v>0.97903593367052288</v>
      </c>
      <c r="X5013" s="33"/>
      <c r="Y5013" s="33"/>
    </row>
    <row r="5014" spans="1:25" x14ac:dyDescent="0.2">
      <c r="A5014" s="93" t="s">
        <v>4456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0"/>
        <v>9 2025</v>
      </c>
      <c r="G5014" s="97" t="s">
        <v>5</v>
      </c>
      <c r="H5014" s="161" t="s">
        <v>2894</v>
      </c>
      <c r="I5014" s="97" t="s">
        <v>2272</v>
      </c>
      <c r="J5014" s="97" t="s">
        <v>2895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4857</v>
      </c>
      <c r="T5014" s="95" t="str">
        <f t="shared" si="371"/>
        <v>10 2025</v>
      </c>
      <c r="U5014" s="32">
        <f t="shared" si="372"/>
        <v>1579.7121239895248</v>
      </c>
      <c r="V5014" s="22">
        <f t="shared" si="373"/>
        <v>0.97495768954288708</v>
      </c>
      <c r="X5014" s="33"/>
      <c r="Y5014" s="33"/>
    </row>
    <row r="5015" spans="1:25" x14ac:dyDescent="0.2">
      <c r="A5015" s="93" t="s">
        <v>4456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0"/>
        <v>9 2025</v>
      </c>
      <c r="G5015" s="97" t="s">
        <v>5</v>
      </c>
      <c r="H5015" s="161" t="s">
        <v>2086</v>
      </c>
      <c r="I5015" s="97" t="s">
        <v>2067</v>
      </c>
      <c r="J5015" s="97" t="s">
        <v>4428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4852</v>
      </c>
      <c r="T5015" s="95" t="str">
        <f t="shared" si="371"/>
        <v>10 2025</v>
      </c>
      <c r="U5015" s="32">
        <f t="shared" si="372"/>
        <v>1362.0175076853009</v>
      </c>
      <c r="V5015" s="22">
        <f t="shared" si="373"/>
        <v>1.1968703533521909</v>
      </c>
      <c r="X5015" s="33"/>
      <c r="Y5015" s="33"/>
    </row>
    <row r="5016" spans="1:25" x14ac:dyDescent="0.2">
      <c r="A5016" s="93" t="s">
        <v>4456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0"/>
        <v>9 2025</v>
      </c>
      <c r="G5016" s="97" t="s">
        <v>5</v>
      </c>
      <c r="H5016" s="161" t="s">
        <v>4451</v>
      </c>
      <c r="I5016" s="97" t="s">
        <v>2105</v>
      </c>
      <c r="J5016" s="97" t="s">
        <v>4452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3575</v>
      </c>
      <c r="T5016" s="95" t="str">
        <f t="shared" si="371"/>
        <v>10 2025</v>
      </c>
      <c r="U5016" s="32">
        <f t="shared" si="372"/>
        <v>1033.199145508368</v>
      </c>
      <c r="V5016" s="22">
        <f t="shared" si="373"/>
        <v>0.65943233471340068</v>
      </c>
      <c r="X5016" s="33"/>
      <c r="Y5016" s="33"/>
    </row>
    <row r="5017" spans="1:25" x14ac:dyDescent="0.2">
      <c r="A5017" s="93" t="s">
        <v>4456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0"/>
        <v>9 2025</v>
      </c>
      <c r="G5017" s="97" t="s">
        <v>5</v>
      </c>
      <c r="H5017" s="161" t="s">
        <v>3060</v>
      </c>
      <c r="I5017" s="97" t="s">
        <v>3061</v>
      </c>
      <c r="J5017" s="97" t="s">
        <v>3062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3575</v>
      </c>
      <c r="T5017" s="95" t="str">
        <f t="shared" si="371"/>
        <v>10 2025</v>
      </c>
      <c r="U5017" s="32">
        <f t="shared" si="372"/>
        <v>1551.3550091085044</v>
      </c>
      <c r="V5017" s="22">
        <f t="shared" si="373"/>
        <v>0.54459401366928539</v>
      </c>
      <c r="X5017" s="33"/>
      <c r="Y5017" s="33"/>
    </row>
    <row r="5018" spans="1:25" x14ac:dyDescent="0.2">
      <c r="A5018" s="93" t="s">
        <v>4456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0"/>
        <v>9 2025</v>
      </c>
      <c r="G5018" s="97" t="s">
        <v>5</v>
      </c>
      <c r="H5018" s="161" t="s">
        <v>2945</v>
      </c>
      <c r="I5018" s="97" t="s">
        <v>2165</v>
      </c>
      <c r="J5018" s="97" t="s">
        <v>4453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1"/>
        <v/>
      </c>
      <c r="U5018" s="32">
        <f t="shared" si="372"/>
        <v>-397.46390128657652</v>
      </c>
      <c r="V5018" s="22" t="str">
        <f t="shared" si="373"/>
        <v/>
      </c>
      <c r="X5018" s="33"/>
      <c r="Y5018" s="33"/>
    </row>
    <row r="5019" spans="1:25" x14ac:dyDescent="0.2">
      <c r="A5019" s="93" t="s">
        <v>4456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0"/>
        <v>9 2025</v>
      </c>
      <c r="G5019" s="97" t="s">
        <v>5</v>
      </c>
      <c r="H5019" s="161" t="s">
        <v>4454</v>
      </c>
      <c r="I5019" s="97" t="s">
        <v>3061</v>
      </c>
      <c r="J5019" s="97" t="s">
        <v>4455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3575</v>
      </c>
      <c r="T5019" s="95" t="str">
        <f t="shared" si="371"/>
        <v>10 2025</v>
      </c>
      <c r="U5019" s="32">
        <f t="shared" si="372"/>
        <v>2602.7100182170088</v>
      </c>
      <c r="V5019" s="22">
        <f t="shared" si="373"/>
        <v>0.45683299016534867</v>
      </c>
      <c r="X5019" s="33"/>
      <c r="Y5019" s="33"/>
    </row>
    <row r="5020" spans="1:25" x14ac:dyDescent="0.2">
      <c r="A5020" s="93" t="s">
        <v>4463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0"/>
        <v>8 2025</v>
      </c>
      <c r="G5020" s="97" t="s">
        <v>5</v>
      </c>
      <c r="H5020" s="161" t="s">
        <v>2237</v>
      </c>
      <c r="I5020" s="97" t="s">
        <v>2067</v>
      </c>
      <c r="J5020" s="97" t="s">
        <v>2238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3250</v>
      </c>
      <c r="T5020" s="95" t="str">
        <f t="shared" si="371"/>
        <v>11 2025</v>
      </c>
      <c r="U5020" s="32">
        <f t="shared" si="372"/>
        <v>695.94989136610525</v>
      </c>
      <c r="V5020" s="22">
        <f t="shared" si="373"/>
        <v>1.7224346102000376</v>
      </c>
      <c r="X5020" s="33"/>
      <c r="Y5020" s="33"/>
    </row>
    <row r="5021" spans="1:25" x14ac:dyDescent="0.2">
      <c r="A5021" s="93" t="s">
        <v>4463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0"/>
        <v>8 2025</v>
      </c>
      <c r="G5021" s="97" t="s">
        <v>5</v>
      </c>
      <c r="H5021" s="161" t="s">
        <v>2898</v>
      </c>
      <c r="I5021" s="97" t="s">
        <v>2067</v>
      </c>
      <c r="J5021" s="97" t="s">
        <v>2899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3537</v>
      </c>
      <c r="T5021" s="95" t="str">
        <f t="shared" si="371"/>
        <v>9 2025</v>
      </c>
      <c r="U5021" s="32">
        <f t="shared" si="372"/>
        <v>961.84923206290762</v>
      </c>
      <c r="V5021" s="22">
        <f t="shared" si="373"/>
        <v>1.303052538644625</v>
      </c>
      <c r="X5021" s="33"/>
      <c r="Y5021" s="33"/>
    </row>
    <row r="5022" spans="1:25" x14ac:dyDescent="0.2">
      <c r="A5022" s="93" t="s">
        <v>4463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0"/>
        <v>8 2025</v>
      </c>
      <c r="G5022" s="97" t="s">
        <v>5</v>
      </c>
      <c r="H5022" s="161" t="s">
        <v>2538</v>
      </c>
      <c r="I5022" s="97" t="s">
        <v>2102</v>
      </c>
      <c r="J5022" s="97" t="s">
        <v>2539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3221</v>
      </c>
      <c r="T5022" s="95" t="str">
        <f t="shared" si="371"/>
        <v>9 2025</v>
      </c>
      <c r="U5022" s="32">
        <f t="shared" si="372"/>
        <v>1196.4090759300927</v>
      </c>
      <c r="V5022" s="22">
        <f t="shared" si="373"/>
        <v>0.85239157322344183</v>
      </c>
      <c r="X5022" s="33"/>
      <c r="Y5022" s="33"/>
    </row>
    <row r="5023" spans="1:25" x14ac:dyDescent="0.2">
      <c r="A5023" s="93" t="s">
        <v>4463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0"/>
        <v>8 2025</v>
      </c>
      <c r="G5023" s="97" t="s">
        <v>5</v>
      </c>
      <c r="H5023" s="161" t="s">
        <v>3728</v>
      </c>
      <c r="I5023" s="97" t="s">
        <v>3770</v>
      </c>
      <c r="J5023" s="97" t="s">
        <v>4457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3382</v>
      </c>
      <c r="T5023" s="95" t="str">
        <f t="shared" si="371"/>
        <v>10 2025</v>
      </c>
      <c r="U5023" s="32">
        <f t="shared" si="372"/>
        <v>1733.7743860366813</v>
      </c>
      <c r="V5023" s="22">
        <f t="shared" si="373"/>
        <v>0.46034798860925796</v>
      </c>
      <c r="X5023" s="33"/>
      <c r="Y5023" s="33"/>
    </row>
    <row r="5024" spans="1:25" x14ac:dyDescent="0.2">
      <c r="A5024" s="93" t="s">
        <v>4463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0"/>
        <v>8 2025</v>
      </c>
      <c r="G5024" s="97" t="s">
        <v>5</v>
      </c>
      <c r="H5024" s="161" t="s">
        <v>4458</v>
      </c>
      <c r="I5024" s="97" t="s">
        <v>2111</v>
      </c>
      <c r="J5024" s="97" t="s">
        <v>4459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3382</v>
      </c>
      <c r="T5024" s="95" t="str">
        <f t="shared" si="371"/>
        <v>10 2025</v>
      </c>
      <c r="U5024" s="32">
        <f t="shared" si="372"/>
        <v>837.91915729187974</v>
      </c>
      <c r="V5024" s="22">
        <f t="shared" si="373"/>
        <v>1.0995147894208461</v>
      </c>
      <c r="X5024" s="33"/>
      <c r="Y5024" s="33"/>
    </row>
    <row r="5025" spans="1:25" x14ac:dyDescent="0.2">
      <c r="A5025" s="93" t="s">
        <v>4463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0"/>
        <v>8 2025</v>
      </c>
      <c r="G5025" s="97" t="s">
        <v>5</v>
      </c>
      <c r="H5025" s="161" t="s">
        <v>2089</v>
      </c>
      <c r="I5025" s="97" t="s">
        <v>2067</v>
      </c>
      <c r="J5025" s="97" t="s">
        <v>4398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/>
      <c r="R5025" s="31"/>
      <c r="S5025" s="31"/>
      <c r="T5025" s="95" t="str">
        <f t="shared" si="371"/>
        <v/>
      </c>
      <c r="U5025" s="32">
        <f t="shared" si="372"/>
        <v>-563.73733835594635</v>
      </c>
      <c r="V5025" s="22" t="str">
        <f t="shared" si="373"/>
        <v/>
      </c>
      <c r="X5025" s="33"/>
      <c r="Y5025" s="33"/>
    </row>
    <row r="5026" spans="1:25" x14ac:dyDescent="0.2">
      <c r="A5026" s="93" t="s">
        <v>4463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0"/>
        <v>8 2025</v>
      </c>
      <c r="G5026" s="97" t="s">
        <v>5</v>
      </c>
      <c r="H5026" s="161" t="s">
        <v>2089</v>
      </c>
      <c r="I5026" s="97" t="s">
        <v>2067</v>
      </c>
      <c r="J5026" s="97" t="s">
        <v>4398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/>
      <c r="R5026" s="31"/>
      <c r="S5026" s="31"/>
      <c r="T5026" s="95" t="str">
        <f t="shared" si="371"/>
        <v/>
      </c>
      <c r="U5026" s="32">
        <f t="shared" si="372"/>
        <v>-563.73733835594635</v>
      </c>
      <c r="V5026" s="22" t="str">
        <f t="shared" si="373"/>
        <v/>
      </c>
      <c r="X5026" s="33"/>
      <c r="Y5026" s="33"/>
    </row>
    <row r="5027" spans="1:25" x14ac:dyDescent="0.2">
      <c r="A5027" s="93" t="s">
        <v>4463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0"/>
        <v>8 2025</v>
      </c>
      <c r="G5027" s="97" t="s">
        <v>5</v>
      </c>
      <c r="H5027" s="161" t="s">
        <v>2866</v>
      </c>
      <c r="I5027" s="97" t="s">
        <v>2067</v>
      </c>
      <c r="J5027" s="97" t="s">
        <v>2867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3597</v>
      </c>
      <c r="T5027" s="95" t="str">
        <f t="shared" si="371"/>
        <v>9 2025</v>
      </c>
      <c r="U5027" s="32">
        <f t="shared" si="372"/>
        <v>1001.3795720551806</v>
      </c>
      <c r="V5027" s="22">
        <f t="shared" si="373"/>
        <v>1.0027629558069822</v>
      </c>
      <c r="X5027" s="33"/>
      <c r="Y5027" s="33"/>
    </row>
    <row r="5028" spans="1:25" x14ac:dyDescent="0.2">
      <c r="A5028" s="93" t="s">
        <v>4463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0"/>
        <v>8 2025</v>
      </c>
      <c r="G5028" s="97" t="s">
        <v>5</v>
      </c>
      <c r="H5028" s="161" t="s">
        <v>2690</v>
      </c>
      <c r="I5028" s="97" t="s">
        <v>2067</v>
      </c>
      <c r="J5028" s="97" t="s">
        <v>2717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/>
      <c r="R5028" s="31"/>
      <c r="S5028" s="31"/>
      <c r="T5028" s="95" t="str">
        <f t="shared" si="371"/>
        <v/>
      </c>
      <c r="U5028" s="32">
        <f t="shared" si="372"/>
        <v>-389.3239087748006</v>
      </c>
      <c r="V5028" s="22" t="str">
        <f t="shared" si="373"/>
        <v/>
      </c>
      <c r="X5028" s="33"/>
      <c r="Y5028" s="33"/>
    </row>
    <row r="5029" spans="1:25" x14ac:dyDescent="0.2">
      <c r="A5029" s="93" t="s">
        <v>4463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0"/>
        <v>8 2025</v>
      </c>
      <c r="G5029" s="97" t="s">
        <v>5</v>
      </c>
      <c r="H5029" s="161" t="s">
        <v>4460</v>
      </c>
      <c r="I5029" s="97" t="s">
        <v>4461</v>
      </c>
      <c r="J5029" s="97" t="s">
        <v>4462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3575</v>
      </c>
      <c r="T5029" s="95" t="str">
        <f t="shared" si="371"/>
        <v>9 2025</v>
      </c>
      <c r="U5029" s="32">
        <f t="shared" si="372"/>
        <v>1590.1939374105136</v>
      </c>
      <c r="V5029" s="22">
        <f t="shared" si="373"/>
        <v>0.40671939015750547</v>
      </c>
      <c r="X5029" s="33"/>
      <c r="Y5029" s="33"/>
    </row>
    <row r="5030" spans="1:25" x14ac:dyDescent="0.2">
      <c r="A5030" s="93" t="s">
        <v>4466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0"/>
        <v>8 2025</v>
      </c>
      <c r="G5030" s="97" t="s">
        <v>5</v>
      </c>
      <c r="H5030" s="161" t="s">
        <v>3901</v>
      </c>
      <c r="I5030" s="97" t="s">
        <v>2071</v>
      </c>
      <c r="J5030" s="97" t="s">
        <v>3902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3335</v>
      </c>
      <c r="T5030" s="95" t="str">
        <f t="shared" si="371"/>
        <v>9 2025</v>
      </c>
      <c r="U5030" s="32">
        <f t="shared" si="372"/>
        <v>1150.9433121975635</v>
      </c>
      <c r="V5030" s="22">
        <f t="shared" si="373"/>
        <v>1.3555553224325723</v>
      </c>
      <c r="X5030" s="33"/>
      <c r="Y5030" s="33"/>
    </row>
    <row r="5031" spans="1:25" x14ac:dyDescent="0.2">
      <c r="A5031" s="93" t="s">
        <v>4466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0"/>
        <v>8 2025</v>
      </c>
      <c r="G5031" s="97" t="s">
        <v>5</v>
      </c>
      <c r="H5031" s="161" t="s">
        <v>3903</v>
      </c>
      <c r="I5031" s="97" t="s">
        <v>2071</v>
      </c>
      <c r="J5031" s="97" t="s">
        <v>3904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3335</v>
      </c>
      <c r="T5031" s="95" t="str">
        <f t="shared" si="371"/>
        <v>9 2025</v>
      </c>
      <c r="U5031" s="32">
        <f t="shared" si="372"/>
        <v>1328.7413722491053</v>
      </c>
      <c r="V5031" s="22">
        <f t="shared" si="373"/>
        <v>0.84565414552476992</v>
      </c>
      <c r="X5031" s="33"/>
      <c r="Y5031" s="33"/>
    </row>
    <row r="5032" spans="1:25" x14ac:dyDescent="0.2">
      <c r="A5032" s="93" t="s">
        <v>4466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0"/>
        <v>8 2025</v>
      </c>
      <c r="G5032" s="97" t="s">
        <v>5</v>
      </c>
      <c r="H5032" s="161" t="s">
        <v>3903</v>
      </c>
      <c r="I5032" s="97" t="s">
        <v>2071</v>
      </c>
      <c r="J5032" s="97" t="s">
        <v>3904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3335</v>
      </c>
      <c r="T5032" s="95" t="str">
        <f t="shared" si="371"/>
        <v>9 2025</v>
      </c>
      <c r="U5032" s="32">
        <f t="shared" si="372"/>
        <v>1328.7413722491053</v>
      </c>
      <c r="V5032" s="22">
        <f t="shared" si="373"/>
        <v>0.84565414552476992</v>
      </c>
      <c r="X5032" s="33"/>
      <c r="Y5032" s="33"/>
    </row>
    <row r="5033" spans="1:25" x14ac:dyDescent="0.2">
      <c r="A5033" s="93" t="s">
        <v>4466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0"/>
        <v>8 2025</v>
      </c>
      <c r="G5033" s="97" t="s">
        <v>5</v>
      </c>
      <c r="H5033" s="161" t="s">
        <v>2181</v>
      </c>
      <c r="I5033" s="97" t="s">
        <v>2067</v>
      </c>
      <c r="J5033" s="97" t="s">
        <v>2182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1"/>
        <v>12 2025</v>
      </c>
      <c r="U5033" s="32">
        <f t="shared" si="372"/>
        <v>1005.1473743441422</v>
      </c>
      <c r="V5033" s="22">
        <f t="shared" si="373"/>
        <v>1.1232546516890947</v>
      </c>
      <c r="X5033" s="33"/>
      <c r="Y5033" s="33"/>
    </row>
    <row r="5034" spans="1:25" x14ac:dyDescent="0.2">
      <c r="A5034" s="93" t="s">
        <v>4466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0"/>
        <v>8 2025</v>
      </c>
      <c r="G5034" s="97" t="s">
        <v>5</v>
      </c>
      <c r="H5034" s="161" t="s">
        <v>2181</v>
      </c>
      <c r="I5034" s="97" t="s">
        <v>2067</v>
      </c>
      <c r="J5034" s="97" t="s">
        <v>2182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/>
      <c r="R5034" s="31"/>
      <c r="S5034" s="31"/>
      <c r="T5034" s="95" t="str">
        <f t="shared" si="371"/>
        <v/>
      </c>
      <c r="U5034" s="32">
        <f t="shared" si="372"/>
        <v>-894.85262565585776</v>
      </c>
      <c r="V5034" s="22" t="str">
        <f t="shared" si="373"/>
        <v/>
      </c>
      <c r="X5034" s="33"/>
      <c r="Y5034" s="33"/>
    </row>
    <row r="5035" spans="1:25" x14ac:dyDescent="0.2">
      <c r="A5035" s="93" t="s">
        <v>4466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0"/>
        <v>8 2025</v>
      </c>
      <c r="G5035" s="97" t="s">
        <v>5</v>
      </c>
      <c r="H5035" s="161" t="s">
        <v>2152</v>
      </c>
      <c r="I5035" s="97" t="s">
        <v>2067</v>
      </c>
      <c r="J5035" s="97" t="s">
        <v>3886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3484</v>
      </c>
      <c r="T5035" s="95" t="str">
        <f t="shared" si="371"/>
        <v>10 2025</v>
      </c>
      <c r="U5035" s="32">
        <f t="shared" si="372"/>
        <v>1439.1095824758513</v>
      </c>
      <c r="V5035" s="22">
        <f t="shared" si="373"/>
        <v>0.98509071263181358</v>
      </c>
      <c r="X5035" s="33"/>
      <c r="Y5035" s="33"/>
    </row>
    <row r="5036" spans="1:25" x14ac:dyDescent="0.2">
      <c r="A5036" s="93" t="s">
        <v>4466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0"/>
        <v>8 2025</v>
      </c>
      <c r="G5036" s="97" t="s">
        <v>5</v>
      </c>
      <c r="H5036" s="161" t="s">
        <v>2700</v>
      </c>
      <c r="I5036" s="97" t="s">
        <v>2067</v>
      </c>
      <c r="J5036" s="97" t="s">
        <v>2701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1"/>
        <v>10 2025</v>
      </c>
      <c r="U5036" s="32">
        <f t="shared" si="372"/>
        <v>1342.4801536051318</v>
      </c>
      <c r="V5036" s="22">
        <f t="shared" si="373"/>
        <v>0.8619345408101986</v>
      </c>
      <c r="X5036" s="33"/>
      <c r="Y5036" s="33"/>
    </row>
    <row r="5037" spans="1:25" x14ac:dyDescent="0.2">
      <c r="A5037" s="93" t="s">
        <v>4466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0"/>
        <v>8 2025</v>
      </c>
      <c r="G5037" s="97" t="s">
        <v>5</v>
      </c>
      <c r="H5037" s="161" t="s">
        <v>2700</v>
      </c>
      <c r="I5037" s="97" t="s">
        <v>2067</v>
      </c>
      <c r="J5037" s="97" t="s">
        <v>2701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3557</v>
      </c>
      <c r="T5037" s="95" t="str">
        <f t="shared" si="371"/>
        <v>11 2025</v>
      </c>
      <c r="U5037" s="32">
        <f t="shared" si="372"/>
        <v>1342.4801536051318</v>
      </c>
      <c r="V5037" s="22">
        <f t="shared" si="373"/>
        <v>0.8619345408101986</v>
      </c>
      <c r="X5037" s="33"/>
      <c r="Y5037" s="33"/>
    </row>
    <row r="5038" spans="1:25" x14ac:dyDescent="0.2">
      <c r="A5038" s="93" t="s">
        <v>4466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0"/>
        <v>8 2025</v>
      </c>
      <c r="G5038" s="97" t="s">
        <v>5</v>
      </c>
      <c r="H5038" s="161" t="s">
        <v>4464</v>
      </c>
      <c r="I5038" s="97" t="s">
        <v>2165</v>
      </c>
      <c r="J5038" s="97" t="s">
        <v>4465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3575</v>
      </c>
      <c r="T5038" s="95" t="str">
        <f t="shared" si="371"/>
        <v>9 2025</v>
      </c>
      <c r="U5038" s="32">
        <f t="shared" si="372"/>
        <v>1796.6107542132486</v>
      </c>
      <c r="V5038" s="22">
        <f t="shared" si="373"/>
        <v>0.51282076531287235</v>
      </c>
      <c r="X5038" s="33"/>
      <c r="Y5038" s="33"/>
    </row>
    <row r="5039" spans="1:25" x14ac:dyDescent="0.2">
      <c r="A5039" s="93" t="s">
        <v>4466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0"/>
        <v>8 2025</v>
      </c>
      <c r="G5039" s="97" t="s">
        <v>5</v>
      </c>
      <c r="H5039" s="161" t="s">
        <v>2078</v>
      </c>
      <c r="I5039" s="97" t="s">
        <v>2067</v>
      </c>
      <c r="J5039" s="97" t="s">
        <v>2079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5161</v>
      </c>
      <c r="T5039" s="95" t="str">
        <f t="shared" si="371"/>
        <v>11 2025</v>
      </c>
      <c r="U5039" s="32">
        <f t="shared" si="372"/>
        <v>1793.2952173832432</v>
      </c>
      <c r="V5039" s="22">
        <f t="shared" si="373"/>
        <v>0.687954857543566</v>
      </c>
      <c r="X5039" s="33"/>
      <c r="Y5039" s="33"/>
    </row>
    <row r="5040" spans="1:25" x14ac:dyDescent="0.2">
      <c r="A5040" s="93" t="s">
        <v>4475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0"/>
        <v>8 2025</v>
      </c>
      <c r="G5040" s="97" t="s">
        <v>5</v>
      </c>
      <c r="H5040" s="161" t="s">
        <v>2735</v>
      </c>
      <c r="I5040" s="97" t="s">
        <v>2283</v>
      </c>
      <c r="J5040" s="97" t="s">
        <v>2736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3341</v>
      </c>
      <c r="T5040" s="95" t="str">
        <f t="shared" si="371"/>
        <v>9 2025</v>
      </c>
      <c r="U5040" s="32">
        <f t="shared" si="372"/>
        <v>890.96563761930963</v>
      </c>
      <c r="V5040" s="22">
        <f t="shared" si="373"/>
        <v>1.1012704516005052</v>
      </c>
      <c r="X5040" s="33"/>
      <c r="Y5040" s="33"/>
    </row>
    <row r="5041" spans="1:25" x14ac:dyDescent="0.2">
      <c r="A5041" s="93" t="s">
        <v>4475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0"/>
        <v>8 2025</v>
      </c>
      <c r="G5041" s="97" t="s">
        <v>5</v>
      </c>
      <c r="H5041" s="161" t="s">
        <v>4467</v>
      </c>
      <c r="I5041" s="97" t="s">
        <v>2115</v>
      </c>
      <c r="J5041" s="97" t="s">
        <v>4468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3609</v>
      </c>
      <c r="T5041" s="95" t="str">
        <f t="shared" si="371"/>
        <v>9 2025</v>
      </c>
      <c r="U5041" s="32">
        <f t="shared" si="372"/>
        <v>5128.0288179148301</v>
      </c>
      <c r="V5041" s="22">
        <f t="shared" si="373"/>
        <v>0.74622385368601429</v>
      </c>
      <c r="X5041" s="33"/>
      <c r="Y5041" s="33"/>
    </row>
    <row r="5042" spans="1:25" x14ac:dyDescent="0.2">
      <c r="A5042" s="93" t="s">
        <v>4475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0"/>
        <v>8 2025</v>
      </c>
      <c r="G5042" s="97" t="s">
        <v>5</v>
      </c>
      <c r="H5042" s="161" t="s">
        <v>4469</v>
      </c>
      <c r="I5042" s="97" t="s">
        <v>2067</v>
      </c>
      <c r="J5042" s="97" t="s">
        <v>4470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4772</v>
      </c>
      <c r="T5042" s="95" t="str">
        <f t="shared" si="371"/>
        <v>9 2025</v>
      </c>
      <c r="U5042" s="32">
        <f t="shared" si="372"/>
        <v>928.23534439243736</v>
      </c>
      <c r="V5042" s="22">
        <f t="shared" si="373"/>
        <v>0.6766724456691271</v>
      </c>
      <c r="X5042" s="33"/>
      <c r="Y5042" s="33"/>
    </row>
    <row r="5043" spans="1:25" x14ac:dyDescent="0.2">
      <c r="A5043" s="93" t="s">
        <v>4475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0"/>
        <v>8 2025</v>
      </c>
      <c r="G5043" s="97" t="s">
        <v>5</v>
      </c>
      <c r="H5043" s="161" t="s">
        <v>4471</v>
      </c>
      <c r="I5043" s="97" t="s">
        <v>2826</v>
      </c>
      <c r="J5043" s="97" t="s">
        <v>4472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3352</v>
      </c>
      <c r="T5043" s="95" t="str">
        <f t="shared" si="371"/>
        <v>9 2025</v>
      </c>
      <c r="U5043" s="32">
        <f t="shared" si="372"/>
        <v>564.59390028450787</v>
      </c>
      <c r="V5043" s="22">
        <f t="shared" si="373"/>
        <v>0.76773078235675951</v>
      </c>
      <c r="X5043" s="33"/>
      <c r="Y5043" s="33"/>
    </row>
    <row r="5044" spans="1:25" x14ac:dyDescent="0.2">
      <c r="A5044" s="93" t="s">
        <v>4475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0"/>
        <v>8 2025</v>
      </c>
      <c r="G5044" s="97" t="s">
        <v>5</v>
      </c>
      <c r="H5044" s="161" t="s">
        <v>4473</v>
      </c>
      <c r="I5044" s="97" t="s">
        <v>2115</v>
      </c>
      <c r="J5044" s="97" t="s">
        <v>4474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3320</v>
      </c>
      <c r="T5044" s="95" t="str">
        <f t="shared" si="371"/>
        <v>12 2025</v>
      </c>
      <c r="U5044" s="32">
        <f t="shared" si="372"/>
        <v>1392.7946207323789</v>
      </c>
      <c r="V5044" s="22">
        <f t="shared" si="373"/>
        <v>1.5352583357219174</v>
      </c>
      <c r="X5044" s="33"/>
      <c r="Y5044" s="33"/>
    </row>
    <row r="5045" spans="1:25" x14ac:dyDescent="0.2">
      <c r="A5045" s="93" t="s">
        <v>4475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0"/>
        <v>8 2025</v>
      </c>
      <c r="G5045" s="97" t="s">
        <v>5</v>
      </c>
      <c r="H5045" s="161" t="s">
        <v>2939</v>
      </c>
      <c r="I5045" s="97" t="s">
        <v>2933</v>
      </c>
      <c r="J5045" s="97" t="s">
        <v>2940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1"/>
        <v>9 2025</v>
      </c>
      <c r="U5045" s="32">
        <f t="shared" si="372"/>
        <v>1161.1983457232004</v>
      </c>
      <c r="V5045" s="22">
        <f t="shared" si="373"/>
        <v>0.56954944257934637</v>
      </c>
      <c r="X5045" s="33"/>
      <c r="Y5045" s="33"/>
    </row>
    <row r="5046" spans="1:25" x14ac:dyDescent="0.2">
      <c r="A5046" s="93" t="s">
        <v>4490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0"/>
        <v>9 2025</v>
      </c>
      <c r="G5046" s="97" t="s">
        <v>5</v>
      </c>
      <c r="H5046" s="161" t="s">
        <v>2571</v>
      </c>
      <c r="I5046" s="97" t="s">
        <v>2099</v>
      </c>
      <c r="J5046" s="97" t="s">
        <v>3843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3335</v>
      </c>
      <c r="T5046" s="95" t="str">
        <f t="shared" si="371"/>
        <v>10 2025</v>
      </c>
      <c r="U5046" s="32">
        <f t="shared" si="372"/>
        <v>1100.0952532689366</v>
      </c>
      <c r="V5046" s="22">
        <f t="shared" si="373"/>
        <v>1.222457440373631</v>
      </c>
      <c r="X5046" s="33"/>
      <c r="Y5046" s="33"/>
    </row>
    <row r="5047" spans="1:25" x14ac:dyDescent="0.2">
      <c r="A5047" s="93" t="s">
        <v>4490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0"/>
        <v>9 2025</v>
      </c>
      <c r="G5047" s="97" t="s">
        <v>5</v>
      </c>
      <c r="H5047" s="161" t="s">
        <v>2571</v>
      </c>
      <c r="I5047" s="97" t="s">
        <v>2099</v>
      </c>
      <c r="J5047" s="97" t="s">
        <v>3843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1"/>
        <v/>
      </c>
      <c r="U5047" s="32">
        <f t="shared" si="372"/>
        <v>-28.684746731063456</v>
      </c>
      <c r="V5047" s="22">
        <f t="shared" si="373"/>
        <v>-3.1875314398842586E-2</v>
      </c>
      <c r="X5047" s="33"/>
      <c r="Y5047" s="33"/>
    </row>
    <row r="5048" spans="1:25" x14ac:dyDescent="0.2">
      <c r="A5048" s="93" t="s">
        <v>4490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0"/>
        <v>9 2025</v>
      </c>
      <c r="G5048" s="97" t="s">
        <v>5</v>
      </c>
      <c r="H5048" s="161" t="s">
        <v>3639</v>
      </c>
      <c r="I5048" s="97" t="s">
        <v>3624</v>
      </c>
      <c r="J5048" s="97" t="s">
        <v>4383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3335</v>
      </c>
      <c r="T5048" s="95" t="str">
        <f t="shared" si="371"/>
        <v>10 2025</v>
      </c>
      <c r="U5048" s="32">
        <f t="shared" si="372"/>
        <v>1701.2117387206972</v>
      </c>
      <c r="V5048" s="22">
        <f t="shared" si="373"/>
        <v>1.3098453300193893</v>
      </c>
      <c r="X5048" s="33"/>
      <c r="Y5048" s="33"/>
    </row>
    <row r="5049" spans="1:25" x14ac:dyDescent="0.2">
      <c r="A5049" s="93" t="s">
        <v>4490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0"/>
        <v>9 2025</v>
      </c>
      <c r="G5049" s="97" t="s">
        <v>5</v>
      </c>
      <c r="H5049" s="161" t="s">
        <v>4384</v>
      </c>
      <c r="I5049" s="97" t="s">
        <v>4385</v>
      </c>
      <c r="J5049" s="97" t="s">
        <v>4386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3326</v>
      </c>
      <c r="T5049" s="95" t="str">
        <f t="shared" si="371"/>
        <v>10 2025</v>
      </c>
      <c r="U5049" s="32">
        <f t="shared" si="372"/>
        <v>2612.8822523265417</v>
      </c>
      <c r="V5049" s="22">
        <f t="shared" si="373"/>
        <v>0.67219014754323303</v>
      </c>
      <c r="X5049" s="33"/>
      <c r="Y5049" s="33"/>
    </row>
    <row r="5050" spans="1:25" x14ac:dyDescent="0.2">
      <c r="A5050" s="93" t="s">
        <v>4490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ref="F5050:F5117" si="374">IFERROR(MONTH(E5050)&amp;" "&amp;YEAR(E5050),"")</f>
        <v>9 2025</v>
      </c>
      <c r="G5050" s="97" t="s">
        <v>5</v>
      </c>
      <c r="H5050" s="161" t="s">
        <v>3893</v>
      </c>
      <c r="I5050" s="97" t="s">
        <v>2099</v>
      </c>
      <c r="J5050" s="97" t="s">
        <v>4170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3326</v>
      </c>
      <c r="T5050" s="95" t="str">
        <f t="shared" ref="T5050:T5117" si="375">IF(R5050="","",MONTH(R5050)&amp;" "&amp;YEAR(R5050))</f>
        <v>10 2025</v>
      </c>
      <c r="U5050" s="32">
        <f t="shared" ref="U5050:U5117" si="376">Q5050-P5050</f>
        <v>999.67493344327954</v>
      </c>
      <c r="V5050" s="22">
        <f t="shared" ref="V5050:V5117" si="377">IF(Q5050&lt;&gt;0,IFERROR(U5050/P5050,""),"")</f>
        <v>1.1103488846162211</v>
      </c>
      <c r="X5050" s="33"/>
      <c r="Y5050" s="33"/>
    </row>
    <row r="5051" spans="1:25" x14ac:dyDescent="0.2">
      <c r="A5051" s="93" t="s">
        <v>4490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4"/>
        <v>9 2025</v>
      </c>
      <c r="G5051" s="97" t="s">
        <v>5</v>
      </c>
      <c r="H5051" s="161" t="s">
        <v>2498</v>
      </c>
      <c r="I5051" s="97" t="s">
        <v>2286</v>
      </c>
      <c r="J5051" s="97" t="s">
        <v>4484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4919</v>
      </c>
      <c r="T5051" s="95" t="str">
        <f t="shared" si="375"/>
        <v>12 2025</v>
      </c>
      <c r="U5051" s="32">
        <f t="shared" si="376"/>
        <v>1522.4083225350455</v>
      </c>
      <c r="V5051" s="22">
        <f t="shared" si="377"/>
        <v>1.9578505874680732</v>
      </c>
      <c r="X5051" s="33"/>
      <c r="Y5051" s="33"/>
    </row>
    <row r="5052" spans="1:25" x14ac:dyDescent="0.2">
      <c r="A5052" s="93" t="s">
        <v>4490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4"/>
        <v>9 2025</v>
      </c>
      <c r="G5052" s="97" t="s">
        <v>5</v>
      </c>
      <c r="H5052" s="161" t="s">
        <v>2496</v>
      </c>
      <c r="I5052" s="97" t="s">
        <v>2286</v>
      </c>
      <c r="J5052" s="97" t="s">
        <v>4485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4927</v>
      </c>
      <c r="T5052" s="95" t="str">
        <f t="shared" si="375"/>
        <v>10 2025</v>
      </c>
      <c r="U5052" s="32">
        <f t="shared" si="376"/>
        <v>1156.142264106491</v>
      </c>
      <c r="V5052" s="22">
        <f t="shared" si="377"/>
        <v>2.6047586210908671</v>
      </c>
      <c r="X5052" s="33"/>
      <c r="Y5052" s="33"/>
    </row>
    <row r="5053" spans="1:25" x14ac:dyDescent="0.2">
      <c r="A5053" s="93" t="s">
        <v>4490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4"/>
        <v>9 2025</v>
      </c>
      <c r="G5053" s="97" t="s">
        <v>5</v>
      </c>
      <c r="H5053" s="161" t="s">
        <v>2994</v>
      </c>
      <c r="I5053" s="97" t="s">
        <v>2105</v>
      </c>
      <c r="J5053" s="97" t="s">
        <v>2995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5"/>
        <v/>
      </c>
      <c r="U5053" s="32">
        <f t="shared" si="376"/>
        <v>-561.54728707739412</v>
      </c>
      <c r="V5053" s="22" t="str">
        <f t="shared" si="377"/>
        <v/>
      </c>
      <c r="X5053" s="33"/>
      <c r="Y5053" s="33"/>
    </row>
    <row r="5054" spans="1:25" x14ac:dyDescent="0.2">
      <c r="A5054" s="93" t="s">
        <v>4490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4"/>
        <v>9 2025</v>
      </c>
      <c r="G5054" s="97" t="s">
        <v>5</v>
      </c>
      <c r="H5054" s="161" t="s">
        <v>4486</v>
      </c>
      <c r="I5054" s="97" t="s">
        <v>3863</v>
      </c>
      <c r="J5054" s="97" t="s">
        <v>4487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3575</v>
      </c>
      <c r="T5054" s="95" t="str">
        <f t="shared" si="375"/>
        <v>10 2025</v>
      </c>
      <c r="U5054" s="32">
        <f t="shared" si="376"/>
        <v>1523.6561797620457</v>
      </c>
      <c r="V5054" s="22">
        <f t="shared" si="377"/>
        <v>0.77094691933643178</v>
      </c>
      <c r="X5054" s="33"/>
      <c r="Y5054" s="33"/>
    </row>
    <row r="5055" spans="1:25" x14ac:dyDescent="0.2">
      <c r="A5055" s="93" t="s">
        <v>4490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4"/>
        <v>9 2025</v>
      </c>
      <c r="G5055" s="97" t="s">
        <v>5</v>
      </c>
      <c r="H5055" s="161" t="s">
        <v>4488</v>
      </c>
      <c r="I5055" s="97" t="s">
        <v>2527</v>
      </c>
      <c r="J5055" s="97" t="s">
        <v>4489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3575</v>
      </c>
      <c r="T5055" s="95" t="str">
        <f t="shared" si="375"/>
        <v>10 2025</v>
      </c>
      <c r="U5055" s="32">
        <f t="shared" si="376"/>
        <v>1873.0010896454237</v>
      </c>
      <c r="V5055" s="22">
        <f t="shared" si="377"/>
        <v>0.71298129674237942</v>
      </c>
      <c r="X5055" s="33"/>
      <c r="Y5055" s="33"/>
    </row>
    <row r="5056" spans="1:25" x14ac:dyDescent="0.2">
      <c r="A5056" s="93" t="s">
        <v>4497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4"/>
        <v>9 2025</v>
      </c>
      <c r="G5056" s="97" t="s">
        <v>5</v>
      </c>
      <c r="H5056" s="161" t="s">
        <v>4492</v>
      </c>
      <c r="I5056" s="97" t="s">
        <v>4493</v>
      </c>
      <c r="J5056" s="97" t="s">
        <v>4494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3575</v>
      </c>
      <c r="T5056" s="95" t="str">
        <f t="shared" si="375"/>
        <v>10 2025</v>
      </c>
      <c r="U5056" s="32">
        <f t="shared" si="376"/>
        <v>1088.5008338386897</v>
      </c>
      <c r="V5056" s="22">
        <f t="shared" si="377"/>
        <v>0.37386266377463279</v>
      </c>
      <c r="X5056" s="33"/>
      <c r="Y5056" s="33"/>
    </row>
    <row r="5057" spans="1:25" x14ac:dyDescent="0.2">
      <c r="A5057" s="93" t="s">
        <v>4497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4"/>
        <v>9 2025</v>
      </c>
      <c r="G5057" s="97" t="s">
        <v>5</v>
      </c>
      <c r="H5057" s="161" t="s">
        <v>3883</v>
      </c>
      <c r="I5057" s="97" t="s">
        <v>3884</v>
      </c>
      <c r="J5057" s="97" t="s">
        <v>3885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3575</v>
      </c>
      <c r="T5057" s="95" t="str">
        <f t="shared" si="375"/>
        <v>10 2025</v>
      </c>
      <c r="U5057" s="32">
        <f t="shared" si="376"/>
        <v>769.27763038204967</v>
      </c>
      <c r="V5057" s="22">
        <f t="shared" si="377"/>
        <v>0.53768477149586469</v>
      </c>
      <c r="X5057" s="33"/>
      <c r="Y5057" s="33"/>
    </row>
    <row r="5058" spans="1:25" x14ac:dyDescent="0.2">
      <c r="A5058" s="93" t="s">
        <v>4497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4"/>
        <v>9 2025</v>
      </c>
      <c r="G5058" s="97" t="s">
        <v>5</v>
      </c>
      <c r="H5058" s="161" t="s">
        <v>2086</v>
      </c>
      <c r="I5058" s="97" t="s">
        <v>2067</v>
      </c>
      <c r="J5058" s="97" t="s">
        <v>4428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3306</v>
      </c>
      <c r="T5058" s="95" t="str">
        <f t="shared" si="375"/>
        <v>11 2025</v>
      </c>
      <c r="U5058" s="32">
        <f t="shared" si="376"/>
        <v>995.24793814432974</v>
      </c>
      <c r="V5058" s="22">
        <f t="shared" si="377"/>
        <v>0.76278702079906935</v>
      </c>
      <c r="X5058" s="33"/>
      <c r="Y5058" s="33"/>
    </row>
    <row r="5059" spans="1:25" x14ac:dyDescent="0.2">
      <c r="A5059" s="93" t="s">
        <v>4497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4"/>
        <v>9 2025</v>
      </c>
      <c r="G5059" s="97" t="s">
        <v>5</v>
      </c>
      <c r="H5059" s="161" t="s">
        <v>3903</v>
      </c>
      <c r="I5059" s="97" t="s">
        <v>2071</v>
      </c>
      <c r="J5059" s="97" t="s">
        <v>3904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3335</v>
      </c>
      <c r="T5059" s="95" t="str">
        <f t="shared" si="375"/>
        <v>10 2025</v>
      </c>
      <c r="U5059" s="32">
        <f t="shared" si="376"/>
        <v>1086.3612644026678</v>
      </c>
      <c r="V5059" s="22">
        <f t="shared" si="377"/>
        <v>0.5989954024911518</v>
      </c>
      <c r="X5059" s="33"/>
      <c r="Y5059" s="33"/>
    </row>
    <row r="5060" spans="1:25" x14ac:dyDescent="0.2">
      <c r="A5060" s="93" t="s">
        <v>4497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si="374"/>
        <v>9 2025</v>
      </c>
      <c r="G5060" s="97" t="s">
        <v>5</v>
      </c>
      <c r="H5060" s="161" t="s">
        <v>4495</v>
      </c>
      <c r="I5060" s="97" t="s">
        <v>2165</v>
      </c>
      <c r="J5060" s="97" t="s">
        <v>4496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4758</v>
      </c>
      <c r="T5060" s="95" t="str">
        <f t="shared" si="375"/>
        <v>10 2025</v>
      </c>
      <c r="U5060" s="32">
        <f t="shared" si="376"/>
        <v>1071.6714978775015</v>
      </c>
      <c r="V5060" s="22">
        <f t="shared" si="377"/>
        <v>0.70120494146984436</v>
      </c>
      <c r="X5060" s="33"/>
      <c r="Y5060" s="33"/>
    </row>
    <row r="5061" spans="1:25" x14ac:dyDescent="0.2">
      <c r="A5061" s="93" t="s">
        <v>4497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4"/>
        <v>9 2025</v>
      </c>
      <c r="G5061" s="97" t="s">
        <v>5</v>
      </c>
      <c r="H5061" s="161" t="s">
        <v>2693</v>
      </c>
      <c r="I5061" s="97" t="s">
        <v>2694</v>
      </c>
      <c r="J5061" s="97" t="s">
        <v>2695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4758</v>
      </c>
      <c r="T5061" s="95" t="str">
        <f t="shared" si="375"/>
        <v>10 2025</v>
      </c>
      <c r="U5061" s="32">
        <f t="shared" si="376"/>
        <v>1291.8204176773802</v>
      </c>
      <c r="V5061" s="22">
        <f t="shared" si="377"/>
        <v>1.2813395949770332</v>
      </c>
      <c r="X5061" s="33"/>
      <c r="Y5061" s="33"/>
    </row>
    <row r="5062" spans="1:25" x14ac:dyDescent="0.2">
      <c r="A5062" s="93" t="s">
        <v>4497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4"/>
        <v>9 2025</v>
      </c>
      <c r="G5062" s="97" t="s">
        <v>5</v>
      </c>
      <c r="H5062" s="161" t="s">
        <v>2693</v>
      </c>
      <c r="I5062" s="97" t="s">
        <v>2694</v>
      </c>
      <c r="J5062" s="97" t="s">
        <v>2695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4758</v>
      </c>
      <c r="T5062" s="95" t="str">
        <f t="shared" si="375"/>
        <v>10 2025</v>
      </c>
      <c r="U5062" s="32">
        <f t="shared" si="376"/>
        <v>1291.8204176773802</v>
      </c>
      <c r="V5062" s="22">
        <f t="shared" si="377"/>
        <v>1.2813395949770332</v>
      </c>
      <c r="X5062" s="33"/>
      <c r="Y5062" s="33"/>
    </row>
    <row r="5063" spans="1:25" x14ac:dyDescent="0.2">
      <c r="A5063" s="93" t="s">
        <v>4499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4"/>
        <v>9 2025</v>
      </c>
      <c r="G5063" s="97" t="s">
        <v>5</v>
      </c>
      <c r="H5063" s="161" t="s">
        <v>2076</v>
      </c>
      <c r="I5063" s="97" t="s">
        <v>2069</v>
      </c>
      <c r="J5063" s="97" t="s">
        <v>2077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75"/>
        <v>10 2025</v>
      </c>
      <c r="U5063" s="32">
        <f t="shared" si="376"/>
        <v>1671.1647408572551</v>
      </c>
      <c r="V5063" s="22">
        <f t="shared" si="377"/>
        <v>0.91378637441657984</v>
      </c>
      <c r="X5063" s="33"/>
      <c r="Y5063" s="33"/>
    </row>
    <row r="5064" spans="1:25" x14ac:dyDescent="0.2">
      <c r="A5064" s="93" t="s">
        <v>4499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4"/>
        <v>9 2025</v>
      </c>
      <c r="G5064" s="97" t="s">
        <v>5</v>
      </c>
      <c r="H5064" s="161" t="s">
        <v>2076</v>
      </c>
      <c r="I5064" s="97" t="s">
        <v>2069</v>
      </c>
      <c r="J5064" s="97" t="s">
        <v>2077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/>
      <c r="R5064" s="31"/>
      <c r="S5064" s="31"/>
      <c r="T5064" s="95" t="str">
        <f t="shared" si="375"/>
        <v/>
      </c>
      <c r="U5064" s="32">
        <f t="shared" si="376"/>
        <v>-1828.8352591427449</v>
      </c>
      <c r="V5064" s="22" t="str">
        <f t="shared" si="377"/>
        <v/>
      </c>
      <c r="X5064" s="33"/>
      <c r="Y5064" s="33"/>
    </row>
    <row r="5065" spans="1:25" x14ac:dyDescent="0.2">
      <c r="A5065" s="93" t="s">
        <v>4499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4"/>
        <v>9 2025</v>
      </c>
      <c r="G5065" s="97" t="s">
        <v>5</v>
      </c>
      <c r="H5065" s="161" t="s">
        <v>2630</v>
      </c>
      <c r="I5065" s="97" t="s">
        <v>2115</v>
      </c>
      <c r="J5065" s="97" t="s">
        <v>2631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3320</v>
      </c>
      <c r="T5065" s="95" t="str">
        <f t="shared" si="375"/>
        <v>10 2025</v>
      </c>
      <c r="U5065" s="32">
        <f t="shared" si="376"/>
        <v>3910.7377365316552</v>
      </c>
      <c r="V5065" s="22">
        <f t="shared" si="377"/>
        <v>0.7393730054836144</v>
      </c>
      <c r="X5065" s="33"/>
      <c r="Y5065" s="33"/>
    </row>
    <row r="5066" spans="1:25" x14ac:dyDescent="0.2">
      <c r="A5066" s="93" t="s">
        <v>4499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4"/>
        <v>9 2025</v>
      </c>
      <c r="G5066" s="97" t="s">
        <v>5</v>
      </c>
      <c r="H5066" s="161" t="s">
        <v>4482</v>
      </c>
      <c r="I5066" s="97" t="s">
        <v>2115</v>
      </c>
      <c r="J5066" s="97" t="s">
        <v>4483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3306</v>
      </c>
      <c r="T5066" s="95" t="str">
        <f t="shared" si="375"/>
        <v>10 2025</v>
      </c>
      <c r="U5066" s="32">
        <f t="shared" si="376"/>
        <v>890.11315139598889</v>
      </c>
      <c r="V5066" s="22">
        <f t="shared" si="377"/>
        <v>1.4594726110808856</v>
      </c>
      <c r="X5066" s="33"/>
      <c r="Y5066" s="33"/>
    </row>
    <row r="5067" spans="1:25" x14ac:dyDescent="0.2">
      <c r="A5067" s="93" t="s">
        <v>4499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4"/>
        <v>9 2025</v>
      </c>
      <c r="G5067" s="97" t="s">
        <v>5</v>
      </c>
      <c r="H5067" s="161" t="s">
        <v>3674</v>
      </c>
      <c r="I5067" s="97" t="s">
        <v>2115</v>
      </c>
      <c r="J5067" s="97" t="s">
        <v>3675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75"/>
        <v/>
      </c>
      <c r="U5067" s="32">
        <f t="shared" si="376"/>
        <v>-936.70036964215501</v>
      </c>
      <c r="V5067" s="22" t="str">
        <f t="shared" si="377"/>
        <v/>
      </c>
      <c r="X5067" s="33"/>
      <c r="Y5067" s="33"/>
    </row>
    <row r="5068" spans="1:25" x14ac:dyDescent="0.2">
      <c r="A5068" s="93" t="s">
        <v>4628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4"/>
        <v>9 2025</v>
      </c>
      <c r="G5068" s="97" t="s">
        <v>5</v>
      </c>
      <c r="H5068" s="161" t="s">
        <v>4629</v>
      </c>
      <c r="I5068" s="97" t="s">
        <v>4274</v>
      </c>
      <c r="J5068" s="97" t="s">
        <v>1288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3352</v>
      </c>
      <c r="T5068" s="95" t="str">
        <f t="shared" si="375"/>
        <v>9 2025</v>
      </c>
      <c r="U5068" s="32">
        <f t="shared" si="376"/>
        <v>240</v>
      </c>
      <c r="V5068" s="22">
        <f t="shared" si="377"/>
        <v>1.1428571428571428</v>
      </c>
      <c r="X5068" s="33"/>
      <c r="Y5068" s="33"/>
    </row>
    <row r="5069" spans="1:25" x14ac:dyDescent="0.2">
      <c r="A5069" s="93" t="s">
        <v>4628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4"/>
        <v>9 2025</v>
      </c>
      <c r="G5069" s="97" t="s">
        <v>5</v>
      </c>
      <c r="H5069" s="161" t="s">
        <v>4629</v>
      </c>
      <c r="I5069" s="97" t="s">
        <v>4274</v>
      </c>
      <c r="J5069" s="97" t="s">
        <v>1288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3352</v>
      </c>
      <c r="T5069" s="95" t="str">
        <f t="shared" si="375"/>
        <v>9 2025</v>
      </c>
      <c r="U5069" s="32">
        <f t="shared" si="376"/>
        <v>240</v>
      </c>
      <c r="V5069" s="22">
        <f t="shared" si="377"/>
        <v>1.1428571428571428</v>
      </c>
      <c r="X5069" s="33"/>
      <c r="Y5069" s="33"/>
    </row>
    <row r="5070" spans="1:25" x14ac:dyDescent="0.2">
      <c r="A5070" s="93" t="s">
        <v>4630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4"/>
        <v>9 2025</v>
      </c>
      <c r="G5070" s="97" t="s">
        <v>6</v>
      </c>
      <c r="H5070" s="161" t="s">
        <v>2346</v>
      </c>
      <c r="I5070" s="97" t="s">
        <v>2347</v>
      </c>
      <c r="J5070" s="97" t="s">
        <v>760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3331</v>
      </c>
      <c r="T5070" s="95" t="str">
        <f t="shared" si="375"/>
        <v>9 2025</v>
      </c>
      <c r="U5070" s="32">
        <f t="shared" si="376"/>
        <v>1236</v>
      </c>
      <c r="V5070" s="22">
        <f t="shared" si="377"/>
        <v>1.6178010471204189</v>
      </c>
      <c r="X5070" s="33"/>
      <c r="Y5070" s="33"/>
    </row>
    <row r="5071" spans="1:25" x14ac:dyDescent="0.2">
      <c r="A5071" s="93" t="s">
        <v>4631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4"/>
        <v>9 2025</v>
      </c>
      <c r="G5071" s="97" t="s">
        <v>6</v>
      </c>
      <c r="H5071" s="161" t="s">
        <v>2346</v>
      </c>
      <c r="I5071" s="97" t="s">
        <v>2347</v>
      </c>
      <c r="J5071" s="97" t="s">
        <v>760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75"/>
        <v>9 2025</v>
      </c>
      <c r="U5071" s="32">
        <f t="shared" si="376"/>
        <v>1148</v>
      </c>
      <c r="V5071" s="22">
        <f t="shared" si="377"/>
        <v>1.3474178403755868</v>
      </c>
      <c r="X5071" s="33"/>
      <c r="Y5071" s="33"/>
    </row>
    <row r="5072" spans="1:25" x14ac:dyDescent="0.2">
      <c r="A5072" s="93" t="s">
        <v>4654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4"/>
        <v>9 2025</v>
      </c>
      <c r="G5072" s="97" t="s">
        <v>5</v>
      </c>
      <c r="H5072" s="161" t="s">
        <v>2086</v>
      </c>
      <c r="I5072" s="97" t="s">
        <v>2067</v>
      </c>
      <c r="J5072" s="97" t="s">
        <v>4428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4812</v>
      </c>
      <c r="T5072" s="95" t="str">
        <f t="shared" si="375"/>
        <v>12 2025</v>
      </c>
      <c r="U5072" s="32">
        <f t="shared" si="376"/>
        <v>1273.3576054987213</v>
      </c>
      <c r="V5072" s="22">
        <f t="shared" si="377"/>
        <v>1.1302234069244197</v>
      </c>
      <c r="X5072" s="33"/>
      <c r="Y5072" s="33"/>
    </row>
    <row r="5073" spans="1:25" x14ac:dyDescent="0.2">
      <c r="A5073" s="93" t="s">
        <v>4654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4"/>
        <v>9 2025</v>
      </c>
      <c r="G5073" s="97" t="s">
        <v>5</v>
      </c>
      <c r="H5073" s="161" t="s">
        <v>2086</v>
      </c>
      <c r="I5073" s="97" t="s">
        <v>2067</v>
      </c>
      <c r="J5073" s="97" t="s">
        <v>4428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/>
      <c r="R5073" s="31"/>
      <c r="S5073" s="31"/>
      <c r="T5073" s="95" t="str">
        <f t="shared" si="375"/>
        <v/>
      </c>
      <c r="U5073" s="32">
        <f t="shared" si="376"/>
        <v>-1126.6423945012787</v>
      </c>
      <c r="V5073" s="22" t="str">
        <f t="shared" si="377"/>
        <v/>
      </c>
      <c r="X5073" s="33"/>
      <c r="Y5073" s="33"/>
    </row>
    <row r="5074" spans="1:25" x14ac:dyDescent="0.2">
      <c r="A5074" s="93" t="s">
        <v>4654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4"/>
        <v>9 2025</v>
      </c>
      <c r="G5074" s="97" t="s">
        <v>5</v>
      </c>
      <c r="H5074" s="161" t="s">
        <v>2866</v>
      </c>
      <c r="I5074" s="97" t="s">
        <v>2067</v>
      </c>
      <c r="J5074" s="97" t="s">
        <v>2867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75"/>
        <v/>
      </c>
      <c r="U5074" s="32">
        <f t="shared" si="376"/>
        <v>-925.7823241687978</v>
      </c>
      <c r="V5074" s="22" t="str">
        <f t="shared" si="377"/>
        <v/>
      </c>
      <c r="X5074" s="33"/>
      <c r="Y5074" s="33"/>
    </row>
    <row r="5075" spans="1:25" x14ac:dyDescent="0.2">
      <c r="A5075" s="93" t="s">
        <v>4654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4"/>
        <v>9 2025</v>
      </c>
      <c r="G5075" s="97" t="s">
        <v>5</v>
      </c>
      <c r="H5075" s="161" t="s">
        <v>2078</v>
      </c>
      <c r="I5075" s="97" t="s">
        <v>2067</v>
      </c>
      <c r="J5075" s="97" t="s">
        <v>2079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4899</v>
      </c>
      <c r="T5075" s="95" t="str">
        <f t="shared" si="375"/>
        <v>12 2025</v>
      </c>
      <c r="U5075" s="32">
        <f t="shared" si="376"/>
        <v>1801.6010901534528</v>
      </c>
      <c r="V5075" s="22">
        <f t="shared" si="377"/>
        <v>0.69335046413633594</v>
      </c>
      <c r="X5075" s="33"/>
      <c r="Y5075" s="33"/>
    </row>
    <row r="5076" spans="1:25" x14ac:dyDescent="0.2">
      <c r="A5076" s="93" t="s">
        <v>4654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4"/>
        <v>9 2025</v>
      </c>
      <c r="G5076" s="97" t="s">
        <v>5</v>
      </c>
      <c r="H5076" s="161" t="s">
        <v>2925</v>
      </c>
      <c r="I5076" s="97" t="s">
        <v>2067</v>
      </c>
      <c r="J5076" s="97" t="s">
        <v>2786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75"/>
        <v/>
      </c>
      <c r="U5076" s="32">
        <f t="shared" si="376"/>
        <v>-844.52529571611251</v>
      </c>
      <c r="V5076" s="22" t="str">
        <f t="shared" si="377"/>
        <v/>
      </c>
      <c r="X5076" s="33"/>
      <c r="Y5076" s="33"/>
    </row>
    <row r="5077" spans="1:25" x14ac:dyDescent="0.2">
      <c r="A5077" s="93" t="s">
        <v>4654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4"/>
        <v>9 2025</v>
      </c>
      <c r="G5077" s="97" t="s">
        <v>5</v>
      </c>
      <c r="H5077" s="161" t="s">
        <v>4646</v>
      </c>
      <c r="I5077" s="97" t="s">
        <v>2067</v>
      </c>
      <c r="J5077" s="97" t="s">
        <v>4647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75"/>
        <v/>
      </c>
      <c r="U5077" s="32">
        <f t="shared" si="376"/>
        <v>-797.96227941176448</v>
      </c>
      <c r="V5077" s="22" t="str">
        <f t="shared" si="377"/>
        <v/>
      </c>
      <c r="X5077" s="33"/>
      <c r="Y5077" s="33"/>
    </row>
    <row r="5078" spans="1:25" x14ac:dyDescent="0.2">
      <c r="A5078" s="93" t="s">
        <v>4654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4"/>
        <v>9 2025</v>
      </c>
      <c r="G5078" s="97" t="s">
        <v>5</v>
      </c>
      <c r="H5078" s="161" t="s">
        <v>2138</v>
      </c>
      <c r="I5078" s="97" t="s">
        <v>2067</v>
      </c>
      <c r="J5078" s="97" t="s">
        <v>4648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75"/>
        <v>11 2025</v>
      </c>
      <c r="U5078" s="32">
        <f t="shared" si="376"/>
        <v>1428.7793797953968</v>
      </c>
      <c r="V5078" s="22">
        <f t="shared" si="377"/>
        <v>0.80666370044311642</v>
      </c>
      <c r="X5078" s="33"/>
      <c r="Y5078" s="33"/>
    </row>
    <row r="5079" spans="1:25" x14ac:dyDescent="0.2">
      <c r="A5079" s="93" t="s">
        <v>4654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4"/>
        <v>9 2025</v>
      </c>
      <c r="G5079" s="97" t="s">
        <v>5</v>
      </c>
      <c r="H5079" s="161" t="s">
        <v>2144</v>
      </c>
      <c r="I5079" s="97" t="s">
        <v>2067</v>
      </c>
      <c r="J5079" s="97" t="s">
        <v>4649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4911</v>
      </c>
      <c r="T5079" s="95" t="str">
        <f t="shared" si="375"/>
        <v>11 2025</v>
      </c>
      <c r="U5079" s="32">
        <f t="shared" si="376"/>
        <v>1190.1157864450129</v>
      </c>
      <c r="V5079" s="22">
        <f t="shared" si="377"/>
        <v>1.9513798848930397</v>
      </c>
      <c r="X5079" s="33"/>
      <c r="Y5079" s="33"/>
    </row>
    <row r="5080" spans="1:25" x14ac:dyDescent="0.2">
      <c r="A5080" s="93" t="s">
        <v>4654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4"/>
        <v>9 2025</v>
      </c>
      <c r="G5080" s="97" t="s">
        <v>5</v>
      </c>
      <c r="H5080" s="161" t="s">
        <v>4650</v>
      </c>
      <c r="I5080" s="97" t="s">
        <v>2067</v>
      </c>
      <c r="J5080" s="97" t="s">
        <v>4651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3484</v>
      </c>
      <c r="T5080" s="95" t="str">
        <f t="shared" si="375"/>
        <v>11 2025</v>
      </c>
      <c r="U5080" s="32">
        <f t="shared" si="376"/>
        <v>655.68642423273695</v>
      </c>
      <c r="V5080" s="22">
        <f t="shared" si="377"/>
        <v>0.39875996518898965</v>
      </c>
      <c r="X5080" s="33"/>
      <c r="Y5080" s="33"/>
    </row>
    <row r="5081" spans="1:25" x14ac:dyDescent="0.2">
      <c r="A5081" s="93" t="s">
        <v>4654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4"/>
        <v>9 2025</v>
      </c>
      <c r="G5081" s="97" t="s">
        <v>5</v>
      </c>
      <c r="H5081" s="161" t="s">
        <v>2264</v>
      </c>
      <c r="I5081" s="97" t="s">
        <v>2067</v>
      </c>
      <c r="J5081" s="97" t="s">
        <v>4652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75"/>
        <v>11 2025</v>
      </c>
      <c r="U5081" s="32">
        <f t="shared" si="376"/>
        <v>1043.552770140665</v>
      </c>
      <c r="V5081" s="22">
        <f t="shared" si="377"/>
        <v>1.5896978807638198</v>
      </c>
      <c r="X5081" s="33"/>
      <c r="Y5081" s="33"/>
    </row>
    <row r="5082" spans="1:25" x14ac:dyDescent="0.2">
      <c r="A5082" s="93" t="s">
        <v>4654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4"/>
        <v>9 2025</v>
      </c>
      <c r="G5082" s="97" t="s">
        <v>5</v>
      </c>
      <c r="H5082" s="161" t="s">
        <v>3094</v>
      </c>
      <c r="I5082" s="97" t="s">
        <v>2165</v>
      </c>
      <c r="J5082" s="97" t="s">
        <v>4653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75"/>
        <v>10 2025</v>
      </c>
      <c r="U5082" s="32">
        <f t="shared" si="376"/>
        <v>1183.3146187659854</v>
      </c>
      <c r="V5082" s="22">
        <f t="shared" si="377"/>
        <v>0.47018774281025422</v>
      </c>
      <c r="X5082" s="33"/>
      <c r="Y5082" s="33"/>
    </row>
    <row r="5083" spans="1:25" x14ac:dyDescent="0.2">
      <c r="A5083" s="93" t="s">
        <v>4654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4"/>
        <v>9 2025</v>
      </c>
      <c r="G5083" s="97" t="s">
        <v>5</v>
      </c>
      <c r="H5083" s="161" t="s">
        <v>3094</v>
      </c>
      <c r="I5083" s="97" t="s">
        <v>2165</v>
      </c>
      <c r="J5083" s="97" t="s">
        <v>4653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3356</v>
      </c>
      <c r="T5083" s="95" t="str">
        <f t="shared" si="375"/>
        <v>11 2025</v>
      </c>
      <c r="U5083" s="32">
        <f t="shared" si="376"/>
        <v>1183.3146187659854</v>
      </c>
      <c r="V5083" s="22">
        <f t="shared" si="377"/>
        <v>0.47018774281025422</v>
      </c>
      <c r="X5083" s="33"/>
      <c r="Y5083" s="33"/>
    </row>
    <row r="5084" spans="1:25" x14ac:dyDescent="0.2">
      <c r="A5084" s="93" t="s">
        <v>4655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4"/>
        <v>9 2025</v>
      </c>
      <c r="G5084" s="97" t="s">
        <v>5</v>
      </c>
      <c r="H5084" s="161" t="s">
        <v>2343</v>
      </c>
      <c r="I5084" s="97" t="s">
        <v>2067</v>
      </c>
      <c r="J5084" s="97" t="s">
        <v>4632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3380</v>
      </c>
      <c r="T5084" s="95" t="str">
        <f t="shared" si="375"/>
        <v>10 2025</v>
      </c>
      <c r="U5084" s="32">
        <f t="shared" si="376"/>
        <v>1034.5188768728372</v>
      </c>
      <c r="V5084" s="22">
        <f t="shared" si="377"/>
        <v>1.1953107343750098</v>
      </c>
      <c r="X5084" s="33"/>
      <c r="Y5084" s="33"/>
    </row>
    <row r="5085" spans="1:25" x14ac:dyDescent="0.2">
      <c r="A5085" s="93" t="s">
        <v>4655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4"/>
        <v>9 2025</v>
      </c>
      <c r="G5085" s="97" t="s">
        <v>5</v>
      </c>
      <c r="H5085" s="161" t="s">
        <v>2343</v>
      </c>
      <c r="I5085" s="97" t="s">
        <v>2067</v>
      </c>
      <c r="J5085" s="97" t="s">
        <v>4632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4916</v>
      </c>
      <c r="T5085" s="95" t="str">
        <f t="shared" si="375"/>
        <v>12 2025</v>
      </c>
      <c r="U5085" s="32">
        <f t="shared" si="376"/>
        <v>934.51887687283727</v>
      </c>
      <c r="V5085" s="22">
        <f t="shared" si="377"/>
        <v>1.0797680641447462</v>
      </c>
      <c r="X5085" s="33"/>
      <c r="Y5085" s="33"/>
    </row>
    <row r="5086" spans="1:25" x14ac:dyDescent="0.2">
      <c r="A5086" s="93" t="s">
        <v>4655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4"/>
        <v>9 2025</v>
      </c>
      <c r="G5086" s="97" t="s">
        <v>5</v>
      </c>
      <c r="H5086" s="161" t="s">
        <v>2260</v>
      </c>
      <c r="I5086" s="97" t="s">
        <v>2068</v>
      </c>
      <c r="J5086" s="97" t="s">
        <v>2261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/>
      <c r="R5086" s="31"/>
      <c r="S5086" s="31"/>
      <c r="T5086" s="95" t="str">
        <f t="shared" si="375"/>
        <v/>
      </c>
      <c r="U5086" s="32">
        <f t="shared" si="376"/>
        <v>-1041.4398339574907</v>
      </c>
      <c r="V5086" s="22" t="str">
        <f t="shared" si="377"/>
        <v/>
      </c>
      <c r="X5086" s="33"/>
      <c r="Y5086" s="33"/>
    </row>
    <row r="5087" spans="1:25" x14ac:dyDescent="0.2">
      <c r="A5087" s="93" t="s">
        <v>4655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4"/>
        <v>9 2025</v>
      </c>
      <c r="G5087" s="97" t="s">
        <v>5</v>
      </c>
      <c r="H5087" s="161" t="s">
        <v>2260</v>
      </c>
      <c r="I5087" s="97" t="s">
        <v>2068</v>
      </c>
      <c r="J5087" s="97" t="s">
        <v>2261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/>
      <c r="R5087" s="31"/>
      <c r="S5087" s="31"/>
      <c r="T5087" s="95" t="str">
        <f t="shared" si="375"/>
        <v/>
      </c>
      <c r="U5087" s="32">
        <f t="shared" si="376"/>
        <v>-1041.4398339574907</v>
      </c>
      <c r="V5087" s="22" t="str">
        <f t="shared" si="377"/>
        <v/>
      </c>
      <c r="X5087" s="33"/>
      <c r="Y5087" s="33"/>
    </row>
    <row r="5088" spans="1:25" x14ac:dyDescent="0.2">
      <c r="A5088" s="93" t="s">
        <v>4655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4"/>
        <v>9 2025</v>
      </c>
      <c r="G5088" s="97" t="s">
        <v>5</v>
      </c>
      <c r="H5088" s="161" t="s">
        <v>4633</v>
      </c>
      <c r="I5088" s="97" t="s">
        <v>2102</v>
      </c>
      <c r="J5088" s="97" t="s">
        <v>4634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4919</v>
      </c>
      <c r="T5088" s="95" t="str">
        <f t="shared" si="375"/>
        <v>11 2025</v>
      </c>
      <c r="U5088" s="32">
        <f t="shared" si="376"/>
        <v>1400.2815170659469</v>
      </c>
      <c r="V5088" s="22">
        <f t="shared" si="377"/>
        <v>1.1671750806417462</v>
      </c>
      <c r="X5088" s="33"/>
      <c r="Y5088" s="33"/>
    </row>
    <row r="5089" spans="1:25" x14ac:dyDescent="0.2">
      <c r="A5089" s="93" t="s">
        <v>4655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4"/>
        <v>9 2025</v>
      </c>
      <c r="G5089" s="97" t="s">
        <v>5</v>
      </c>
      <c r="H5089" s="161" t="s">
        <v>2945</v>
      </c>
      <c r="I5089" s="97" t="s">
        <v>2165</v>
      </c>
      <c r="J5089" s="97" t="s">
        <v>4453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75"/>
        <v/>
      </c>
      <c r="U5089" s="32">
        <f t="shared" si="376"/>
        <v>-362.86222185584353</v>
      </c>
      <c r="V5089" s="22" t="str">
        <f t="shared" si="377"/>
        <v/>
      </c>
      <c r="X5089" s="33"/>
      <c r="Y5089" s="33"/>
    </row>
    <row r="5090" spans="1:25" x14ac:dyDescent="0.2">
      <c r="A5090" s="93" t="s">
        <v>4655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4"/>
        <v>9 2025</v>
      </c>
      <c r="G5090" s="97" t="s">
        <v>5</v>
      </c>
      <c r="H5090" s="161" t="s">
        <v>2756</v>
      </c>
      <c r="I5090" s="97" t="s">
        <v>2757</v>
      </c>
      <c r="J5090" s="97" t="s">
        <v>3961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/>
      <c r="R5090" s="31"/>
      <c r="S5090" s="31"/>
      <c r="T5090" s="95" t="str">
        <f t="shared" si="375"/>
        <v/>
      </c>
      <c r="U5090" s="32">
        <f t="shared" si="376"/>
        <v>-372.9651143437091</v>
      </c>
      <c r="V5090" s="22" t="str">
        <f t="shared" si="377"/>
        <v/>
      </c>
      <c r="X5090" s="33"/>
      <c r="Y5090" s="33"/>
    </row>
    <row r="5091" spans="1:25" x14ac:dyDescent="0.2">
      <c r="A5091" s="93" t="s">
        <v>4655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4"/>
        <v>9 2025</v>
      </c>
      <c r="G5091" s="97" t="s">
        <v>5</v>
      </c>
      <c r="H5091" s="161" t="s">
        <v>4635</v>
      </c>
      <c r="I5091" s="97" t="s">
        <v>2933</v>
      </c>
      <c r="J5091" s="97" t="s">
        <v>4636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3484</v>
      </c>
      <c r="T5091" s="95" t="str">
        <f t="shared" si="375"/>
        <v>12 2025</v>
      </c>
      <c r="U5091" s="32">
        <f t="shared" si="376"/>
        <v>649.20534223998379</v>
      </c>
      <c r="V5091" s="22">
        <f t="shared" si="377"/>
        <v>0.99755788480885399</v>
      </c>
      <c r="X5091" s="33"/>
      <c r="Y5091" s="33"/>
    </row>
    <row r="5092" spans="1:25" x14ac:dyDescent="0.2">
      <c r="A5092" s="93" t="s">
        <v>4655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4"/>
        <v>9 2025</v>
      </c>
      <c r="G5092" s="97" t="s">
        <v>5</v>
      </c>
      <c r="H5092" s="161" t="s">
        <v>2254</v>
      </c>
      <c r="I5092" s="97" t="s">
        <v>2067</v>
      </c>
      <c r="J5092" s="97" t="s">
        <v>2255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75"/>
        <v>12 2025</v>
      </c>
      <c r="U5092" s="32">
        <f t="shared" si="376"/>
        <v>1134.5188768728372</v>
      </c>
      <c r="V5092" s="22">
        <f t="shared" si="377"/>
        <v>1.3108534046052736</v>
      </c>
      <c r="X5092" s="33"/>
      <c r="Y5092" s="33"/>
    </row>
    <row r="5093" spans="1:25" x14ac:dyDescent="0.2">
      <c r="A5093" s="93" t="s">
        <v>4655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4"/>
        <v>9 2025</v>
      </c>
      <c r="G5093" s="97" t="s">
        <v>5</v>
      </c>
      <c r="H5093" s="161" t="s">
        <v>4637</v>
      </c>
      <c r="I5093" s="97" t="s">
        <v>2070</v>
      </c>
      <c r="J5093" s="97" t="s">
        <v>4638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3320</v>
      </c>
      <c r="T5093" s="95" t="str">
        <f t="shared" si="375"/>
        <v>11 2025</v>
      </c>
      <c r="U5093" s="32">
        <f t="shared" si="376"/>
        <v>1104.4910556025577</v>
      </c>
      <c r="V5093" s="22">
        <f t="shared" si="377"/>
        <v>0.92386682741151782</v>
      </c>
      <c r="X5093" s="33"/>
      <c r="Y5093" s="33"/>
    </row>
    <row r="5094" spans="1:25" x14ac:dyDescent="0.2">
      <c r="A5094" s="93" t="s">
        <v>4655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4"/>
        <v>9 2025</v>
      </c>
      <c r="G5094" s="97" t="s">
        <v>5</v>
      </c>
      <c r="H5094" s="161" t="s">
        <v>2633</v>
      </c>
      <c r="I5094" s="97" t="s">
        <v>2115</v>
      </c>
      <c r="J5094" s="97" t="s">
        <v>4639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/>
      <c r="R5094" s="31"/>
      <c r="S5094" s="31"/>
      <c r="T5094" s="95" t="str">
        <f t="shared" si="375"/>
        <v/>
      </c>
      <c r="U5094" s="32">
        <f t="shared" si="376"/>
        <v>-1798.3148628400968</v>
      </c>
      <c r="V5094" s="22" t="str">
        <f t="shared" si="377"/>
        <v/>
      </c>
      <c r="X5094" s="33"/>
      <c r="Y5094" s="33"/>
    </row>
    <row r="5095" spans="1:25" x14ac:dyDescent="0.2">
      <c r="A5095" s="93" t="s">
        <v>4655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4"/>
        <v>9 2025</v>
      </c>
      <c r="G5095" s="97" t="s">
        <v>5</v>
      </c>
      <c r="H5095" s="161" t="s">
        <v>4640</v>
      </c>
      <c r="I5095" s="97" t="s">
        <v>4641</v>
      </c>
      <c r="J5095" s="97" t="s">
        <v>4642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4927</v>
      </c>
      <c r="T5095" s="95" t="str">
        <f t="shared" si="375"/>
        <v>10 2025</v>
      </c>
      <c r="U5095" s="32">
        <f t="shared" si="376"/>
        <v>2148.4585952999028</v>
      </c>
      <c r="V5095" s="22">
        <f t="shared" si="377"/>
        <v>0.75343762912180501</v>
      </c>
      <c r="X5095" s="33"/>
      <c r="Y5095" s="33"/>
    </row>
    <row r="5096" spans="1:25" x14ac:dyDescent="0.2">
      <c r="A5096" s="93" t="s">
        <v>4655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4"/>
        <v>9 2025</v>
      </c>
      <c r="G5096" s="97" t="s">
        <v>5</v>
      </c>
      <c r="H5096" s="161" t="s">
        <v>4102</v>
      </c>
      <c r="I5096" s="97" t="s">
        <v>2742</v>
      </c>
      <c r="J5096" s="97" t="s">
        <v>4103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75"/>
        <v>10 2025</v>
      </c>
      <c r="U5096" s="32">
        <f t="shared" si="376"/>
        <v>1526.1004606722454</v>
      </c>
      <c r="V5096" s="22">
        <f t="shared" si="377"/>
        <v>0.86030827949286448</v>
      </c>
      <c r="X5096" s="33"/>
      <c r="Y5096" s="33"/>
    </row>
    <row r="5097" spans="1:25" x14ac:dyDescent="0.2">
      <c r="A5097" s="93" t="s">
        <v>4655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4"/>
        <v>9 2025</v>
      </c>
      <c r="G5097" s="97" t="s">
        <v>5</v>
      </c>
      <c r="H5097" s="161" t="s">
        <v>4643</v>
      </c>
      <c r="I5097" s="97" t="s">
        <v>4644</v>
      </c>
      <c r="J5097" s="97" t="s">
        <v>4645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75"/>
        <v/>
      </c>
      <c r="U5097" s="32">
        <f t="shared" si="376"/>
        <v>-168.38154146442849</v>
      </c>
      <c r="V5097" s="22" t="str">
        <f t="shared" si="377"/>
        <v/>
      </c>
      <c r="X5097" s="33"/>
      <c r="Y5097" s="33"/>
    </row>
    <row r="5098" spans="1:25" x14ac:dyDescent="0.2">
      <c r="A5098" s="93" t="s">
        <v>4655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4"/>
        <v>9 2025</v>
      </c>
      <c r="G5098" s="97" t="s">
        <v>5</v>
      </c>
      <c r="H5098" s="161" t="s">
        <v>2885</v>
      </c>
      <c r="I5098" s="97" t="s">
        <v>2070</v>
      </c>
      <c r="J5098" s="97" t="s">
        <v>2886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/>
      <c r="R5098" s="31"/>
      <c r="S5098" s="31"/>
      <c r="T5098" s="95" t="str">
        <f t="shared" si="375"/>
        <v/>
      </c>
      <c r="U5098" s="32">
        <f t="shared" si="376"/>
        <v>-1621.514244302447</v>
      </c>
      <c r="V5098" s="22" t="str">
        <f t="shared" si="377"/>
        <v/>
      </c>
      <c r="X5098" s="33"/>
      <c r="Y5098" s="33"/>
    </row>
    <row r="5099" spans="1:25" x14ac:dyDescent="0.2">
      <c r="A5099" s="93" t="s">
        <v>4666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4"/>
        <v>9 2025</v>
      </c>
      <c r="G5099" s="97" t="s">
        <v>5</v>
      </c>
      <c r="H5099" s="161" t="s">
        <v>4658</v>
      </c>
      <c r="I5099" s="97" t="s">
        <v>2099</v>
      </c>
      <c r="J5099" s="97" t="s">
        <v>4659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3335</v>
      </c>
      <c r="T5099" s="95" t="str">
        <f t="shared" si="375"/>
        <v>10 2025</v>
      </c>
      <c r="U5099" s="32">
        <f t="shared" si="376"/>
        <v>1155.3203189934093</v>
      </c>
      <c r="V5099" s="22">
        <f t="shared" si="377"/>
        <v>0.62629860939487492</v>
      </c>
      <c r="X5099" s="33"/>
      <c r="Y5099" s="33"/>
    </row>
    <row r="5100" spans="1:25" x14ac:dyDescent="0.2">
      <c r="A5100" s="93" t="s">
        <v>4666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4"/>
        <v>9 2025</v>
      </c>
      <c r="G5100" s="97" t="s">
        <v>5</v>
      </c>
      <c r="H5100" s="161" t="s">
        <v>2866</v>
      </c>
      <c r="I5100" s="97" t="s">
        <v>2067</v>
      </c>
      <c r="J5100" s="97" t="s">
        <v>2867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75"/>
        <v/>
      </c>
      <c r="U5100" s="32">
        <f t="shared" si="376"/>
        <v>-970.95801164489706</v>
      </c>
      <c r="V5100" s="22" t="str">
        <f t="shared" si="377"/>
        <v/>
      </c>
      <c r="X5100" s="33"/>
      <c r="Y5100" s="33"/>
    </row>
    <row r="5101" spans="1:25" x14ac:dyDescent="0.2">
      <c r="A5101" s="93" t="s">
        <v>4666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4"/>
        <v>9 2025</v>
      </c>
      <c r="G5101" s="97" t="s">
        <v>5</v>
      </c>
      <c r="H5101" s="161" t="s">
        <v>2221</v>
      </c>
      <c r="I5101" s="97" t="s">
        <v>2222</v>
      </c>
      <c r="J5101" s="97" t="s">
        <v>4660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75"/>
        <v/>
      </c>
      <c r="U5101" s="32">
        <f t="shared" si="376"/>
        <v>-1443.6150349824779</v>
      </c>
      <c r="V5101" s="22" t="str">
        <f t="shared" si="377"/>
        <v/>
      </c>
      <c r="X5101" s="33"/>
      <c r="Y5101" s="33"/>
    </row>
    <row r="5102" spans="1:25" x14ac:dyDescent="0.2">
      <c r="A5102" s="93" t="s">
        <v>4666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4"/>
        <v>9 2025</v>
      </c>
      <c r="G5102" s="97" t="s">
        <v>5</v>
      </c>
      <c r="H5102" s="161" t="s">
        <v>4102</v>
      </c>
      <c r="I5102" s="97" t="s">
        <v>2742</v>
      </c>
      <c r="J5102" s="97" t="s">
        <v>4103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5287</v>
      </c>
      <c r="T5102" s="95" t="str">
        <f t="shared" si="375"/>
        <v>11 2025</v>
      </c>
      <c r="U5102" s="32">
        <f t="shared" si="376"/>
        <v>1381.5665649020405</v>
      </c>
      <c r="V5102" s="22">
        <f t="shared" si="377"/>
        <v>0.68447467272310103</v>
      </c>
      <c r="X5102" s="33"/>
      <c r="Y5102" s="33"/>
    </row>
    <row r="5103" spans="1:25" x14ac:dyDescent="0.2">
      <c r="A5103" s="93" t="s">
        <v>4666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4"/>
        <v>9 2025</v>
      </c>
      <c r="G5103" s="97" t="s">
        <v>5</v>
      </c>
      <c r="H5103" s="161" t="s">
        <v>4661</v>
      </c>
      <c r="I5103" s="97" t="s">
        <v>2742</v>
      </c>
      <c r="J5103" s="97" t="s">
        <v>4662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/>
      <c r="R5103" s="31"/>
      <c r="S5103" s="31"/>
      <c r="T5103" s="95" t="str">
        <f t="shared" si="375"/>
        <v/>
      </c>
      <c r="U5103" s="32">
        <f t="shared" si="376"/>
        <v>-1035.7828203422441</v>
      </c>
      <c r="V5103" s="22" t="str">
        <f t="shared" si="377"/>
        <v/>
      </c>
      <c r="X5103" s="33"/>
      <c r="Y5103" s="33"/>
    </row>
    <row r="5104" spans="1:25" x14ac:dyDescent="0.2">
      <c r="A5104" s="93" t="s">
        <v>4666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4"/>
        <v>9 2025</v>
      </c>
      <c r="G5104" s="97" t="s">
        <v>5</v>
      </c>
      <c r="H5104" s="161" t="s">
        <v>2898</v>
      </c>
      <c r="I5104" s="97" t="s">
        <v>2067</v>
      </c>
      <c r="J5104" s="97" t="s">
        <v>2899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3566</v>
      </c>
      <c r="T5104" s="95" t="str">
        <f t="shared" si="375"/>
        <v>11 2025</v>
      </c>
      <c r="U5104" s="32">
        <f t="shared" si="376"/>
        <v>662.70216313960157</v>
      </c>
      <c r="V5104" s="22">
        <f t="shared" si="377"/>
        <v>0.92388702305340653</v>
      </c>
      <c r="X5104" s="33"/>
      <c r="Y5104" s="33"/>
    </row>
    <row r="5105" spans="1:25" x14ac:dyDescent="0.2">
      <c r="A5105" s="93" t="s">
        <v>4666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4"/>
        <v>9 2025</v>
      </c>
      <c r="G5105" s="97" t="s">
        <v>5</v>
      </c>
      <c r="H5105" s="161" t="s">
        <v>2898</v>
      </c>
      <c r="I5105" s="97" t="s">
        <v>2067</v>
      </c>
      <c r="J5105" s="97" t="s">
        <v>2899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5161</v>
      </c>
      <c r="T5105" s="95" t="str">
        <f t="shared" si="375"/>
        <v>11 2025</v>
      </c>
      <c r="U5105" s="32">
        <f t="shared" si="376"/>
        <v>882.70216313960157</v>
      </c>
      <c r="V5105" s="22">
        <f t="shared" si="377"/>
        <v>1.2305936499169932</v>
      </c>
      <c r="X5105" s="33"/>
      <c r="Y5105" s="33"/>
    </row>
    <row r="5106" spans="1:25" x14ac:dyDescent="0.2">
      <c r="A5106" s="93" t="s">
        <v>4666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4"/>
        <v>9 2025</v>
      </c>
      <c r="G5106" s="97" t="s">
        <v>5</v>
      </c>
      <c r="H5106" s="161" t="s">
        <v>2548</v>
      </c>
      <c r="I5106" s="97" t="s">
        <v>2067</v>
      </c>
      <c r="J5106" s="97" t="s">
        <v>4663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75"/>
        <v/>
      </c>
      <c r="U5106" s="32">
        <f t="shared" si="376"/>
        <v>-689.1129859897577</v>
      </c>
      <c r="V5106" s="22" t="str">
        <f t="shared" si="377"/>
        <v/>
      </c>
      <c r="X5106" s="33"/>
      <c r="Y5106" s="33"/>
    </row>
    <row r="5107" spans="1:25" x14ac:dyDescent="0.2">
      <c r="A5107" s="93" t="s">
        <v>4666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4"/>
        <v>9 2025</v>
      </c>
      <c r="G5107" s="97" t="s">
        <v>5</v>
      </c>
      <c r="H5107" s="161" t="s">
        <v>2935</v>
      </c>
      <c r="I5107" s="97" t="s">
        <v>2933</v>
      </c>
      <c r="J5107" s="97" t="s">
        <v>2936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3370</v>
      </c>
      <c r="T5107" s="95" t="str">
        <f t="shared" si="375"/>
        <v>10 2025</v>
      </c>
      <c r="U5107" s="32">
        <f t="shared" si="376"/>
        <v>671.48007882236038</v>
      </c>
      <c r="V5107" s="22">
        <f t="shared" si="377"/>
        <v>0.38847112526471861</v>
      </c>
      <c r="X5107" s="33"/>
      <c r="Y5107" s="33"/>
    </row>
    <row r="5108" spans="1:25" x14ac:dyDescent="0.2">
      <c r="A5108" s="93" t="s">
        <v>4666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4"/>
        <v>9 2025</v>
      </c>
      <c r="G5108" s="97" t="s">
        <v>5</v>
      </c>
      <c r="H5108" s="161" t="s">
        <v>4664</v>
      </c>
      <c r="I5108" s="97" t="s">
        <v>2229</v>
      </c>
      <c r="J5108" s="97" t="s">
        <v>4665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3326</v>
      </c>
      <c r="T5108" s="95" t="str">
        <f t="shared" si="375"/>
        <v>10 2025</v>
      </c>
      <c r="U5108" s="32">
        <f t="shared" si="376"/>
        <v>946.81585551666331</v>
      </c>
      <c r="V5108" s="22">
        <f t="shared" si="377"/>
        <v>0.89900314249522362</v>
      </c>
      <c r="X5108" s="33"/>
      <c r="Y5108" s="33"/>
    </row>
    <row r="5109" spans="1:25" x14ac:dyDescent="0.2">
      <c r="A5109" s="93" t="s">
        <v>4666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4"/>
        <v>9 2025</v>
      </c>
      <c r="G5109" s="97" t="s">
        <v>5</v>
      </c>
      <c r="H5109" s="161" t="s">
        <v>3865</v>
      </c>
      <c r="I5109" s="97" t="s">
        <v>2229</v>
      </c>
      <c r="J5109" s="97" t="s">
        <v>3866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3326</v>
      </c>
      <c r="T5109" s="95" t="str">
        <f t="shared" si="375"/>
        <v>10 2025</v>
      </c>
      <c r="U5109" s="32">
        <f t="shared" si="376"/>
        <v>1714.9673049899088</v>
      </c>
      <c r="V5109" s="22">
        <f t="shared" si="377"/>
        <v>0.53844574584013027</v>
      </c>
      <c r="X5109" s="33"/>
      <c r="Y5109" s="33"/>
    </row>
    <row r="5110" spans="1:25" x14ac:dyDescent="0.2">
      <c r="A5110" s="93" t="s">
        <v>4666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4"/>
        <v>9 2025</v>
      </c>
      <c r="G5110" s="97" t="s">
        <v>5</v>
      </c>
      <c r="H5110" s="161" t="s">
        <v>3857</v>
      </c>
      <c r="I5110" s="97" t="s">
        <v>2067</v>
      </c>
      <c r="J5110" s="97" t="s">
        <v>3858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75"/>
        <v>12 2025</v>
      </c>
      <c r="U5110" s="32">
        <f t="shared" si="376"/>
        <v>1238.0544034557952</v>
      </c>
      <c r="V5110" s="22">
        <f t="shared" si="377"/>
        <v>0.57265751989077907</v>
      </c>
      <c r="X5110" s="33"/>
      <c r="Y5110" s="33"/>
    </row>
    <row r="5111" spans="1:25" x14ac:dyDescent="0.2">
      <c r="A5111" s="93" t="s">
        <v>4676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4"/>
        <v>9 2025</v>
      </c>
      <c r="G5111" s="97" t="s">
        <v>5</v>
      </c>
      <c r="H5111" s="161" t="s">
        <v>4668</v>
      </c>
      <c r="I5111" s="97" t="s">
        <v>2229</v>
      </c>
      <c r="J5111" s="97" t="s">
        <v>4669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3352</v>
      </c>
      <c r="T5111" s="95" t="str">
        <f t="shared" si="375"/>
        <v>11 2025</v>
      </c>
      <c r="U5111" s="32">
        <f t="shared" si="376"/>
        <v>1397.4092933938016</v>
      </c>
      <c r="V5111" s="22">
        <f t="shared" si="377"/>
        <v>0.99630582664779366</v>
      </c>
      <c r="X5111" s="33"/>
      <c r="Y5111" s="33"/>
    </row>
    <row r="5112" spans="1:25" x14ac:dyDescent="0.2">
      <c r="A5112" s="93" t="s">
        <v>4676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4"/>
        <v>9 2025</v>
      </c>
      <c r="G5112" s="97" t="s">
        <v>5</v>
      </c>
      <c r="H5112" s="161" t="s">
        <v>2898</v>
      </c>
      <c r="I5112" s="97" t="s">
        <v>2067</v>
      </c>
      <c r="J5112" s="97" t="s">
        <v>2899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4746</v>
      </c>
      <c r="T5112" s="95" t="str">
        <f t="shared" si="375"/>
        <v>12 2025</v>
      </c>
      <c r="U5112" s="32">
        <f t="shared" si="376"/>
        <v>1055.6472746833665</v>
      </c>
      <c r="V5112" s="22">
        <f t="shared" si="377"/>
        <v>1.6383065256139386</v>
      </c>
      <c r="X5112" s="33"/>
      <c r="Y5112" s="33"/>
    </row>
    <row r="5113" spans="1:25" x14ac:dyDescent="0.2">
      <c r="A5113" s="93" t="s">
        <v>4676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4"/>
        <v>9 2025</v>
      </c>
      <c r="G5113" s="97" t="s">
        <v>5</v>
      </c>
      <c r="H5113" s="161" t="s">
        <v>2267</v>
      </c>
      <c r="I5113" s="97" t="s">
        <v>2229</v>
      </c>
      <c r="J5113" s="97" t="s">
        <v>4387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3566</v>
      </c>
      <c r="T5113" s="95" t="str">
        <f t="shared" si="375"/>
        <v>11 2025</v>
      </c>
      <c r="U5113" s="32">
        <f t="shared" si="376"/>
        <v>702.85934123204322</v>
      </c>
      <c r="V5113" s="22">
        <f t="shared" si="377"/>
        <v>1.2393033903774746</v>
      </c>
      <c r="X5113" s="33"/>
      <c r="Y5113" s="33"/>
    </row>
    <row r="5114" spans="1:25" x14ac:dyDescent="0.2">
      <c r="A5114" s="93" t="s">
        <v>4676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4"/>
        <v>9 2025</v>
      </c>
      <c r="G5114" s="97" t="s">
        <v>5</v>
      </c>
      <c r="H5114" s="161" t="s">
        <v>2492</v>
      </c>
      <c r="I5114" s="97" t="s">
        <v>2188</v>
      </c>
      <c r="J5114" s="97" t="s">
        <v>4670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75"/>
        <v/>
      </c>
      <c r="U5114" s="32">
        <f t="shared" si="376"/>
        <v>-824.45372293153207</v>
      </c>
      <c r="V5114" s="22" t="str">
        <f t="shared" si="377"/>
        <v/>
      </c>
      <c r="X5114" s="33"/>
      <c r="Y5114" s="33"/>
    </row>
    <row r="5115" spans="1:25" x14ac:dyDescent="0.2">
      <c r="A5115" s="93" t="s">
        <v>4676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4"/>
        <v>9 2025</v>
      </c>
      <c r="G5115" s="97" t="s">
        <v>5</v>
      </c>
      <c r="H5115" s="161" t="s">
        <v>3754</v>
      </c>
      <c r="I5115" s="97" t="s">
        <v>2067</v>
      </c>
      <c r="J5115" s="97" t="s">
        <v>4671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3557</v>
      </c>
      <c r="T5115" s="95" t="str">
        <f t="shared" si="375"/>
        <v>11 2025</v>
      </c>
      <c r="U5115" s="32">
        <f t="shared" si="376"/>
        <v>880.96588647596684</v>
      </c>
      <c r="V5115" s="22">
        <f t="shared" si="377"/>
        <v>1.42312978756665</v>
      </c>
      <c r="X5115" s="33"/>
      <c r="Y5115" s="33"/>
    </row>
    <row r="5116" spans="1:25" x14ac:dyDescent="0.2">
      <c r="A5116" s="93" t="s">
        <v>4676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4"/>
        <v>9 2025</v>
      </c>
      <c r="G5116" s="97" t="s">
        <v>5</v>
      </c>
      <c r="H5116" s="161" t="s">
        <v>2866</v>
      </c>
      <c r="I5116" s="97" t="s">
        <v>2067</v>
      </c>
      <c r="J5116" s="97" t="s">
        <v>2867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75"/>
        <v/>
      </c>
      <c r="U5116" s="32">
        <f t="shared" si="376"/>
        <v>-872.21710260527652</v>
      </c>
      <c r="V5116" s="22" t="str">
        <f t="shared" si="377"/>
        <v/>
      </c>
      <c r="X5116" s="33"/>
      <c r="Y5116" s="33"/>
    </row>
    <row r="5117" spans="1:25" x14ac:dyDescent="0.2">
      <c r="A5117" s="93" t="s">
        <v>4676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4"/>
        <v>9 2025</v>
      </c>
      <c r="G5117" s="97" t="s">
        <v>5</v>
      </c>
      <c r="H5117" s="161" t="s">
        <v>2866</v>
      </c>
      <c r="I5117" s="97" t="s">
        <v>2067</v>
      </c>
      <c r="J5117" s="97" t="s">
        <v>2867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75"/>
        <v/>
      </c>
      <c r="U5117" s="32">
        <f t="shared" si="376"/>
        <v>-872.21710260527652</v>
      </c>
      <c r="V5117" s="22" t="str">
        <f t="shared" si="377"/>
        <v/>
      </c>
      <c r="X5117" s="33"/>
      <c r="Y5117" s="33"/>
    </row>
    <row r="5118" spans="1:25" x14ac:dyDescent="0.2">
      <c r="A5118" s="93" t="s">
        <v>4676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57"/>
        <v>9 2025</v>
      </c>
      <c r="G5118" s="97" t="s">
        <v>5</v>
      </c>
      <c r="H5118" s="161" t="s">
        <v>4672</v>
      </c>
      <c r="I5118" s="97" t="s">
        <v>2119</v>
      </c>
      <c r="J5118" s="97" t="s">
        <v>4673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60"/>
        <v/>
      </c>
      <c r="U5118" s="32">
        <f t="shared" si="358"/>
        <v>-2052.1545228695172</v>
      </c>
      <c r="V5118" s="22" t="str">
        <f t="shared" si="359"/>
        <v/>
      </c>
      <c r="X5118" s="33"/>
      <c r="Y5118" s="33"/>
    </row>
    <row r="5119" spans="1:25" x14ac:dyDescent="0.2">
      <c r="A5119" s="93" t="s">
        <v>4676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57"/>
        <v>9 2025</v>
      </c>
      <c r="G5119" s="97" t="s">
        <v>5</v>
      </c>
      <c r="H5119" s="161" t="s">
        <v>4674</v>
      </c>
      <c r="I5119" s="97" t="s">
        <v>3974</v>
      </c>
      <c r="J5119" s="97" t="s">
        <v>4675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4911</v>
      </c>
      <c r="T5119" s="95" t="str">
        <f t="shared" si="360"/>
        <v>11 2025</v>
      </c>
      <c r="U5119" s="32">
        <f t="shared" si="358"/>
        <v>1832.3906552264243</v>
      </c>
      <c r="V5119" s="22">
        <f t="shared" si="359"/>
        <v>0.77394130043935239</v>
      </c>
      <c r="X5119" s="33"/>
      <c r="Y5119" s="33"/>
    </row>
    <row r="5120" spans="1:25" x14ac:dyDescent="0.2">
      <c r="A5120" s="93" t="s">
        <v>4684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57"/>
        <v>10 2025</v>
      </c>
      <c r="G5120" s="97" t="s">
        <v>5</v>
      </c>
      <c r="H5120" s="161" t="s">
        <v>3007</v>
      </c>
      <c r="I5120" s="97" t="s">
        <v>2068</v>
      </c>
      <c r="J5120" s="97" t="s">
        <v>3008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60"/>
        <v/>
      </c>
      <c r="U5120" s="32">
        <f t="shared" si="358"/>
        <v>-1222.5920156985874</v>
      </c>
      <c r="V5120" s="22" t="str">
        <f t="shared" si="359"/>
        <v/>
      </c>
      <c r="X5120" s="33"/>
      <c r="Y5120" s="33"/>
    </row>
    <row r="5121" spans="1:25" x14ac:dyDescent="0.2">
      <c r="A5121" s="93" t="s">
        <v>4684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57"/>
        <v>10 2025</v>
      </c>
      <c r="G5121" s="97" t="s">
        <v>5</v>
      </c>
      <c r="H5121" s="161" t="s">
        <v>3007</v>
      </c>
      <c r="I5121" s="97" t="s">
        <v>2068</v>
      </c>
      <c r="J5121" s="97" t="s">
        <v>3008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60"/>
        <v/>
      </c>
      <c r="U5121" s="32">
        <f t="shared" si="358"/>
        <v>-1222.5920156985874</v>
      </c>
      <c r="V5121" s="22" t="str">
        <f t="shared" si="359"/>
        <v/>
      </c>
      <c r="X5121" s="33"/>
      <c r="Y5121" s="33"/>
    </row>
    <row r="5122" spans="1:25" x14ac:dyDescent="0.2">
      <c r="A5122" s="93" t="s">
        <v>4684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57"/>
        <v>10 2025</v>
      </c>
      <c r="G5122" s="97" t="s">
        <v>5</v>
      </c>
      <c r="H5122" s="161" t="s">
        <v>4425</v>
      </c>
      <c r="I5122" s="97" t="s">
        <v>2742</v>
      </c>
      <c r="J5122" s="97" t="s">
        <v>4426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60"/>
        <v>11 2025</v>
      </c>
      <c r="U5122" s="32">
        <f t="shared" si="358"/>
        <v>1035.4195729984299</v>
      </c>
      <c r="V5122" s="22">
        <f t="shared" si="359"/>
        <v>1.0734403726364898</v>
      </c>
      <c r="X5122" s="33"/>
      <c r="Y5122" s="33"/>
    </row>
    <row r="5123" spans="1:25" x14ac:dyDescent="0.2">
      <c r="A5123" s="93" t="s">
        <v>4684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57"/>
        <v>10 2025</v>
      </c>
      <c r="G5123" s="97" t="s">
        <v>5</v>
      </c>
      <c r="H5123" s="161" t="s">
        <v>4678</v>
      </c>
      <c r="I5123" s="97" t="s">
        <v>2108</v>
      </c>
      <c r="J5123" s="97" t="s">
        <v>4679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4822</v>
      </c>
      <c r="T5123" s="95" t="str">
        <f t="shared" si="360"/>
        <v>11 2025</v>
      </c>
      <c r="U5123" s="32">
        <f t="shared" si="358"/>
        <v>854.61544113029822</v>
      </c>
      <c r="V5123" s="22">
        <f t="shared" si="359"/>
        <v>0.68622614199258936</v>
      </c>
      <c r="X5123" s="33"/>
      <c r="Y5123" s="33"/>
    </row>
    <row r="5124" spans="1:25" x14ac:dyDescent="0.2">
      <c r="A5124" s="93" t="s">
        <v>4684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si="357"/>
        <v>10 2025</v>
      </c>
      <c r="G5124" s="97" t="s">
        <v>5</v>
      </c>
      <c r="H5124" s="161" t="s">
        <v>3931</v>
      </c>
      <c r="I5124" s="97" t="s">
        <v>3932</v>
      </c>
      <c r="J5124" s="97" t="s">
        <v>3933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4822</v>
      </c>
      <c r="T5124" s="95" t="str">
        <f t="shared" si="360"/>
        <v>11 2025</v>
      </c>
      <c r="U5124" s="32">
        <f t="shared" si="358"/>
        <v>714.40030141287286</v>
      </c>
      <c r="V5124" s="22">
        <f t="shared" si="359"/>
        <v>1.0420078989023733</v>
      </c>
      <c r="X5124" s="33"/>
      <c r="Y5124" s="33"/>
    </row>
    <row r="5125" spans="1:25" x14ac:dyDescent="0.2">
      <c r="A5125" s="93" t="s">
        <v>4684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57"/>
        <v>10 2025</v>
      </c>
      <c r="G5125" s="97" t="s">
        <v>5</v>
      </c>
      <c r="H5125" s="161" t="s">
        <v>3639</v>
      </c>
      <c r="I5125" s="97" t="s">
        <v>3624</v>
      </c>
      <c r="J5125" s="97" t="s">
        <v>4383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3331</v>
      </c>
      <c r="T5125" s="95" t="str">
        <f t="shared" si="360"/>
        <v>11 2025</v>
      </c>
      <c r="U5125" s="32">
        <f t="shared" si="358"/>
        <v>1312.727293563579</v>
      </c>
      <c r="V5125" s="22">
        <f t="shared" si="359"/>
        <v>0.82703324276946544</v>
      </c>
      <c r="X5125" s="33"/>
      <c r="Y5125" s="33"/>
    </row>
    <row r="5126" spans="1:25" x14ac:dyDescent="0.2">
      <c r="A5126" s="93" t="s">
        <v>4684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57"/>
        <v>10 2025</v>
      </c>
      <c r="G5126" s="97" t="s">
        <v>5</v>
      </c>
      <c r="H5126" s="161" t="s">
        <v>4680</v>
      </c>
      <c r="I5126" s="97" t="s">
        <v>2067</v>
      </c>
      <c r="J5126" s="97" t="s">
        <v>4681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3281</v>
      </c>
      <c r="T5126" s="95" t="str">
        <f t="shared" si="360"/>
        <v>11 2025</v>
      </c>
      <c r="U5126" s="32">
        <f t="shared" si="358"/>
        <v>1174.2488948194664</v>
      </c>
      <c r="V5126" s="22">
        <f t="shared" si="359"/>
        <v>0.50489018029653554</v>
      </c>
      <c r="X5126" s="33"/>
      <c r="Y5126" s="33"/>
    </row>
    <row r="5127" spans="1:25" x14ac:dyDescent="0.2">
      <c r="A5127" s="93" t="s">
        <v>4684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57"/>
        <v>10 2025</v>
      </c>
      <c r="G5127" s="97" t="s">
        <v>5</v>
      </c>
      <c r="H5127" s="161" t="s">
        <v>4682</v>
      </c>
      <c r="I5127" s="97" t="s">
        <v>2829</v>
      </c>
      <c r="J5127" s="97" t="s">
        <v>4683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3281</v>
      </c>
      <c r="T5127" s="95" t="str">
        <f t="shared" si="360"/>
        <v>11 2025</v>
      </c>
      <c r="U5127" s="32">
        <f t="shared" si="358"/>
        <v>1583.0285902668757</v>
      </c>
      <c r="V5127" s="22">
        <f t="shared" si="359"/>
        <v>0.74777986277407493</v>
      </c>
      <c r="X5127" s="33"/>
      <c r="Y5127" s="33"/>
    </row>
    <row r="5128" spans="1:25" x14ac:dyDescent="0.2">
      <c r="A5128" s="93" t="s">
        <v>4684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57"/>
        <v>10 2025</v>
      </c>
      <c r="G5128" s="97" t="s">
        <v>7</v>
      </c>
      <c r="H5128" s="161" t="s">
        <v>4643</v>
      </c>
      <c r="I5128" s="97" t="s">
        <v>4644</v>
      </c>
      <c r="J5128" s="97" t="s">
        <v>4645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60"/>
        <v/>
      </c>
      <c r="U5128" s="32">
        <f t="shared" si="358"/>
        <v>-182.34034536891673</v>
      </c>
      <c r="V5128" s="22" t="str">
        <f t="shared" si="359"/>
        <v/>
      </c>
      <c r="X5128" s="33"/>
      <c r="Y5128" s="33"/>
    </row>
    <row r="5129" spans="1:25" x14ac:dyDescent="0.2">
      <c r="A5129" s="93" t="s">
        <v>4684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57"/>
        <v>10 2025</v>
      </c>
      <c r="G5129" s="97" t="s">
        <v>5</v>
      </c>
      <c r="H5129" s="161" t="s">
        <v>2894</v>
      </c>
      <c r="I5129" s="97" t="s">
        <v>2272</v>
      </c>
      <c r="J5129" s="97" t="s">
        <v>2895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60"/>
        <v>12 2025</v>
      </c>
      <c r="U5129" s="32">
        <f t="shared" si="358"/>
        <v>1295.7422825745682</v>
      </c>
      <c r="V5129" s="22">
        <f t="shared" si="359"/>
        <v>0.71815809352530591</v>
      </c>
      <c r="X5129" s="33"/>
      <c r="Y5129" s="33"/>
    </row>
    <row r="5130" spans="1:25" x14ac:dyDescent="0.2">
      <c r="A5130" s="93" t="s">
        <v>4684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57"/>
        <v>10 2025</v>
      </c>
      <c r="G5130" s="97" t="s">
        <v>5</v>
      </c>
      <c r="H5130" s="161" t="s">
        <v>2700</v>
      </c>
      <c r="I5130" s="97" t="s">
        <v>2067</v>
      </c>
      <c r="J5130" s="97" t="s">
        <v>2701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3484</v>
      </c>
      <c r="T5130" s="95" t="str">
        <f t="shared" si="360"/>
        <v>12 2025</v>
      </c>
      <c r="U5130" s="32">
        <f t="shared" si="358"/>
        <v>1153.1794913657768</v>
      </c>
      <c r="V5130" s="22">
        <f t="shared" si="359"/>
        <v>0.66015912090899764</v>
      </c>
      <c r="X5130" s="33"/>
      <c r="Y5130" s="33"/>
    </row>
    <row r="5131" spans="1:25" x14ac:dyDescent="0.2">
      <c r="A5131" s="93" t="s">
        <v>4684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57"/>
        <v>10 2025</v>
      </c>
      <c r="G5131" s="97" t="s">
        <v>5</v>
      </c>
      <c r="H5131" s="161" t="s">
        <v>3857</v>
      </c>
      <c r="I5131" s="97" t="s">
        <v>2067</v>
      </c>
      <c r="J5131" s="97" t="s">
        <v>3858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/>
      <c r="R5131" s="31"/>
      <c r="S5131" s="31"/>
      <c r="T5131" s="95" t="str">
        <f t="shared" si="360"/>
        <v/>
      </c>
      <c r="U5131" s="32">
        <f t="shared" si="358"/>
        <v>-2318.4574913657771</v>
      </c>
      <c r="V5131" s="22" t="str">
        <f t="shared" si="359"/>
        <v/>
      </c>
      <c r="X5131" s="33"/>
      <c r="Y5131" s="33"/>
    </row>
    <row r="5132" spans="1:25" x14ac:dyDescent="0.2">
      <c r="A5132" s="93" t="s">
        <v>4692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57"/>
        <v>10 2025</v>
      </c>
      <c r="G5132" s="97" t="s">
        <v>5</v>
      </c>
      <c r="H5132" s="161" t="s">
        <v>4680</v>
      </c>
      <c r="I5132" s="97" t="s">
        <v>2067</v>
      </c>
      <c r="J5132" s="97" t="s">
        <v>4681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3281</v>
      </c>
      <c r="T5132" s="95" t="str">
        <f t="shared" si="360"/>
        <v>11 2025</v>
      </c>
      <c r="U5132" s="32">
        <f t="shared" si="358"/>
        <v>1162.2363044418357</v>
      </c>
      <c r="V5132" s="22">
        <f t="shared" si="359"/>
        <v>0.49715730749439169</v>
      </c>
      <c r="X5132" s="33"/>
      <c r="Y5132" s="33"/>
    </row>
    <row r="5133" spans="1:25" x14ac:dyDescent="0.2">
      <c r="A5133" s="93" t="s">
        <v>4692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57"/>
        <v>10 2025</v>
      </c>
      <c r="G5133" s="97" t="s">
        <v>5</v>
      </c>
      <c r="H5133" s="161" t="s">
        <v>3092</v>
      </c>
      <c r="I5133" s="97" t="s">
        <v>2165</v>
      </c>
      <c r="J5133" s="97" t="s">
        <v>4686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3281</v>
      </c>
      <c r="T5133" s="95" t="str">
        <f t="shared" si="360"/>
        <v>11 2025</v>
      </c>
      <c r="U5133" s="32">
        <f t="shared" si="358"/>
        <v>1952.5476394637662</v>
      </c>
      <c r="V5133" s="22">
        <f t="shared" si="359"/>
        <v>0.44912456251111871</v>
      </c>
      <c r="X5133" s="33"/>
      <c r="Y5133" s="33"/>
    </row>
    <row r="5134" spans="1:25" x14ac:dyDescent="0.2">
      <c r="A5134" s="93" t="s">
        <v>4692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57"/>
        <v>10 2025</v>
      </c>
      <c r="G5134" s="97" t="s">
        <v>5</v>
      </c>
      <c r="H5134" s="161" t="s">
        <v>3044</v>
      </c>
      <c r="I5134" s="97" t="s">
        <v>2067</v>
      </c>
      <c r="J5134" s="97" t="s">
        <v>3045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3281</v>
      </c>
      <c r="T5134" s="95" t="str">
        <f t="shared" si="360"/>
        <v>11 2025</v>
      </c>
      <c r="U5134" s="32">
        <f t="shared" si="358"/>
        <v>1074.8435868289366</v>
      </c>
      <c r="V5134" s="22">
        <f t="shared" si="359"/>
        <v>0.50577151882439708</v>
      </c>
      <c r="X5134" s="33"/>
      <c r="Y5134" s="33"/>
    </row>
    <row r="5135" spans="1:25" x14ac:dyDescent="0.2">
      <c r="A5135" s="93" t="s">
        <v>4692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ref="F5135:F5151" si="378">IFERROR(MONTH(E5135)&amp;" "&amp;YEAR(E5135),"")</f>
        <v>10 2025</v>
      </c>
      <c r="G5135" s="97" t="s">
        <v>5</v>
      </c>
      <c r="H5135" s="161" t="s">
        <v>3094</v>
      </c>
      <c r="I5135" s="97" t="s">
        <v>2165</v>
      </c>
      <c r="J5135" s="97" t="s">
        <v>4653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3320</v>
      </c>
      <c r="T5135" s="95" t="str">
        <f t="shared" ref="T5135:T5151" si="379">IF(R5135="","",MONTH(R5135)&amp;" "&amp;YEAR(R5135))</f>
        <v>11 2025</v>
      </c>
      <c r="U5135" s="32">
        <f t="shared" ref="U5135:U5151" si="380">Q5135-P5135</f>
        <v>1322.8306443442266</v>
      </c>
      <c r="V5135" s="22">
        <f t="shared" ref="V5135:V5151" si="381">IF(Q5135&lt;&gt;0,IFERROR(U5135/P5135,""),"")</f>
        <v>0.55647303428211425</v>
      </c>
      <c r="X5135" s="33"/>
      <c r="Y5135" s="33"/>
    </row>
    <row r="5136" spans="1:25" x14ac:dyDescent="0.2">
      <c r="A5136" s="93" t="s">
        <v>4692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78"/>
        <v>10 2025</v>
      </c>
      <c r="G5136" s="97" t="s">
        <v>5</v>
      </c>
      <c r="H5136" s="161" t="s">
        <v>2900</v>
      </c>
      <c r="I5136" s="97" t="s">
        <v>2071</v>
      </c>
      <c r="J5136" s="97" t="s">
        <v>4687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79"/>
        <v/>
      </c>
      <c r="U5136" s="32">
        <f t="shared" si="380"/>
        <v>-1914.3819521838518</v>
      </c>
      <c r="V5136" s="22" t="str">
        <f t="shared" si="381"/>
        <v/>
      </c>
      <c r="X5136" s="33"/>
      <c r="Y5136" s="33"/>
    </row>
    <row r="5137" spans="1:25" x14ac:dyDescent="0.2">
      <c r="A5137" s="93" t="s">
        <v>4692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78"/>
        <v>10 2025</v>
      </c>
      <c r="G5137" s="97" t="s">
        <v>6</v>
      </c>
      <c r="H5137" s="161" t="s">
        <v>4688</v>
      </c>
      <c r="I5137" s="97" t="s">
        <v>4689</v>
      </c>
      <c r="J5137" s="97" t="s">
        <v>4690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/>
      <c r="R5137" s="31"/>
      <c r="S5137" s="31"/>
      <c r="T5137" s="95" t="str">
        <f t="shared" si="379"/>
        <v/>
      </c>
      <c r="U5137" s="32">
        <f t="shared" si="380"/>
        <v>-782.6147377525175</v>
      </c>
      <c r="V5137" s="22" t="str">
        <f t="shared" si="381"/>
        <v/>
      </c>
      <c r="X5137" s="33"/>
      <c r="Y5137" s="33"/>
    </row>
    <row r="5138" spans="1:25" x14ac:dyDescent="0.2">
      <c r="A5138" s="93" t="s">
        <v>4692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78"/>
        <v>10 2025</v>
      </c>
      <c r="G5138" s="97" t="s">
        <v>7</v>
      </c>
      <c r="H5138" s="161" t="s">
        <v>3726</v>
      </c>
      <c r="I5138" s="97" t="s">
        <v>3128</v>
      </c>
      <c r="J5138" s="97" t="s">
        <v>4691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3331</v>
      </c>
      <c r="T5138" s="95" t="str">
        <f t="shared" si="379"/>
        <v>11 2025</v>
      </c>
      <c r="U5138" s="32">
        <f t="shared" si="380"/>
        <v>850.59851485760157</v>
      </c>
      <c r="V5138" s="22">
        <f t="shared" si="381"/>
        <v>0.89593130848117686</v>
      </c>
      <c r="X5138" s="33"/>
      <c r="Y5138" s="33"/>
    </row>
    <row r="5139" spans="1:25" x14ac:dyDescent="0.2">
      <c r="A5139" s="93" t="s">
        <v>4710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78"/>
        <v>9 2025</v>
      </c>
      <c r="G5139" s="97" t="s">
        <v>5</v>
      </c>
      <c r="H5139" s="161" t="s">
        <v>2529</v>
      </c>
      <c r="I5139" s="97" t="s">
        <v>2067</v>
      </c>
      <c r="J5139" s="97" t="s">
        <v>2530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3390</v>
      </c>
      <c r="T5139" s="95" t="str">
        <f t="shared" si="379"/>
        <v>10 2025</v>
      </c>
      <c r="U5139" s="32">
        <f t="shared" si="380"/>
        <v>828.43164963503636</v>
      </c>
      <c r="V5139" s="22">
        <f t="shared" si="381"/>
        <v>1.7567583765829142</v>
      </c>
      <c r="X5139" s="33"/>
      <c r="Y5139" s="33"/>
    </row>
    <row r="5140" spans="1:25" x14ac:dyDescent="0.2">
      <c r="A5140" s="93" t="s">
        <v>4710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78"/>
        <v>9 2025</v>
      </c>
      <c r="G5140" s="97" t="s">
        <v>5</v>
      </c>
      <c r="H5140" s="161" t="s">
        <v>2569</v>
      </c>
      <c r="I5140" s="97" t="s">
        <v>2067</v>
      </c>
      <c r="J5140" s="97" t="s">
        <v>2570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3390</v>
      </c>
      <c r="T5140" s="95" t="str">
        <f t="shared" si="379"/>
        <v>10 2025</v>
      </c>
      <c r="U5140" s="32">
        <f t="shared" si="380"/>
        <v>1539.1363373884835</v>
      </c>
      <c r="V5140" s="22">
        <f t="shared" si="381"/>
        <v>0.98607993398559846</v>
      </c>
      <c r="X5140" s="33"/>
      <c r="Y5140" s="33"/>
    </row>
    <row r="5141" spans="1:25" x14ac:dyDescent="0.2">
      <c r="A5141" s="93" t="s">
        <v>4710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78"/>
        <v>9 2025</v>
      </c>
      <c r="G5141" s="97" t="s">
        <v>5</v>
      </c>
      <c r="H5141" s="161" t="s">
        <v>2571</v>
      </c>
      <c r="I5141" s="97" t="s">
        <v>2099</v>
      </c>
      <c r="J5141" s="97" t="s">
        <v>3843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3335</v>
      </c>
      <c r="T5141" s="95" t="str">
        <f t="shared" si="379"/>
        <v>10 2025</v>
      </c>
      <c r="U5141" s="32">
        <f t="shared" si="380"/>
        <v>1015.957272776426</v>
      </c>
      <c r="V5141" s="22">
        <f t="shared" si="381"/>
        <v>1.0324320729882301</v>
      </c>
      <c r="X5141" s="33"/>
      <c r="Y5141" s="33"/>
    </row>
    <row r="5142" spans="1:25" x14ac:dyDescent="0.2">
      <c r="A5142" s="93" t="s">
        <v>4710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78"/>
        <v>9 2025</v>
      </c>
      <c r="G5142" s="97" t="s">
        <v>5</v>
      </c>
      <c r="H5142" s="161" t="s">
        <v>2571</v>
      </c>
      <c r="I5142" s="97" t="s">
        <v>2099</v>
      </c>
      <c r="J5142" s="97" t="s">
        <v>3843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3335</v>
      </c>
      <c r="T5142" s="95" t="str">
        <f t="shared" si="379"/>
        <v>10 2025</v>
      </c>
      <c r="U5142" s="32">
        <f t="shared" si="380"/>
        <v>1015.957272776426</v>
      </c>
      <c r="V5142" s="22">
        <f t="shared" si="381"/>
        <v>1.0324320729882301</v>
      </c>
      <c r="X5142" s="33"/>
      <c r="Y5142" s="33"/>
    </row>
    <row r="5143" spans="1:25" x14ac:dyDescent="0.2">
      <c r="A5143" s="93" t="s">
        <v>4710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78"/>
        <v>9 2025</v>
      </c>
      <c r="G5143" s="97" t="s">
        <v>5</v>
      </c>
      <c r="H5143" s="161" t="s">
        <v>4694</v>
      </c>
      <c r="I5143" s="97" t="s">
        <v>2826</v>
      </c>
      <c r="J5143" s="97" t="s">
        <v>4695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79"/>
        <v/>
      </c>
      <c r="U5143" s="32">
        <f t="shared" si="380"/>
        <v>-876.9516690997566</v>
      </c>
      <c r="V5143" s="22" t="str">
        <f t="shared" si="381"/>
        <v/>
      </c>
      <c r="X5143" s="33"/>
      <c r="Y5143" s="33"/>
    </row>
    <row r="5144" spans="1:25" x14ac:dyDescent="0.2">
      <c r="A5144" s="93" t="s">
        <v>4710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78"/>
        <v>9 2025</v>
      </c>
      <c r="G5144" s="97" t="s">
        <v>5</v>
      </c>
      <c r="H5144" s="161" t="s">
        <v>4696</v>
      </c>
      <c r="I5144" s="97" t="s">
        <v>2108</v>
      </c>
      <c r="J5144" s="97" t="s">
        <v>4697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3597</v>
      </c>
      <c r="T5144" s="95" t="str">
        <f t="shared" si="379"/>
        <v>10 2025</v>
      </c>
      <c r="U5144" s="32">
        <f t="shared" si="380"/>
        <v>1124.2964520140579</v>
      </c>
      <c r="V5144" s="22">
        <f t="shared" si="381"/>
        <v>0.95627546071460956</v>
      </c>
      <c r="X5144" s="33"/>
      <c r="Y5144" s="33"/>
    </row>
    <row r="5145" spans="1:25" x14ac:dyDescent="0.2">
      <c r="A5145" s="93" t="s">
        <v>4710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78"/>
        <v>9 2025</v>
      </c>
      <c r="G5145" s="97" t="s">
        <v>5</v>
      </c>
      <c r="H5145" s="161" t="s">
        <v>4698</v>
      </c>
      <c r="I5145" s="97" t="s">
        <v>2071</v>
      </c>
      <c r="J5145" s="97" t="s">
        <v>4699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4923</v>
      </c>
      <c r="T5145" s="95" t="str">
        <f t="shared" si="379"/>
        <v>10 2025</v>
      </c>
      <c r="U5145" s="32">
        <f t="shared" si="380"/>
        <v>867.36846931603134</v>
      </c>
      <c r="V5145" s="22">
        <f t="shared" si="381"/>
        <v>1.1839081898458224</v>
      </c>
      <c r="X5145" s="33"/>
      <c r="Y5145" s="33"/>
    </row>
    <row r="5146" spans="1:25" x14ac:dyDescent="0.2">
      <c r="A5146" s="93" t="s">
        <v>4710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78"/>
        <v>9 2025</v>
      </c>
      <c r="G5146" s="97" t="s">
        <v>5</v>
      </c>
      <c r="H5146" s="161" t="s">
        <v>2190</v>
      </c>
      <c r="I5146" s="97" t="s">
        <v>2188</v>
      </c>
      <c r="J5146" s="97" t="s">
        <v>4700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79"/>
        <v/>
      </c>
      <c r="U5146" s="32">
        <f t="shared" si="380"/>
        <v>-606.69612327656125</v>
      </c>
      <c r="V5146" s="22" t="str">
        <f t="shared" si="381"/>
        <v/>
      </c>
      <c r="X5146" s="33"/>
      <c r="Y5146" s="33"/>
    </row>
    <row r="5147" spans="1:25" x14ac:dyDescent="0.2">
      <c r="A5147" s="93" t="s">
        <v>4710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78"/>
        <v>9 2025</v>
      </c>
      <c r="G5147" s="97" t="s">
        <v>5</v>
      </c>
      <c r="H5147" s="161" t="s">
        <v>2192</v>
      </c>
      <c r="I5147" s="97" t="s">
        <v>2188</v>
      </c>
      <c r="J5147" s="97" t="s">
        <v>2193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/>
      <c r="R5147" s="31"/>
      <c r="S5147" s="31"/>
      <c r="T5147" s="95" t="str">
        <f t="shared" si="379"/>
        <v/>
      </c>
      <c r="U5147" s="32">
        <f t="shared" si="380"/>
        <v>-708.73138037307376</v>
      </c>
      <c r="V5147" s="22" t="str">
        <f t="shared" si="381"/>
        <v/>
      </c>
      <c r="X5147" s="33"/>
      <c r="Y5147" s="33"/>
    </row>
    <row r="5148" spans="1:25" x14ac:dyDescent="0.2">
      <c r="A5148" s="93" t="s">
        <v>4710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78"/>
        <v>9 2025</v>
      </c>
      <c r="G5148" s="97" t="s">
        <v>5</v>
      </c>
      <c r="H5148" s="161" t="s">
        <v>4701</v>
      </c>
      <c r="I5148" s="97" t="s">
        <v>2188</v>
      </c>
      <c r="J5148" s="97" t="s">
        <v>4702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/>
      <c r="R5148" s="31"/>
      <c r="S5148" s="31"/>
      <c r="T5148" s="95" t="str">
        <f t="shared" si="379"/>
        <v/>
      </c>
      <c r="U5148" s="32">
        <f t="shared" si="380"/>
        <v>-759.28939064612075</v>
      </c>
      <c r="V5148" s="22" t="str">
        <f t="shared" si="381"/>
        <v/>
      </c>
      <c r="X5148" s="33"/>
      <c r="Y5148" s="33"/>
    </row>
    <row r="5149" spans="1:25" x14ac:dyDescent="0.2">
      <c r="A5149" s="93" t="s">
        <v>4710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78"/>
        <v>9 2025</v>
      </c>
      <c r="G5149" s="97" t="s">
        <v>7</v>
      </c>
      <c r="H5149" s="161" t="s">
        <v>4703</v>
      </c>
      <c r="I5149" s="97" t="s">
        <v>2188</v>
      </c>
      <c r="J5149" s="97" t="s">
        <v>4704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79"/>
        <v/>
      </c>
      <c r="U5149" s="32">
        <f t="shared" si="380"/>
        <v>-557.05734955393336</v>
      </c>
      <c r="V5149" s="22" t="str">
        <f t="shared" si="381"/>
        <v/>
      </c>
      <c r="X5149" s="33"/>
      <c r="Y5149" s="33"/>
    </row>
    <row r="5150" spans="1:25" x14ac:dyDescent="0.2">
      <c r="A5150" s="93" t="s">
        <v>4710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78"/>
        <v>9 2025</v>
      </c>
      <c r="G5150" s="97" t="s">
        <v>5</v>
      </c>
      <c r="H5150" s="161" t="s">
        <v>2078</v>
      </c>
      <c r="I5150" s="97" t="s">
        <v>2067</v>
      </c>
      <c r="J5150" s="97" t="s">
        <v>2079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/>
      <c r="R5150" s="31"/>
      <c r="S5150" s="31"/>
      <c r="T5150" s="95" t="str">
        <f t="shared" si="379"/>
        <v/>
      </c>
      <c r="U5150" s="32">
        <f t="shared" si="380"/>
        <v>-2616.1472224925656</v>
      </c>
      <c r="V5150" s="22" t="str">
        <f t="shared" si="381"/>
        <v/>
      </c>
      <c r="X5150" s="33"/>
      <c r="Y5150" s="33"/>
    </row>
    <row r="5151" spans="1:25" x14ac:dyDescent="0.2">
      <c r="A5151" s="93" t="s">
        <v>4710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78"/>
        <v>9 2025</v>
      </c>
      <c r="G5151" s="97" t="s">
        <v>5</v>
      </c>
      <c r="H5151" s="161" t="s">
        <v>4705</v>
      </c>
      <c r="I5151" s="97" t="s">
        <v>4706</v>
      </c>
      <c r="J5151" s="97" t="s">
        <v>4707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/>
      <c r="R5151" s="31"/>
      <c r="S5151" s="31"/>
      <c r="T5151" s="95" t="str">
        <f t="shared" si="379"/>
        <v/>
      </c>
      <c r="U5151" s="32">
        <f t="shared" si="380"/>
        <v>-3245.8242595296024</v>
      </c>
      <c r="V5151" s="22" t="str">
        <f t="shared" si="381"/>
        <v/>
      </c>
      <c r="X5151" s="33"/>
      <c r="Y5151" s="33"/>
    </row>
    <row r="5152" spans="1:25" x14ac:dyDescent="0.2">
      <c r="A5152" s="93" t="s">
        <v>4710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ref="F5152:F5168" si="382">IFERROR(MONTH(E5152)&amp;" "&amp;YEAR(E5152),"")</f>
        <v>9 2025</v>
      </c>
      <c r="G5152" s="97" t="s">
        <v>5</v>
      </c>
      <c r="H5152" s="161" t="s">
        <v>4708</v>
      </c>
      <c r="I5152" s="97" t="s">
        <v>2527</v>
      </c>
      <c r="J5152" s="97" t="s">
        <v>4709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3575</v>
      </c>
      <c r="T5152" s="95" t="str">
        <f t="shared" ref="T5152:T5168" si="383">IF(R5152="","",MONTH(R5152)&amp;" "&amp;YEAR(R5152))</f>
        <v>10 2025</v>
      </c>
      <c r="U5152" s="32">
        <f t="shared" ref="U5152:U5168" si="384">Q5152-P5152</f>
        <v>1278.2699410651533</v>
      </c>
      <c r="V5152" s="22">
        <f t="shared" ref="V5152:V5168" si="385">IF(Q5152&lt;&gt;0,IFERROR(U5152/P5152,""),"")</f>
        <v>0.74243342295827641</v>
      </c>
      <c r="X5152" s="33"/>
      <c r="Y5152" s="33"/>
    </row>
    <row r="5153" spans="1:25" x14ac:dyDescent="0.2">
      <c r="A5153" s="93" t="s">
        <v>4719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2"/>
        <v>10 2025</v>
      </c>
      <c r="G5153" s="97" t="s">
        <v>5</v>
      </c>
      <c r="H5153" s="161" t="s">
        <v>3146</v>
      </c>
      <c r="I5153" s="97" t="s">
        <v>3147</v>
      </c>
      <c r="J5153" s="97" t="s">
        <v>4712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5154</v>
      </c>
      <c r="T5153" s="95" t="str">
        <f t="shared" si="383"/>
        <v>11 2025</v>
      </c>
      <c r="U5153" s="32">
        <f t="shared" si="384"/>
        <v>637.83978227902935</v>
      </c>
      <c r="V5153" s="22">
        <f t="shared" si="385"/>
        <v>1.1346227679803953</v>
      </c>
      <c r="X5153" s="33"/>
      <c r="Y5153" s="33"/>
    </row>
    <row r="5154" spans="1:25" x14ac:dyDescent="0.2">
      <c r="A5154" s="93" t="s">
        <v>4719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2"/>
        <v>10 2025</v>
      </c>
      <c r="G5154" s="97" t="s">
        <v>5</v>
      </c>
      <c r="H5154" s="161" t="s">
        <v>4713</v>
      </c>
      <c r="I5154" s="97" t="s">
        <v>2222</v>
      </c>
      <c r="J5154" s="97" t="s">
        <v>4714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5154</v>
      </c>
      <c r="T5154" s="95" t="str">
        <f t="shared" si="383"/>
        <v>11 2025</v>
      </c>
      <c r="U5154" s="32">
        <f t="shared" si="384"/>
        <v>1197.9279679376082</v>
      </c>
      <c r="V5154" s="22">
        <f t="shared" si="385"/>
        <v>0.48853702186311931</v>
      </c>
      <c r="X5154" s="33"/>
      <c r="Y5154" s="33"/>
    </row>
    <row r="5155" spans="1:25" x14ac:dyDescent="0.2">
      <c r="A5155" s="93" t="s">
        <v>4719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2"/>
        <v>10 2025</v>
      </c>
      <c r="G5155" s="97" t="s">
        <v>5</v>
      </c>
      <c r="H5155" s="161" t="s">
        <v>2168</v>
      </c>
      <c r="I5155" s="97" t="s">
        <v>2102</v>
      </c>
      <c r="J5155" s="97" t="s">
        <v>2169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5157</v>
      </c>
      <c r="T5155" s="95" t="str">
        <f t="shared" si="383"/>
        <v>11 2025</v>
      </c>
      <c r="U5155" s="32">
        <f t="shared" si="384"/>
        <v>784.559774696707</v>
      </c>
      <c r="V5155" s="22">
        <f t="shared" si="385"/>
        <v>0.85703004195252153</v>
      </c>
      <c r="X5155" s="33"/>
      <c r="Y5155" s="33"/>
    </row>
    <row r="5156" spans="1:25" x14ac:dyDescent="0.2">
      <c r="A5156" s="93" t="s">
        <v>4719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2"/>
        <v>10 2025</v>
      </c>
      <c r="G5156" s="97" t="s">
        <v>5</v>
      </c>
      <c r="H5156" s="161" t="s">
        <v>2166</v>
      </c>
      <c r="I5156" s="97" t="s">
        <v>2102</v>
      </c>
      <c r="J5156" s="97" t="s">
        <v>2167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5157</v>
      </c>
      <c r="T5156" s="95" t="str">
        <f t="shared" si="383"/>
        <v>11 2025</v>
      </c>
      <c r="U5156" s="32">
        <f t="shared" si="384"/>
        <v>812.40963388214868</v>
      </c>
      <c r="V5156" s="22">
        <f t="shared" si="385"/>
        <v>0.54612455981567387</v>
      </c>
      <c r="X5156" s="33"/>
      <c r="Y5156" s="33"/>
    </row>
    <row r="5157" spans="1:25" x14ac:dyDescent="0.2">
      <c r="A5157" s="93" t="s">
        <v>4719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2"/>
        <v>10 2025</v>
      </c>
      <c r="G5157" s="97" t="s">
        <v>5</v>
      </c>
      <c r="H5157" s="161" t="s">
        <v>2538</v>
      </c>
      <c r="I5157" s="97" t="s">
        <v>2102</v>
      </c>
      <c r="J5157" s="97" t="s">
        <v>2539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4919</v>
      </c>
      <c r="T5157" s="95" t="str">
        <f t="shared" si="383"/>
        <v>10 2025</v>
      </c>
      <c r="U5157" s="32">
        <f t="shared" si="384"/>
        <v>1141.9253157495666</v>
      </c>
      <c r="V5157" s="22">
        <f t="shared" si="385"/>
        <v>0.78317340537093771</v>
      </c>
      <c r="X5157" s="33"/>
      <c r="Y5157" s="33"/>
    </row>
    <row r="5158" spans="1:25" x14ac:dyDescent="0.2">
      <c r="A5158" s="93" t="s">
        <v>4719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2"/>
        <v>10 2025</v>
      </c>
      <c r="G5158" s="97" t="s">
        <v>5</v>
      </c>
      <c r="H5158" s="161" t="s">
        <v>2538</v>
      </c>
      <c r="I5158" s="97" t="s">
        <v>2102</v>
      </c>
      <c r="J5158" s="97" t="s">
        <v>2539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5161</v>
      </c>
      <c r="T5158" s="95" t="str">
        <f t="shared" si="383"/>
        <v>11 2025</v>
      </c>
      <c r="U5158" s="32">
        <f t="shared" si="384"/>
        <v>1141.9253157495666</v>
      </c>
      <c r="V5158" s="22">
        <f t="shared" si="385"/>
        <v>0.78317340537093771</v>
      </c>
      <c r="X5158" s="33"/>
      <c r="Y5158" s="33"/>
    </row>
    <row r="5159" spans="1:25" x14ac:dyDescent="0.2">
      <c r="A5159" s="93" t="s">
        <v>4719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2"/>
        <v>10 2025</v>
      </c>
      <c r="G5159" s="97" t="s">
        <v>5</v>
      </c>
      <c r="H5159" s="161" t="s">
        <v>2611</v>
      </c>
      <c r="I5159" s="97" t="s">
        <v>2612</v>
      </c>
      <c r="J5159" s="97" t="s">
        <v>2613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3566</v>
      </c>
      <c r="T5159" s="95" t="str">
        <f t="shared" si="383"/>
        <v>11 2025</v>
      </c>
      <c r="U5159" s="32">
        <f t="shared" si="384"/>
        <v>951.25836005199244</v>
      </c>
      <c r="V5159" s="22">
        <f t="shared" si="385"/>
        <v>0.44270485681796984</v>
      </c>
      <c r="X5159" s="33"/>
      <c r="Y5159" s="33"/>
    </row>
    <row r="5160" spans="1:25" x14ac:dyDescent="0.2">
      <c r="A5160" s="93" t="s">
        <v>4719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2"/>
        <v>10 2025</v>
      </c>
      <c r="G5160" s="97" t="s">
        <v>5</v>
      </c>
      <c r="H5160" s="161" t="s">
        <v>2614</v>
      </c>
      <c r="I5160" s="97" t="s">
        <v>2102</v>
      </c>
      <c r="J5160" s="97" t="s">
        <v>2615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3566</v>
      </c>
      <c r="T5160" s="95" t="str">
        <f t="shared" si="383"/>
        <v>11 2025</v>
      </c>
      <c r="U5160" s="32">
        <f t="shared" si="384"/>
        <v>597.12306867417681</v>
      </c>
      <c r="V5160" s="22">
        <f t="shared" si="385"/>
        <v>0.79312174915844158</v>
      </c>
      <c r="X5160" s="33"/>
      <c r="Y5160" s="33"/>
    </row>
    <row r="5161" spans="1:25" x14ac:dyDescent="0.2">
      <c r="A5161" s="93" t="s">
        <v>4719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2"/>
        <v>10 2025</v>
      </c>
      <c r="G5161" s="97" t="s">
        <v>5</v>
      </c>
      <c r="H5161" s="161" t="s">
        <v>2778</v>
      </c>
      <c r="I5161" s="97" t="s">
        <v>2779</v>
      </c>
      <c r="J5161" s="97" t="s">
        <v>2780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5151</v>
      </c>
      <c r="T5161" s="95" t="str">
        <f t="shared" si="383"/>
        <v>10 2025</v>
      </c>
      <c r="U5161" s="32">
        <f t="shared" si="384"/>
        <v>643.18806217504323</v>
      </c>
      <c r="V5161" s="22">
        <f t="shared" si="385"/>
        <v>1.4079931125212908</v>
      </c>
      <c r="X5161" s="33"/>
      <c r="Y5161" s="33"/>
    </row>
    <row r="5162" spans="1:25" x14ac:dyDescent="0.2">
      <c r="A5162" s="93" t="s">
        <v>4719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2"/>
        <v>10 2025</v>
      </c>
      <c r="G5162" s="97" t="s">
        <v>5</v>
      </c>
      <c r="H5162" s="161" t="s">
        <v>4715</v>
      </c>
      <c r="I5162" s="97" t="s">
        <v>2115</v>
      </c>
      <c r="J5162" s="97" t="s">
        <v>4716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3"/>
        <v>11 2025</v>
      </c>
      <c r="U5162" s="32">
        <f t="shared" si="384"/>
        <v>874.67062066724452</v>
      </c>
      <c r="V5162" s="22">
        <f t="shared" si="385"/>
        <v>0.85306306275593724</v>
      </c>
      <c r="X5162" s="33"/>
      <c r="Y5162" s="33"/>
    </row>
    <row r="5163" spans="1:25" x14ac:dyDescent="0.2">
      <c r="A5163" s="93" t="s">
        <v>4719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2"/>
        <v>10 2025</v>
      </c>
      <c r="G5163" s="97" t="s">
        <v>5</v>
      </c>
      <c r="H5163" s="161" t="s">
        <v>3758</v>
      </c>
      <c r="I5163" s="97" t="s">
        <v>2067</v>
      </c>
      <c r="J5163" s="97" t="s">
        <v>4717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3597</v>
      </c>
      <c r="T5163" s="95" t="str">
        <f t="shared" si="383"/>
        <v>11 2025</v>
      </c>
      <c r="U5163" s="32">
        <f t="shared" si="384"/>
        <v>820.68397638648162</v>
      </c>
      <c r="V5163" s="22">
        <f t="shared" si="385"/>
        <v>0.51964519077615268</v>
      </c>
      <c r="X5163" s="33"/>
      <c r="Y5163" s="33"/>
    </row>
    <row r="5164" spans="1:25" x14ac:dyDescent="0.2">
      <c r="A5164" s="93" t="s">
        <v>4719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2"/>
        <v>10 2025</v>
      </c>
      <c r="G5164" s="97" t="s">
        <v>5</v>
      </c>
      <c r="H5164" s="161" t="s">
        <v>2641</v>
      </c>
      <c r="I5164" s="97" t="s">
        <v>2068</v>
      </c>
      <c r="J5164" s="97" t="s">
        <v>4718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3575</v>
      </c>
      <c r="T5164" s="95" t="str">
        <f t="shared" si="383"/>
        <v>11 2025</v>
      </c>
      <c r="U5164" s="32">
        <f t="shared" si="384"/>
        <v>1088.7970883882147</v>
      </c>
      <c r="V5164" s="22">
        <f t="shared" si="385"/>
        <v>0.72048371533836553</v>
      </c>
      <c r="X5164" s="33"/>
      <c r="Y5164" s="33"/>
    </row>
    <row r="5165" spans="1:25" x14ac:dyDescent="0.2">
      <c r="A5165" s="93" t="s">
        <v>4719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2"/>
        <v>10 2025</v>
      </c>
      <c r="G5165" s="97" t="s">
        <v>5</v>
      </c>
      <c r="H5165" s="161" t="s">
        <v>4425</v>
      </c>
      <c r="I5165" s="97" t="s">
        <v>2742</v>
      </c>
      <c r="J5165" s="97" t="s">
        <v>4426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3597</v>
      </c>
      <c r="T5165" s="95" t="str">
        <f t="shared" si="383"/>
        <v>12 2025</v>
      </c>
      <c r="U5165" s="32">
        <f t="shared" si="384"/>
        <v>1039.1510333622182</v>
      </c>
      <c r="V5165" s="22">
        <f t="shared" si="385"/>
        <v>1.0814925856645632</v>
      </c>
      <c r="X5165" s="33"/>
      <c r="Y5165" s="33"/>
    </row>
    <row r="5166" spans="1:25" x14ac:dyDescent="0.2">
      <c r="A5166" s="93" t="s">
        <v>4863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2"/>
        <v>10 2025</v>
      </c>
      <c r="G5166" s="97" t="s">
        <v>6</v>
      </c>
      <c r="H5166" s="161" t="s">
        <v>2346</v>
      </c>
      <c r="I5166" s="97" t="s">
        <v>2347</v>
      </c>
      <c r="J5166" s="97" t="s">
        <v>760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3"/>
        <v>10 2025</v>
      </c>
      <c r="U5166" s="32">
        <f t="shared" si="384"/>
        <v>1128</v>
      </c>
      <c r="V5166" s="22">
        <f t="shared" si="385"/>
        <v>1.2935779816513762</v>
      </c>
      <c r="X5166" s="33"/>
      <c r="Y5166" s="33"/>
    </row>
    <row r="5167" spans="1:25" x14ac:dyDescent="0.2">
      <c r="A5167" s="93" t="s">
        <v>4863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2"/>
        <v>10 2025</v>
      </c>
      <c r="G5167" s="97" t="s">
        <v>6</v>
      </c>
      <c r="H5167" s="161" t="s">
        <v>2346</v>
      </c>
      <c r="I5167" s="97" t="s">
        <v>2347</v>
      </c>
      <c r="J5167" s="97" t="s">
        <v>760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3"/>
        <v>11 2025</v>
      </c>
      <c r="U5167" s="32">
        <f t="shared" si="384"/>
        <v>1128</v>
      </c>
      <c r="V5167" s="22">
        <f t="shared" si="385"/>
        <v>1.2935779816513762</v>
      </c>
      <c r="X5167" s="33"/>
      <c r="Y5167" s="33"/>
    </row>
    <row r="5168" spans="1:25" x14ac:dyDescent="0.2">
      <c r="A5168" s="93" t="s">
        <v>4864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2"/>
        <v>9 2025</v>
      </c>
      <c r="G5168" s="97" t="s">
        <v>5</v>
      </c>
      <c r="H5168" s="161" t="s">
        <v>2592</v>
      </c>
      <c r="I5168" s="97" t="s">
        <v>1404</v>
      </c>
      <c r="J5168" s="97" t="s">
        <v>315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3"/>
        <v/>
      </c>
      <c r="U5168" s="32">
        <f t="shared" si="384"/>
        <v>2.5599683931432082E-4</v>
      </c>
      <c r="V5168" s="22">
        <f t="shared" si="385"/>
        <v>1.1639819085530517E-7</v>
      </c>
      <c r="X5168" s="33"/>
      <c r="Y5168" s="33"/>
    </row>
    <row r="5169" spans="1:25" x14ac:dyDescent="0.2">
      <c r="A5169" s="93" t="s">
        <v>4864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57"/>
        <v>9 2025</v>
      </c>
      <c r="G5169" s="97" t="s">
        <v>5</v>
      </c>
      <c r="H5169" s="161" t="s">
        <v>2592</v>
      </c>
      <c r="I5169" s="97" t="s">
        <v>1404</v>
      </c>
      <c r="J5169" s="97" t="s">
        <v>315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60"/>
        <v/>
      </c>
      <c r="U5169" s="32">
        <f t="shared" si="358"/>
        <v>-2199.3197440031608</v>
      </c>
      <c r="V5169" s="22" t="str">
        <f t="shared" si="359"/>
        <v/>
      </c>
      <c r="X5169" s="33"/>
      <c r="Y5169" s="33"/>
    </row>
    <row r="5170" spans="1:25" x14ac:dyDescent="0.2">
      <c r="A5170" s="93" t="s">
        <v>4864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57"/>
        <v>9 2025</v>
      </c>
      <c r="G5170" s="97" t="s">
        <v>5</v>
      </c>
      <c r="H5170" s="161" t="s">
        <v>2592</v>
      </c>
      <c r="I5170" s="97" t="s">
        <v>1404</v>
      </c>
      <c r="J5170" s="97" t="s">
        <v>315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60"/>
        <v/>
      </c>
      <c r="U5170" s="32">
        <f t="shared" si="358"/>
        <v>-2199.3197440031608</v>
      </c>
      <c r="V5170" s="22" t="str">
        <f t="shared" si="359"/>
        <v/>
      </c>
      <c r="X5170" s="33"/>
      <c r="Y5170" s="33"/>
    </row>
    <row r="5171" spans="1:25" x14ac:dyDescent="0.2">
      <c r="A5171" s="93" t="s">
        <v>4864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57"/>
        <v>9 2025</v>
      </c>
      <c r="G5171" s="96" t="s">
        <v>7</v>
      </c>
      <c r="H5171" s="161" t="s">
        <v>2593</v>
      </c>
      <c r="I5171" s="97" t="s">
        <v>1404</v>
      </c>
      <c r="J5171" s="97" t="s">
        <v>316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60"/>
        <v>9 2025</v>
      </c>
      <c r="U5171" s="32">
        <f t="shared" si="358"/>
        <v>351.3846160047467</v>
      </c>
      <c r="V5171" s="22">
        <f t="shared" si="359"/>
        <v>0.5417457320243243</v>
      </c>
      <c r="X5171" s="33"/>
      <c r="Y5171" s="33"/>
    </row>
    <row r="5172" spans="1:25" x14ac:dyDescent="0.2">
      <c r="A5172" s="93" t="s">
        <v>4864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57"/>
        <v>9 2025</v>
      </c>
      <c r="G5172" s="96" t="s">
        <v>7</v>
      </c>
      <c r="H5172" s="161" t="s">
        <v>2593</v>
      </c>
      <c r="I5172" s="97" t="s">
        <v>1404</v>
      </c>
      <c r="J5172" s="97" t="s">
        <v>316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60"/>
        <v/>
      </c>
      <c r="U5172" s="32">
        <f t="shared" si="358"/>
        <v>4.6160047467083132E-3</v>
      </c>
      <c r="V5172" s="22">
        <f t="shared" si="359"/>
        <v>7.116705617241564E-6</v>
      </c>
      <c r="X5172" s="33"/>
      <c r="Y5172" s="33"/>
    </row>
    <row r="5173" spans="1:25" x14ac:dyDescent="0.2">
      <c r="A5173" s="93" t="s">
        <v>4872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57"/>
        <v>10 2025</v>
      </c>
      <c r="G5173" s="97" t="s">
        <v>5</v>
      </c>
      <c r="H5173" s="161" t="s">
        <v>2571</v>
      </c>
      <c r="I5173" s="97" t="s">
        <v>2099</v>
      </c>
      <c r="J5173" s="97" t="s">
        <v>3843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3335</v>
      </c>
      <c r="T5173" s="95" t="str">
        <f t="shared" si="360"/>
        <v>11 2025</v>
      </c>
      <c r="U5173" s="32">
        <f t="shared" si="358"/>
        <v>894.85586784346197</v>
      </c>
      <c r="V5173" s="22">
        <f t="shared" si="359"/>
        <v>0.80971869804644647</v>
      </c>
      <c r="X5173" s="33"/>
      <c r="Y5173" s="33"/>
    </row>
    <row r="5174" spans="1:25" x14ac:dyDescent="0.2">
      <c r="A5174" s="93" t="s">
        <v>4872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57"/>
        <v>10 2025</v>
      </c>
      <c r="G5174" s="97" t="s">
        <v>5</v>
      </c>
      <c r="H5174" s="161" t="s">
        <v>2571</v>
      </c>
      <c r="I5174" s="97" t="s">
        <v>2099</v>
      </c>
      <c r="J5174" s="97" t="s">
        <v>3843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3335</v>
      </c>
      <c r="T5174" s="95" t="str">
        <f t="shared" si="360"/>
        <v>11 2025</v>
      </c>
      <c r="U5174" s="32">
        <f t="shared" si="358"/>
        <v>894.85586784346197</v>
      </c>
      <c r="V5174" s="22">
        <f t="shared" si="359"/>
        <v>0.80971869804644647</v>
      </c>
      <c r="X5174" s="33"/>
      <c r="Y5174" s="33"/>
    </row>
    <row r="5175" spans="1:25" x14ac:dyDescent="0.2">
      <c r="A5175" s="93" t="s">
        <v>4872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57"/>
        <v>10 2025</v>
      </c>
      <c r="G5175" s="97" t="s">
        <v>5</v>
      </c>
      <c r="H5175" s="161" t="s">
        <v>3903</v>
      </c>
      <c r="I5175" s="97" t="s">
        <v>2071</v>
      </c>
      <c r="J5175" s="97" t="s">
        <v>3904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3326</v>
      </c>
      <c r="T5175" s="95" t="str">
        <f t="shared" si="360"/>
        <v>11 2025</v>
      </c>
      <c r="U5175" s="32">
        <f t="shared" si="358"/>
        <v>1129.3878098146804</v>
      </c>
      <c r="V5175" s="22">
        <f t="shared" si="359"/>
        <v>0.63785159510083012</v>
      </c>
      <c r="X5175" s="33"/>
      <c r="Y5175" s="33"/>
    </row>
    <row r="5176" spans="1:25" x14ac:dyDescent="0.2">
      <c r="A5176" s="93" t="s">
        <v>4872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57"/>
        <v>10 2025</v>
      </c>
      <c r="G5176" s="97" t="s">
        <v>5</v>
      </c>
      <c r="H5176" s="161" t="s">
        <v>4126</v>
      </c>
      <c r="I5176" s="97" t="s">
        <v>2272</v>
      </c>
      <c r="J5176" s="97" t="s">
        <v>4127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3335</v>
      </c>
      <c r="T5176" s="95" t="str">
        <f t="shared" si="360"/>
        <v>11 2025</v>
      </c>
      <c r="U5176" s="32">
        <f t="shared" si="358"/>
        <v>1692.8242085101974</v>
      </c>
      <c r="V5176" s="22">
        <f t="shared" si="359"/>
        <v>0.46929351558190702</v>
      </c>
      <c r="X5176" s="33"/>
      <c r="Y5176" s="33"/>
    </row>
    <row r="5177" spans="1:25" x14ac:dyDescent="0.2">
      <c r="A5177" s="93" t="s">
        <v>4872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57"/>
        <v>10 2025</v>
      </c>
      <c r="G5177" s="97" t="s">
        <v>5</v>
      </c>
      <c r="H5177" s="161" t="s">
        <v>2080</v>
      </c>
      <c r="I5177" s="97" t="s">
        <v>2067</v>
      </c>
      <c r="J5177" s="97" t="s">
        <v>2081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60"/>
        <v/>
      </c>
      <c r="U5177" s="32">
        <f t="shared" si="358"/>
        <v>-1675.3490407909724</v>
      </c>
      <c r="V5177" s="22" t="str">
        <f t="shared" si="359"/>
        <v/>
      </c>
      <c r="X5177" s="33"/>
      <c r="Y5177" s="33"/>
    </row>
    <row r="5178" spans="1:25" x14ac:dyDescent="0.2">
      <c r="A5178" s="93" t="s">
        <v>4872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57"/>
        <v>10 2025</v>
      </c>
      <c r="G5178" s="97" t="s">
        <v>5</v>
      </c>
      <c r="H5178" s="161" t="s">
        <v>4865</v>
      </c>
      <c r="I5178" s="97" t="s">
        <v>4866</v>
      </c>
      <c r="J5178" s="97" t="s">
        <v>4867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3575</v>
      </c>
      <c r="T5178" s="95" t="str">
        <f t="shared" si="360"/>
        <v>11 2025</v>
      </c>
      <c r="U5178" s="32">
        <f t="shared" si="358"/>
        <v>1704.0844119474068</v>
      </c>
      <c r="V5178" s="22">
        <f t="shared" si="359"/>
        <v>0.37651705578553196</v>
      </c>
      <c r="X5178" s="33"/>
      <c r="Y5178" s="33"/>
    </row>
    <row r="5179" spans="1:25" x14ac:dyDescent="0.2">
      <c r="A5179" s="93" t="s">
        <v>4872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57"/>
        <v>10 2025</v>
      </c>
      <c r="G5179" s="97" t="s">
        <v>5</v>
      </c>
      <c r="H5179" s="161" t="s">
        <v>4868</v>
      </c>
      <c r="I5179" s="97" t="s">
        <v>3056</v>
      </c>
      <c r="J5179" s="97" t="s">
        <v>4869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3575</v>
      </c>
      <c r="T5179" s="95" t="str">
        <f t="shared" si="360"/>
        <v>11 2025</v>
      </c>
      <c r="U5179" s="32">
        <f t="shared" si="358"/>
        <v>1192.3990154260273</v>
      </c>
      <c r="V5179" s="22">
        <f t="shared" si="359"/>
        <v>0.46260031035141291</v>
      </c>
      <c r="X5179" s="33"/>
      <c r="Y5179" s="33"/>
    </row>
    <row r="5180" spans="1:25" x14ac:dyDescent="0.2">
      <c r="A5180" s="93" t="s">
        <v>4872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57"/>
        <v>10 2025</v>
      </c>
      <c r="G5180" s="97" t="s">
        <v>5</v>
      </c>
      <c r="H5180" s="161" t="s">
        <v>4870</v>
      </c>
      <c r="I5180" s="97" t="s">
        <v>2565</v>
      </c>
      <c r="J5180" s="97" t="s">
        <v>4871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60"/>
        <v/>
      </c>
      <c r="U5180" s="32">
        <f t="shared" si="358"/>
        <v>-1328.1881405942647</v>
      </c>
      <c r="V5180" s="22" t="str">
        <f t="shared" si="359"/>
        <v/>
      </c>
      <c r="X5180" s="33"/>
      <c r="Y5180" s="33"/>
    </row>
    <row r="5181" spans="1:25" x14ac:dyDescent="0.2">
      <c r="A5181" s="93" t="s">
        <v>4877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ref="F5181:F5260" si="386">IFERROR(MONTH(E5181)&amp;" "&amp;YEAR(E5181),"")</f>
        <v>10 2025</v>
      </c>
      <c r="G5181" s="97" t="s">
        <v>5</v>
      </c>
      <c r="H5181" s="161" t="s">
        <v>4680</v>
      </c>
      <c r="I5181" s="97" t="s">
        <v>2067</v>
      </c>
      <c r="J5181" s="97" t="s">
        <v>4681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3281</v>
      </c>
      <c r="T5181" s="95" t="str">
        <f t="shared" ref="T5181:T5260" si="387">IF(R5181="","",MONTH(R5181)&amp;" "&amp;YEAR(R5181))</f>
        <v>11 2025</v>
      </c>
      <c r="U5181" s="32">
        <f t="shared" ref="U5181:U5260" si="388">Q5181-P5181</f>
        <v>1143.7745627337977</v>
      </c>
      <c r="V5181" s="22">
        <f t="shared" ref="V5181:V5260" si="389">IF(Q5181&lt;&gt;0,IFERROR(U5181/P5181,""),"")</f>
        <v>0.48542662541698722</v>
      </c>
      <c r="X5181" s="33"/>
      <c r="Y5181" s="33"/>
    </row>
    <row r="5182" spans="1:25" x14ac:dyDescent="0.2">
      <c r="A5182" s="93" t="s">
        <v>4877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6"/>
        <v>10 2025</v>
      </c>
      <c r="G5182" s="97" t="s">
        <v>5</v>
      </c>
      <c r="H5182" s="161" t="s">
        <v>2091</v>
      </c>
      <c r="I5182" s="97" t="s">
        <v>2071</v>
      </c>
      <c r="J5182" s="97" t="s">
        <v>2092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/>
      <c r="R5182" s="31"/>
      <c r="S5182" s="31"/>
      <c r="T5182" s="95" t="str">
        <f t="shared" si="387"/>
        <v/>
      </c>
      <c r="U5182" s="32">
        <f t="shared" si="388"/>
        <v>-1110.224608229704</v>
      </c>
      <c r="V5182" s="22" t="str">
        <f t="shared" si="389"/>
        <v/>
      </c>
      <c r="X5182" s="33"/>
      <c r="Y5182" s="33"/>
    </row>
    <row r="5183" spans="1:25" x14ac:dyDescent="0.2">
      <c r="A5183" s="93" t="s">
        <v>4877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6"/>
        <v>10 2025</v>
      </c>
      <c r="G5183" s="97" t="s">
        <v>5</v>
      </c>
      <c r="H5183" s="161" t="s">
        <v>2726</v>
      </c>
      <c r="I5183" s="97" t="s">
        <v>2067</v>
      </c>
      <c r="J5183" s="97" t="s">
        <v>2727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4916</v>
      </c>
      <c r="T5183" s="95" t="str">
        <f t="shared" si="387"/>
        <v>12 2025</v>
      </c>
      <c r="U5183" s="32">
        <f t="shared" si="388"/>
        <v>790.20695581842051</v>
      </c>
      <c r="V5183" s="22">
        <f t="shared" si="389"/>
        <v>0.86855682275441581</v>
      </c>
      <c r="X5183" s="33"/>
      <c r="Y5183" s="33"/>
    </row>
    <row r="5184" spans="1:25" x14ac:dyDescent="0.2">
      <c r="A5184" s="93" t="s">
        <v>4877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6"/>
        <v>10 2025</v>
      </c>
      <c r="G5184" s="97" t="s">
        <v>5</v>
      </c>
      <c r="H5184" s="161" t="s">
        <v>2726</v>
      </c>
      <c r="I5184" s="97" t="s">
        <v>2067</v>
      </c>
      <c r="J5184" s="97" t="s">
        <v>2727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7"/>
        <v/>
      </c>
      <c r="U5184" s="32">
        <f t="shared" si="388"/>
        <v>-909.79304418157949</v>
      </c>
      <c r="V5184" s="22" t="str">
        <f t="shared" si="389"/>
        <v/>
      </c>
      <c r="X5184" s="33"/>
      <c r="Y5184" s="33"/>
    </row>
    <row r="5185" spans="1:25" x14ac:dyDescent="0.2">
      <c r="A5185" s="93" t="s">
        <v>4877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6"/>
        <v>10 2025</v>
      </c>
      <c r="G5185" s="97" t="s">
        <v>5</v>
      </c>
      <c r="H5185" s="161" t="s">
        <v>4873</v>
      </c>
      <c r="I5185" s="97" t="s">
        <v>2272</v>
      </c>
      <c r="J5185" s="97" t="s">
        <v>4874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3484</v>
      </c>
      <c r="T5185" s="95" t="str">
        <f t="shared" si="387"/>
        <v>11 2025</v>
      </c>
      <c r="U5185" s="32">
        <f t="shared" si="388"/>
        <v>810.52720655141025</v>
      </c>
      <c r="V5185" s="22">
        <f t="shared" si="389"/>
        <v>0.91124451756292824</v>
      </c>
      <c r="X5185" s="33"/>
      <c r="Y5185" s="33"/>
    </row>
    <row r="5186" spans="1:25" x14ac:dyDescent="0.2">
      <c r="A5186" s="93" t="s">
        <v>4877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6"/>
        <v>10 2025</v>
      </c>
      <c r="G5186" s="97" t="s">
        <v>5</v>
      </c>
      <c r="H5186" s="161" t="s">
        <v>3671</v>
      </c>
      <c r="I5186" s="97" t="s">
        <v>2165</v>
      </c>
      <c r="J5186" s="97" t="s">
        <v>4101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/>
      <c r="R5186" s="31"/>
      <c r="S5186" s="31"/>
      <c r="T5186" s="95" t="str">
        <f t="shared" si="387"/>
        <v/>
      </c>
      <c r="U5186" s="32">
        <f t="shared" si="388"/>
        <v>-945.81530684460643</v>
      </c>
      <c r="V5186" s="22" t="str">
        <f t="shared" si="389"/>
        <v/>
      </c>
      <c r="X5186" s="33"/>
      <c r="Y5186" s="33"/>
    </row>
    <row r="5187" spans="1:25" x14ac:dyDescent="0.2">
      <c r="A5187" s="93" t="s">
        <v>4877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6"/>
        <v>10 2025</v>
      </c>
      <c r="G5187" s="97" t="s">
        <v>5</v>
      </c>
      <c r="H5187" s="161" t="s">
        <v>3671</v>
      </c>
      <c r="I5187" s="97" t="s">
        <v>2165</v>
      </c>
      <c r="J5187" s="97" t="s">
        <v>4101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/>
      <c r="R5187" s="31"/>
      <c r="S5187" s="31"/>
      <c r="T5187" s="95" t="str">
        <f t="shared" si="387"/>
        <v/>
      </c>
      <c r="U5187" s="32">
        <f t="shared" si="388"/>
        <v>-945.81530684460643</v>
      </c>
      <c r="V5187" s="22" t="str">
        <f t="shared" si="389"/>
        <v/>
      </c>
      <c r="X5187" s="33"/>
      <c r="Y5187" s="33"/>
    </row>
    <row r="5188" spans="1:25" x14ac:dyDescent="0.2">
      <c r="A5188" s="93" t="s">
        <v>4877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si="386"/>
        <v>10 2025</v>
      </c>
      <c r="G5188" s="97" t="s">
        <v>5</v>
      </c>
      <c r="H5188" s="161" t="s">
        <v>2900</v>
      </c>
      <c r="I5188" s="97" t="s">
        <v>2071</v>
      </c>
      <c r="J5188" s="97" t="s">
        <v>4687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si="387"/>
        <v/>
      </c>
      <c r="U5188" s="32">
        <f t="shared" si="388"/>
        <v>-1929.1922892865571</v>
      </c>
      <c r="V5188" s="22" t="str">
        <f t="shared" si="389"/>
        <v/>
      </c>
      <c r="X5188" s="33"/>
      <c r="Y5188" s="33"/>
    </row>
    <row r="5189" spans="1:25" x14ac:dyDescent="0.2">
      <c r="A5189" s="93" t="s">
        <v>4877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6"/>
        <v>10 2025</v>
      </c>
      <c r="G5189" s="97" t="s">
        <v>5</v>
      </c>
      <c r="H5189" s="161" t="s">
        <v>2900</v>
      </c>
      <c r="I5189" s="97" t="s">
        <v>2071</v>
      </c>
      <c r="J5189" s="97" t="s">
        <v>4687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87"/>
        <v/>
      </c>
      <c r="U5189" s="32">
        <f t="shared" si="388"/>
        <v>-1929.1922892865571</v>
      </c>
      <c r="V5189" s="22" t="str">
        <f t="shared" si="389"/>
        <v/>
      </c>
      <c r="X5189" s="33"/>
      <c r="Y5189" s="33"/>
    </row>
    <row r="5190" spans="1:25" x14ac:dyDescent="0.2">
      <c r="A5190" s="93" t="s">
        <v>4877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6"/>
        <v>10 2025</v>
      </c>
      <c r="G5190" s="97" t="s">
        <v>5</v>
      </c>
      <c r="H5190" s="161" t="s">
        <v>2900</v>
      </c>
      <c r="I5190" s="97" t="s">
        <v>2071</v>
      </c>
      <c r="J5190" s="97" t="s">
        <v>4687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/>
      <c r="R5190" s="31"/>
      <c r="S5190" s="31"/>
      <c r="T5190" s="95" t="str">
        <f t="shared" si="387"/>
        <v/>
      </c>
      <c r="U5190" s="32">
        <f t="shared" si="388"/>
        <v>-1929.1922892865571</v>
      </c>
      <c r="V5190" s="22" t="str">
        <f t="shared" si="389"/>
        <v/>
      </c>
      <c r="X5190" s="33"/>
      <c r="Y5190" s="33"/>
    </row>
    <row r="5191" spans="1:25" x14ac:dyDescent="0.2">
      <c r="A5191" s="93" t="s">
        <v>4877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6"/>
        <v>10 2025</v>
      </c>
      <c r="G5191" s="97" t="s">
        <v>5</v>
      </c>
      <c r="H5191" s="161" t="s">
        <v>2538</v>
      </c>
      <c r="I5191" s="97" t="s">
        <v>2102</v>
      </c>
      <c r="J5191" s="97" t="s">
        <v>2539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5161</v>
      </c>
      <c r="T5191" s="95" t="str">
        <f t="shared" si="387"/>
        <v>11 2025</v>
      </c>
      <c r="U5191" s="32">
        <f t="shared" si="388"/>
        <v>1117.0835203720553</v>
      </c>
      <c r="V5191" s="22">
        <f t="shared" si="389"/>
        <v>0.75330171032445825</v>
      </c>
      <c r="X5191" s="33"/>
      <c r="Y5191" s="33"/>
    </row>
    <row r="5192" spans="1:25" x14ac:dyDescent="0.2">
      <c r="A5192" s="93" t="s">
        <v>4877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6"/>
        <v>10 2025</v>
      </c>
      <c r="G5192" s="97" t="s">
        <v>5</v>
      </c>
      <c r="H5192" s="161" t="s">
        <v>2538</v>
      </c>
      <c r="I5192" s="97" t="s">
        <v>2102</v>
      </c>
      <c r="J5192" s="97" t="s">
        <v>2539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4746</v>
      </c>
      <c r="T5192" s="95" t="str">
        <f t="shared" si="387"/>
        <v>11 2025</v>
      </c>
      <c r="U5192" s="32">
        <f t="shared" si="388"/>
        <v>1117.0835203720553</v>
      </c>
      <c r="V5192" s="22">
        <f t="shared" si="389"/>
        <v>0.75330171032445825</v>
      </c>
      <c r="X5192" s="33"/>
      <c r="Y5192" s="33"/>
    </row>
    <row r="5193" spans="1:25" x14ac:dyDescent="0.2">
      <c r="A5193" s="93" t="s">
        <v>4877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6"/>
        <v>10 2025</v>
      </c>
      <c r="G5193" s="97" t="s">
        <v>5</v>
      </c>
      <c r="H5193" s="161" t="s">
        <v>4875</v>
      </c>
      <c r="I5193" s="97" t="s">
        <v>2826</v>
      </c>
      <c r="J5193" s="97" t="s">
        <v>4876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5120</v>
      </c>
      <c r="T5193" s="95" t="str">
        <f t="shared" si="387"/>
        <v>11 2025</v>
      </c>
      <c r="U5193" s="32">
        <f t="shared" si="388"/>
        <v>1048.9493681124252</v>
      </c>
      <c r="V5193" s="22">
        <f t="shared" si="389"/>
        <v>0.72288957053684411</v>
      </c>
      <c r="X5193" s="33"/>
      <c r="Y5193" s="33"/>
    </row>
    <row r="5194" spans="1:25" x14ac:dyDescent="0.2">
      <c r="A5194" s="93" t="s">
        <v>4891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6"/>
        <v>10 2025</v>
      </c>
      <c r="G5194" s="97" t="s">
        <v>5</v>
      </c>
      <c r="H5194" s="161" t="s">
        <v>4878</v>
      </c>
      <c r="I5194" s="97" t="s">
        <v>2067</v>
      </c>
      <c r="J5194" s="97" t="s">
        <v>4879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87"/>
        <v/>
      </c>
      <c r="U5194" s="32">
        <f t="shared" si="388"/>
        <v>-1065.8938121395222</v>
      </c>
      <c r="V5194" s="22" t="str">
        <f t="shared" si="389"/>
        <v/>
      </c>
      <c r="X5194" s="33"/>
      <c r="Y5194" s="33"/>
    </row>
    <row r="5195" spans="1:25" x14ac:dyDescent="0.2">
      <c r="A5195" s="93" t="s">
        <v>4891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6"/>
        <v>10 2025</v>
      </c>
      <c r="G5195" s="97" t="s">
        <v>5</v>
      </c>
      <c r="H5195" s="161" t="s">
        <v>4878</v>
      </c>
      <c r="I5195" s="97" t="s">
        <v>2067</v>
      </c>
      <c r="J5195" s="97" t="s">
        <v>4879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87"/>
        <v/>
      </c>
      <c r="U5195" s="32">
        <f t="shared" si="388"/>
        <v>-1065.8938121395222</v>
      </c>
      <c r="V5195" s="22" t="str">
        <f t="shared" si="389"/>
        <v/>
      </c>
      <c r="X5195" s="33"/>
      <c r="Y5195" s="33"/>
    </row>
    <row r="5196" spans="1:25" x14ac:dyDescent="0.2">
      <c r="A5196" s="93" t="s">
        <v>4891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6"/>
        <v>10 2025</v>
      </c>
      <c r="G5196" s="97" t="s">
        <v>7</v>
      </c>
      <c r="H5196" s="161" t="s">
        <v>4880</v>
      </c>
      <c r="I5196" s="97" t="s">
        <v>2216</v>
      </c>
      <c r="J5196" s="97" t="s">
        <v>4881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87"/>
        <v/>
      </c>
      <c r="U5196" s="32">
        <f t="shared" si="388"/>
        <v>-656.21665476517433</v>
      </c>
      <c r="V5196" s="22" t="str">
        <f t="shared" si="389"/>
        <v/>
      </c>
      <c r="X5196" s="33"/>
      <c r="Y5196" s="33"/>
    </row>
    <row r="5197" spans="1:25" x14ac:dyDescent="0.2">
      <c r="A5197" s="93" t="s">
        <v>4891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6"/>
        <v>10 2025</v>
      </c>
      <c r="G5197" s="97" t="s">
        <v>5</v>
      </c>
      <c r="H5197" s="161" t="s">
        <v>4882</v>
      </c>
      <c r="I5197" s="97" t="s">
        <v>2283</v>
      </c>
      <c r="J5197" s="97" t="s">
        <v>4883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3331</v>
      </c>
      <c r="T5197" s="95" t="str">
        <f t="shared" si="387"/>
        <v>11 2025</v>
      </c>
      <c r="U5197" s="32">
        <f t="shared" si="388"/>
        <v>764.14861851139767</v>
      </c>
      <c r="V5197" s="22">
        <f t="shared" si="389"/>
        <v>0.91421589463726649</v>
      </c>
      <c r="X5197" s="33"/>
      <c r="Y5197" s="33"/>
    </row>
    <row r="5198" spans="1:25" x14ac:dyDescent="0.2">
      <c r="A5198" s="93" t="s">
        <v>4891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6"/>
        <v>10 2025</v>
      </c>
      <c r="G5198" s="97" t="s">
        <v>5</v>
      </c>
      <c r="H5198" s="161" t="s">
        <v>4882</v>
      </c>
      <c r="I5198" s="97" t="s">
        <v>2283</v>
      </c>
      <c r="J5198" s="97" t="s">
        <v>4883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3331</v>
      </c>
      <c r="T5198" s="95" t="str">
        <f t="shared" si="387"/>
        <v>11 2025</v>
      </c>
      <c r="U5198" s="32">
        <f t="shared" si="388"/>
        <v>764.14861851139767</v>
      </c>
      <c r="V5198" s="22">
        <f t="shared" si="389"/>
        <v>0.91421589463726649</v>
      </c>
      <c r="X5198" s="33"/>
      <c r="Y5198" s="33"/>
    </row>
    <row r="5199" spans="1:25" x14ac:dyDescent="0.2">
      <c r="A5199" s="93" t="s">
        <v>4891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6"/>
        <v>10 2025</v>
      </c>
      <c r="G5199" s="97" t="s">
        <v>5</v>
      </c>
      <c r="H5199" s="161" t="s">
        <v>4884</v>
      </c>
      <c r="I5199" s="97" t="s">
        <v>2829</v>
      </c>
      <c r="J5199" s="97" t="s">
        <v>4885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5164</v>
      </c>
      <c r="T5199" s="95" t="str">
        <f t="shared" si="387"/>
        <v>11 2025</v>
      </c>
      <c r="U5199" s="32">
        <f t="shared" si="388"/>
        <v>777.89617412798657</v>
      </c>
      <c r="V5199" s="22">
        <f t="shared" si="389"/>
        <v>0.94622619387869245</v>
      </c>
      <c r="X5199" s="33"/>
      <c r="Y5199" s="33"/>
    </row>
    <row r="5200" spans="1:25" x14ac:dyDescent="0.2">
      <c r="A5200" s="93" t="s">
        <v>4891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6"/>
        <v>10 2025</v>
      </c>
      <c r="G5200" s="97" t="s">
        <v>7</v>
      </c>
      <c r="H5200" s="161" t="s">
        <v>2749</v>
      </c>
      <c r="I5200" s="97" t="s">
        <v>2750</v>
      </c>
      <c r="J5200" s="97" t="s">
        <v>2751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87"/>
        <v/>
      </c>
      <c r="U5200" s="32">
        <f t="shared" si="388"/>
        <v>-775.36213677561136</v>
      </c>
      <c r="V5200" s="22" t="str">
        <f t="shared" si="389"/>
        <v/>
      </c>
      <c r="X5200" s="33"/>
      <c r="Y5200" s="33"/>
    </row>
    <row r="5201" spans="1:25" x14ac:dyDescent="0.2">
      <c r="A5201" s="93" t="s">
        <v>4891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6"/>
        <v>10 2025</v>
      </c>
      <c r="G5201" s="97" t="s">
        <v>5</v>
      </c>
      <c r="H5201" s="161" t="s">
        <v>4886</v>
      </c>
      <c r="I5201" s="97" t="s">
        <v>2070</v>
      </c>
      <c r="J5201" s="97" t="s">
        <v>4887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/>
      <c r="R5201" s="31"/>
      <c r="S5201" s="31"/>
      <c r="T5201" s="95" t="str">
        <f t="shared" si="387"/>
        <v/>
      </c>
      <c r="U5201" s="32">
        <f t="shared" si="388"/>
        <v>-1307.8507909914858</v>
      </c>
      <c r="V5201" s="22" t="str">
        <f t="shared" si="389"/>
        <v/>
      </c>
      <c r="X5201" s="33"/>
      <c r="Y5201" s="33"/>
    </row>
    <row r="5202" spans="1:25" x14ac:dyDescent="0.2">
      <c r="A5202" s="93" t="s">
        <v>4891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6"/>
        <v>10 2025</v>
      </c>
      <c r="G5202" s="97" t="s">
        <v>5</v>
      </c>
      <c r="H5202" s="161" t="s">
        <v>2735</v>
      </c>
      <c r="I5202" s="97" t="s">
        <v>2283</v>
      </c>
      <c r="J5202" s="97" t="s">
        <v>2736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87"/>
        <v/>
      </c>
      <c r="U5202" s="32">
        <f t="shared" si="388"/>
        <v>-752.44954408129638</v>
      </c>
      <c r="V5202" s="22" t="str">
        <f t="shared" si="389"/>
        <v/>
      </c>
      <c r="X5202" s="33"/>
      <c r="Y5202" s="33"/>
    </row>
    <row r="5203" spans="1:25" x14ac:dyDescent="0.2">
      <c r="A5203" s="93" t="s">
        <v>4891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6"/>
        <v>10 2025</v>
      </c>
      <c r="G5203" s="97" t="s">
        <v>5</v>
      </c>
      <c r="H5203" s="161" t="s">
        <v>4888</v>
      </c>
      <c r="I5203" s="97" t="s">
        <v>4889</v>
      </c>
      <c r="J5203" s="97" t="s">
        <v>4890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87"/>
        <v/>
      </c>
      <c r="U5203" s="32">
        <f t="shared" si="388"/>
        <v>-551.73523207909921</v>
      </c>
      <c r="V5203" s="22" t="str">
        <f t="shared" si="389"/>
        <v/>
      </c>
      <c r="X5203" s="33"/>
      <c r="Y5203" s="33"/>
    </row>
    <row r="5204" spans="1:25" x14ac:dyDescent="0.2">
      <c r="A5204" s="93" t="s">
        <v>4891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6"/>
        <v>10 2025</v>
      </c>
      <c r="G5204" s="97" t="s">
        <v>5</v>
      </c>
      <c r="H5204" s="161" t="s">
        <v>3082</v>
      </c>
      <c r="I5204" s="97" t="s">
        <v>2067</v>
      </c>
      <c r="J5204" s="97" t="s">
        <v>3083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3484</v>
      </c>
      <c r="T5204" s="95" t="str">
        <f t="shared" si="387"/>
        <v>11 2025</v>
      </c>
      <c r="U5204" s="32">
        <f t="shared" si="388"/>
        <v>809.87270804723971</v>
      </c>
      <c r="V5204" s="22">
        <f t="shared" si="389"/>
        <v>1.173512071600084</v>
      </c>
      <c r="X5204" s="33"/>
      <c r="Y5204" s="33"/>
    </row>
    <row r="5205" spans="1:25" x14ac:dyDescent="0.2">
      <c r="A5205" s="93" t="s">
        <v>4891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6"/>
        <v>10 2025</v>
      </c>
      <c r="G5205" s="97" t="s">
        <v>5</v>
      </c>
      <c r="H5205" s="161" t="s">
        <v>2690</v>
      </c>
      <c r="I5205" s="97" t="s">
        <v>2067</v>
      </c>
      <c r="J5205" s="97" t="s">
        <v>2717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87"/>
        <v/>
      </c>
      <c r="U5205" s="32">
        <f t="shared" si="388"/>
        <v>-408.76065366657519</v>
      </c>
      <c r="V5205" s="22" t="str">
        <f t="shared" si="389"/>
        <v/>
      </c>
      <c r="X5205" s="33"/>
      <c r="Y5205" s="33"/>
    </row>
    <row r="5206" spans="1:25" x14ac:dyDescent="0.2">
      <c r="A5206" s="93" t="s">
        <v>4891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6"/>
        <v>10 2025</v>
      </c>
      <c r="G5206" s="97" t="s">
        <v>5</v>
      </c>
      <c r="H5206" s="161" t="s">
        <v>2152</v>
      </c>
      <c r="I5206" s="97" t="s">
        <v>2067</v>
      </c>
      <c r="J5206" s="97" t="s">
        <v>3886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3484</v>
      </c>
      <c r="T5206" s="95" t="str">
        <f t="shared" si="387"/>
        <v>12 2025</v>
      </c>
      <c r="U5206" s="32">
        <f t="shared" si="388"/>
        <v>1252.1263334248833</v>
      </c>
      <c r="V5206" s="22">
        <f t="shared" si="389"/>
        <v>0.75984364506974567</v>
      </c>
      <c r="X5206" s="33"/>
      <c r="Y5206" s="33"/>
    </row>
    <row r="5207" spans="1:25" x14ac:dyDescent="0.2">
      <c r="A5207" s="93" t="s">
        <v>4891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6"/>
        <v>10 2025</v>
      </c>
      <c r="G5207" s="97" t="s">
        <v>5</v>
      </c>
      <c r="H5207" s="161" t="s">
        <v>2555</v>
      </c>
      <c r="I5207" s="97" t="s">
        <v>2067</v>
      </c>
      <c r="J5207" s="97" t="s">
        <v>2556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87"/>
        <v>11 2025</v>
      </c>
      <c r="U5207" s="32">
        <f t="shared" si="388"/>
        <v>1012.9727341389726</v>
      </c>
      <c r="V5207" s="22">
        <f t="shared" si="389"/>
        <v>0.68120656385707556</v>
      </c>
      <c r="X5207" s="33"/>
      <c r="Y5207" s="33"/>
    </row>
    <row r="5208" spans="1:25" x14ac:dyDescent="0.2">
      <c r="A5208" s="93" t="s">
        <v>4891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6"/>
        <v>10 2025</v>
      </c>
      <c r="G5208" s="97" t="s">
        <v>5</v>
      </c>
      <c r="H5208" s="161" t="s">
        <v>2555</v>
      </c>
      <c r="I5208" s="97" t="s">
        <v>2067</v>
      </c>
      <c r="J5208" s="97" t="s">
        <v>2556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/>
      <c r="R5208" s="31"/>
      <c r="S5208" s="31"/>
      <c r="T5208" s="95" t="str">
        <f t="shared" si="387"/>
        <v/>
      </c>
      <c r="U5208" s="32">
        <f t="shared" si="388"/>
        <v>-1487.0272658610274</v>
      </c>
      <c r="V5208" s="22" t="str">
        <f t="shared" si="389"/>
        <v/>
      </c>
      <c r="X5208" s="33"/>
      <c r="Y5208" s="33"/>
    </row>
    <row r="5209" spans="1:25" x14ac:dyDescent="0.2">
      <c r="A5209" s="93" t="s">
        <v>4891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6"/>
        <v>10 2025</v>
      </c>
      <c r="G5209" s="97" t="s">
        <v>5</v>
      </c>
      <c r="H5209" s="161" t="s">
        <v>3929</v>
      </c>
      <c r="I5209" s="97" t="s">
        <v>2071</v>
      </c>
      <c r="J5209" s="97" t="s">
        <v>3930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3331</v>
      </c>
      <c r="T5209" s="95" t="str">
        <f t="shared" si="387"/>
        <v>11 2025</v>
      </c>
      <c r="U5209" s="32">
        <f t="shared" si="388"/>
        <v>862.31561109585255</v>
      </c>
      <c r="V5209" s="22">
        <f t="shared" si="389"/>
        <v>1.0294039408134696</v>
      </c>
      <c r="X5209" s="33"/>
      <c r="Y5209" s="33"/>
    </row>
    <row r="5210" spans="1:25" x14ac:dyDescent="0.2">
      <c r="A5210" s="93" t="s">
        <v>4891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6"/>
        <v>10 2025</v>
      </c>
      <c r="G5210" s="97" t="s">
        <v>5</v>
      </c>
      <c r="H5210" s="161" t="s">
        <v>2909</v>
      </c>
      <c r="I5210" s="97" t="s">
        <v>2067</v>
      </c>
      <c r="J5210" s="97" t="s">
        <v>2910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87"/>
        <v/>
      </c>
      <c r="U5210" s="32">
        <f t="shared" si="388"/>
        <v>-1457.2408953584181</v>
      </c>
      <c r="V5210" s="22" t="str">
        <f t="shared" si="389"/>
        <v/>
      </c>
      <c r="X5210" s="33"/>
      <c r="Y5210" s="33"/>
    </row>
    <row r="5211" spans="1:25" x14ac:dyDescent="0.2">
      <c r="A5211" s="93" t="s">
        <v>5173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6"/>
        <v>10 2025</v>
      </c>
      <c r="G5211" s="97" t="s">
        <v>5</v>
      </c>
      <c r="H5211" s="161" t="s">
        <v>5169</v>
      </c>
      <c r="I5211" s="97" t="s">
        <v>2067</v>
      </c>
      <c r="J5211" s="97" t="s">
        <v>5170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5167</v>
      </c>
      <c r="T5211" s="95" t="str">
        <f t="shared" si="387"/>
        <v>11 2025</v>
      </c>
      <c r="U5211" s="32">
        <f t="shared" si="388"/>
        <v>867.02721385998575</v>
      </c>
      <c r="V5211" s="22">
        <f t="shared" si="389"/>
        <v>0.65044629783530628</v>
      </c>
      <c r="X5211" s="33"/>
      <c r="Y5211" s="33"/>
    </row>
    <row r="5212" spans="1:25" x14ac:dyDescent="0.2">
      <c r="A5212" s="93" t="s">
        <v>5173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6"/>
        <v>10 2025</v>
      </c>
      <c r="G5212" s="97" t="s">
        <v>5</v>
      </c>
      <c r="H5212" s="161" t="s">
        <v>2700</v>
      </c>
      <c r="I5212" s="97" t="s">
        <v>2067</v>
      </c>
      <c r="J5212" s="97" t="s">
        <v>2701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/>
      <c r="R5212" s="31"/>
      <c r="S5212" s="31"/>
      <c r="T5212" s="95" t="str">
        <f t="shared" si="387"/>
        <v/>
      </c>
      <c r="U5212" s="32">
        <f t="shared" si="388"/>
        <v>-1695.8671037478537</v>
      </c>
      <c r="V5212" s="22" t="str">
        <f t="shared" si="389"/>
        <v/>
      </c>
      <c r="X5212" s="33"/>
      <c r="Y5212" s="33"/>
    </row>
    <row r="5213" spans="1:25" x14ac:dyDescent="0.2">
      <c r="A5213" s="93" t="s">
        <v>5173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6"/>
        <v>10 2025</v>
      </c>
      <c r="G5213" s="97" t="s">
        <v>5</v>
      </c>
      <c r="H5213" s="161" t="s">
        <v>2700</v>
      </c>
      <c r="I5213" s="97" t="s">
        <v>2067</v>
      </c>
      <c r="J5213" s="97" t="s">
        <v>2701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/>
      <c r="R5213" s="31"/>
      <c r="S5213" s="31"/>
      <c r="T5213" s="95" t="str">
        <f t="shared" si="387"/>
        <v/>
      </c>
      <c r="U5213" s="32">
        <f t="shared" si="388"/>
        <v>-1695.8671037478537</v>
      </c>
      <c r="V5213" s="22" t="str">
        <f t="shared" si="389"/>
        <v/>
      </c>
      <c r="X5213" s="33"/>
      <c r="Y5213" s="33"/>
    </row>
    <row r="5214" spans="1:25" x14ac:dyDescent="0.2">
      <c r="A5214" s="93" t="s">
        <v>5173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6"/>
        <v>10 2025</v>
      </c>
      <c r="G5214" s="97" t="s">
        <v>5</v>
      </c>
      <c r="H5214" s="161" t="s">
        <v>5171</v>
      </c>
      <c r="I5214" s="97" t="s">
        <v>2229</v>
      </c>
      <c r="J5214" s="97" t="s">
        <v>5172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3326</v>
      </c>
      <c r="T5214" s="95" t="str">
        <f t="shared" si="387"/>
        <v>11 2025</v>
      </c>
      <c r="U5214" s="32">
        <f t="shared" si="388"/>
        <v>963.55563895342948</v>
      </c>
      <c r="V5214" s="22">
        <f t="shared" si="389"/>
        <v>1.0289512960242073</v>
      </c>
      <c r="X5214" s="33"/>
      <c r="Y5214" s="33"/>
    </row>
    <row r="5215" spans="1:25" x14ac:dyDescent="0.2">
      <c r="A5215" s="93" t="s">
        <v>5173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6"/>
        <v>10 2025</v>
      </c>
      <c r="G5215" s="97" t="s">
        <v>5</v>
      </c>
      <c r="H5215" s="161" t="s">
        <v>4039</v>
      </c>
      <c r="I5215" s="97" t="s">
        <v>2099</v>
      </c>
      <c r="J5215" s="97" t="s">
        <v>4040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3326</v>
      </c>
      <c r="T5215" s="95" t="str">
        <f t="shared" si="387"/>
        <v>11 2025</v>
      </c>
      <c r="U5215" s="32">
        <f t="shared" si="388"/>
        <v>945.87069148398803</v>
      </c>
      <c r="V5215" s="22">
        <f t="shared" si="389"/>
        <v>1.1074092436043086</v>
      </c>
      <c r="X5215" s="33"/>
      <c r="Y5215" s="33"/>
    </row>
    <row r="5216" spans="1:25" x14ac:dyDescent="0.2">
      <c r="A5216" s="93" t="s">
        <v>5173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6"/>
        <v>10 2025</v>
      </c>
      <c r="G5216" s="97" t="s">
        <v>5</v>
      </c>
      <c r="H5216" s="161" t="s">
        <v>4126</v>
      </c>
      <c r="I5216" s="97" t="s">
        <v>2272</v>
      </c>
      <c r="J5216" s="97" t="s">
        <v>4127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3326</v>
      </c>
      <c r="T5216" s="95" t="str">
        <f t="shared" si="387"/>
        <v>11 2025</v>
      </c>
      <c r="U5216" s="32">
        <f t="shared" si="388"/>
        <v>1814.001780735427</v>
      </c>
      <c r="V5216" s="22">
        <f t="shared" si="389"/>
        <v>0.52036795965952032</v>
      </c>
      <c r="X5216" s="33"/>
      <c r="Y5216" s="33"/>
    </row>
    <row r="5217" spans="1:25" x14ac:dyDescent="0.2">
      <c r="A5217" s="93" t="s">
        <v>5173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6"/>
        <v>10 2025</v>
      </c>
      <c r="G5217" s="97" t="s">
        <v>5</v>
      </c>
      <c r="H5217" s="161" t="s">
        <v>4126</v>
      </c>
      <c r="I5217" s="97" t="s">
        <v>2272</v>
      </c>
      <c r="J5217" s="97" t="s">
        <v>4127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3326</v>
      </c>
      <c r="T5217" s="95" t="str">
        <f t="shared" si="387"/>
        <v>11 2025</v>
      </c>
      <c r="U5217" s="32">
        <f t="shared" si="388"/>
        <v>1814.001780735427</v>
      </c>
      <c r="V5217" s="22">
        <f t="shared" si="389"/>
        <v>0.52036795965952032</v>
      </c>
      <c r="X5217" s="33"/>
      <c r="Y5217" s="33"/>
    </row>
    <row r="5218" spans="1:25" x14ac:dyDescent="0.2">
      <c r="A5218" s="93" t="s">
        <v>5173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6"/>
        <v>10 2025</v>
      </c>
      <c r="G5218" s="97" t="s">
        <v>5</v>
      </c>
      <c r="H5218" s="161" t="s">
        <v>4154</v>
      </c>
      <c r="I5218" s="97" t="s">
        <v>2226</v>
      </c>
      <c r="J5218" s="97" t="s">
        <v>4155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3326</v>
      </c>
      <c r="T5218" s="95" t="str">
        <f t="shared" si="387"/>
        <v>11 2025</v>
      </c>
      <c r="U5218" s="32">
        <f t="shared" si="388"/>
        <v>1137.663717547227</v>
      </c>
      <c r="V5218" s="22">
        <f t="shared" si="389"/>
        <v>0.50287118072199155</v>
      </c>
      <c r="X5218" s="33"/>
      <c r="Y5218" s="33"/>
    </row>
    <row r="5219" spans="1:25" x14ac:dyDescent="0.2">
      <c r="A5219" s="93" t="s">
        <v>5173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6"/>
        <v>10 2025</v>
      </c>
      <c r="G5219" s="97" t="s">
        <v>5</v>
      </c>
      <c r="H5219" s="161" t="s">
        <v>2935</v>
      </c>
      <c r="I5219" s="97" t="s">
        <v>2933</v>
      </c>
      <c r="J5219" s="97" t="s">
        <v>2936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4930</v>
      </c>
      <c r="T5219" s="95" t="str">
        <f t="shared" si="387"/>
        <v>11 2025</v>
      </c>
      <c r="U5219" s="32">
        <f t="shared" si="388"/>
        <v>903.2650025255075</v>
      </c>
      <c r="V5219" s="22">
        <f t="shared" si="389"/>
        <v>0.56569499882834318</v>
      </c>
      <c r="X5219" s="33"/>
      <c r="Y5219" s="33"/>
    </row>
    <row r="5220" spans="1:25" x14ac:dyDescent="0.2">
      <c r="A5220" s="93" t="s">
        <v>5173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6"/>
        <v>10 2025</v>
      </c>
      <c r="G5220" s="97" t="s">
        <v>7</v>
      </c>
      <c r="H5220" s="161" t="s">
        <v>4643</v>
      </c>
      <c r="I5220" s="97" t="s">
        <v>4644</v>
      </c>
      <c r="J5220" s="97" t="s">
        <v>4645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87"/>
        <v/>
      </c>
      <c r="U5220" s="32">
        <f t="shared" si="388"/>
        <v>-177.02161834528738</v>
      </c>
      <c r="V5220" s="22" t="str">
        <f t="shared" si="389"/>
        <v/>
      </c>
      <c r="X5220" s="33"/>
      <c r="Y5220" s="33"/>
    </row>
    <row r="5221" spans="1:25" x14ac:dyDescent="0.2">
      <c r="A5221" s="93" t="s">
        <v>5175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6"/>
        <v>10 2025</v>
      </c>
      <c r="G5221" s="96" t="s">
        <v>6</v>
      </c>
      <c r="H5221" s="161" t="s">
        <v>5177</v>
      </c>
      <c r="I5221" s="97" t="s">
        <v>4332</v>
      </c>
      <c r="J5221" s="97" t="s">
        <v>5176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4746</v>
      </c>
      <c r="T5221" s="95" t="str">
        <f t="shared" si="387"/>
        <v>11 2025</v>
      </c>
      <c r="U5221" s="32">
        <f t="shared" si="388"/>
        <v>1501</v>
      </c>
      <c r="V5221" s="22">
        <f t="shared" si="389"/>
        <v>0.18764845605700711</v>
      </c>
      <c r="X5221" s="33"/>
      <c r="Y5221" s="33"/>
    </row>
    <row r="5222" spans="1:25" x14ac:dyDescent="0.2">
      <c r="A5222" s="93" t="s">
        <v>5178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6"/>
        <v>10 2025</v>
      </c>
      <c r="G5222" s="97" t="s">
        <v>6</v>
      </c>
      <c r="H5222" s="161" t="s">
        <v>2665</v>
      </c>
      <c r="I5222" s="97" t="s">
        <v>2663</v>
      </c>
      <c r="J5222" s="97" t="s">
        <v>2664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4746</v>
      </c>
      <c r="T5222" s="95" t="str">
        <f t="shared" si="387"/>
        <v>10 2025</v>
      </c>
      <c r="U5222" s="32">
        <f t="shared" si="388"/>
        <v>696</v>
      </c>
      <c r="V5222" s="22">
        <f t="shared" si="389"/>
        <v>0.30208333333333331</v>
      </c>
      <c r="X5222" s="33"/>
      <c r="Y5222" s="33"/>
    </row>
    <row r="5223" spans="1:25" x14ac:dyDescent="0.2">
      <c r="A5223" s="93" t="s">
        <v>5180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6"/>
        <v>10 2025</v>
      </c>
      <c r="G5223" s="97" t="s">
        <v>5</v>
      </c>
      <c r="H5223" s="161" t="s">
        <v>2691</v>
      </c>
      <c r="I5223" s="97" t="s">
        <v>2115</v>
      </c>
      <c r="J5223" s="200" t="s">
        <v>5179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3352</v>
      </c>
      <c r="T5223" s="95" t="str">
        <f t="shared" si="387"/>
        <v>11 2025</v>
      </c>
      <c r="U5223" s="32">
        <f t="shared" si="388"/>
        <v>2427.545874395234</v>
      </c>
      <c r="V5223" s="22">
        <f t="shared" si="389"/>
        <v>0.9818365684748358</v>
      </c>
      <c r="X5223" s="33"/>
      <c r="Y5223" s="33"/>
    </row>
    <row r="5224" spans="1:25" x14ac:dyDescent="0.2">
      <c r="A5224" s="93" t="s">
        <v>5180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6"/>
        <v>10 2025</v>
      </c>
      <c r="G5224" s="97" t="s">
        <v>5</v>
      </c>
      <c r="H5224" s="161" t="s">
        <v>2691</v>
      </c>
      <c r="I5224" s="97" t="s">
        <v>2115</v>
      </c>
      <c r="J5224" s="200" t="s">
        <v>5179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/>
      <c r="R5224" s="31"/>
      <c r="S5224" s="31"/>
      <c r="T5224" s="95" t="str">
        <f t="shared" si="387"/>
        <v/>
      </c>
      <c r="U5224" s="32">
        <f t="shared" si="388"/>
        <v>-2472.454125604766</v>
      </c>
      <c r="V5224" s="22" t="str">
        <f t="shared" si="389"/>
        <v/>
      </c>
      <c r="X5224" s="33"/>
      <c r="Y5224" s="33"/>
    </row>
    <row r="5225" spans="1:25" x14ac:dyDescent="0.2">
      <c r="A5225" s="93" t="s">
        <v>5180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6"/>
        <v>10 2025</v>
      </c>
      <c r="G5225" s="97" t="s">
        <v>5</v>
      </c>
      <c r="H5225" s="161" t="s">
        <v>3758</v>
      </c>
      <c r="I5225" s="97" t="s">
        <v>2067</v>
      </c>
      <c r="J5225" s="200" t="s">
        <v>4717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3597</v>
      </c>
      <c r="T5225" s="95" t="str">
        <f t="shared" si="387"/>
        <v>12 2025</v>
      </c>
      <c r="U5225" s="32">
        <f t="shared" si="388"/>
        <v>1054.2086599571294</v>
      </c>
      <c r="V5225" s="22">
        <f t="shared" si="389"/>
        <v>0.78333737823245853</v>
      </c>
      <c r="X5225" s="33"/>
      <c r="Y5225" s="33"/>
    </row>
    <row r="5226" spans="1:25" x14ac:dyDescent="0.2">
      <c r="A5226" s="93" t="s">
        <v>5180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6"/>
        <v>10 2025</v>
      </c>
      <c r="G5226" s="97" t="s">
        <v>5</v>
      </c>
      <c r="H5226" s="161" t="s">
        <v>2894</v>
      </c>
      <c r="I5226" s="97" t="s">
        <v>2272</v>
      </c>
      <c r="J5226" s="200" t="s">
        <v>2895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87"/>
        <v/>
      </c>
      <c r="U5226" s="32">
        <f t="shared" si="388"/>
        <v>-1531.9114189849699</v>
      </c>
      <c r="V5226" s="22" t="str">
        <f t="shared" si="389"/>
        <v/>
      </c>
      <c r="X5226" s="33"/>
      <c r="Y5226" s="33"/>
    </row>
    <row r="5227" spans="1:25" x14ac:dyDescent="0.2">
      <c r="A5227" s="93" t="s">
        <v>5181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6"/>
        <v>10 2025</v>
      </c>
      <c r="G5227" s="97" t="s">
        <v>5</v>
      </c>
      <c r="H5227" s="161" t="s">
        <v>2152</v>
      </c>
      <c r="I5227" s="97" t="s">
        <v>2067</v>
      </c>
      <c r="J5227" s="97" t="s">
        <v>3886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4772</v>
      </c>
      <c r="T5227" s="95" t="str">
        <f t="shared" si="387"/>
        <v>12 2025</v>
      </c>
      <c r="U5227" s="32">
        <f t="shared" si="388"/>
        <v>1193.5803416207293</v>
      </c>
      <c r="V5227" s="22">
        <f t="shared" si="389"/>
        <v>0.66074366279406849</v>
      </c>
      <c r="X5227" s="33"/>
      <c r="Y5227" s="33"/>
    </row>
    <row r="5228" spans="1:25" x14ac:dyDescent="0.2">
      <c r="A5228" s="93" t="s">
        <v>5181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6"/>
        <v>10 2025</v>
      </c>
      <c r="G5228" s="97" t="s">
        <v>5</v>
      </c>
      <c r="H5228" s="161" t="s">
        <v>2152</v>
      </c>
      <c r="I5228" s="97" t="s">
        <v>2067</v>
      </c>
      <c r="J5228" s="97" t="s">
        <v>3886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/>
      <c r="R5228" s="31"/>
      <c r="S5228" s="31"/>
      <c r="T5228" s="95" t="str">
        <f t="shared" si="387"/>
        <v/>
      </c>
      <c r="U5228" s="32">
        <f t="shared" si="388"/>
        <v>-1806.4196583792707</v>
      </c>
      <c r="V5228" s="22" t="str">
        <f t="shared" si="389"/>
        <v/>
      </c>
      <c r="X5228" s="33"/>
      <c r="Y5228" s="33"/>
    </row>
    <row r="5229" spans="1:25" x14ac:dyDescent="0.2">
      <c r="A5229" s="93" t="s">
        <v>5181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6"/>
        <v>10 2025</v>
      </c>
      <c r="G5229" s="97" t="s">
        <v>5</v>
      </c>
      <c r="H5229" s="161" t="s">
        <v>2152</v>
      </c>
      <c r="I5229" s="97" t="s">
        <v>2067</v>
      </c>
      <c r="J5229" s="97" t="s">
        <v>3886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/>
      <c r="R5229" s="31"/>
      <c r="S5229" s="31"/>
      <c r="T5229" s="95" t="str">
        <f t="shared" si="387"/>
        <v/>
      </c>
      <c r="U5229" s="32">
        <f t="shared" si="388"/>
        <v>-1806.4196583792707</v>
      </c>
      <c r="V5229" s="22" t="str">
        <f t="shared" si="389"/>
        <v/>
      </c>
      <c r="X5229" s="33"/>
      <c r="Y5229" s="33"/>
    </row>
    <row r="5230" spans="1:25" x14ac:dyDescent="0.2">
      <c r="A5230" s="93" t="s">
        <v>5183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6"/>
        <v>10 2025</v>
      </c>
      <c r="G5230" s="97" t="s">
        <v>5</v>
      </c>
      <c r="H5230" s="161" t="s">
        <v>2164</v>
      </c>
      <c r="I5230" s="97" t="s">
        <v>2165</v>
      </c>
      <c r="J5230" s="200" t="s">
        <v>4125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/>
      <c r="R5230" s="31"/>
      <c r="S5230" s="31"/>
      <c r="T5230" s="95" t="str">
        <f t="shared" si="387"/>
        <v/>
      </c>
      <c r="U5230" s="32">
        <f t="shared" si="388"/>
        <v>-3280.3491727707778</v>
      </c>
      <c r="V5230" s="22" t="str">
        <f t="shared" si="389"/>
        <v/>
      </c>
      <c r="X5230" s="33"/>
      <c r="Y5230" s="33"/>
    </row>
    <row r="5231" spans="1:25" x14ac:dyDescent="0.2">
      <c r="A5231" s="93" t="s">
        <v>5183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6"/>
        <v>10 2025</v>
      </c>
      <c r="G5231" s="97" t="s">
        <v>5</v>
      </c>
      <c r="H5231" s="161" t="s">
        <v>3094</v>
      </c>
      <c r="I5231" s="97" t="s">
        <v>2165</v>
      </c>
      <c r="J5231" s="200" t="s">
        <v>4653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4812</v>
      </c>
      <c r="T5231" s="95" t="str">
        <f t="shared" si="387"/>
        <v>11 2025</v>
      </c>
      <c r="U5231" s="32">
        <f t="shared" si="388"/>
        <v>1568.9497236058214</v>
      </c>
      <c r="V5231" s="22">
        <f t="shared" si="389"/>
        <v>0.70323369231353972</v>
      </c>
      <c r="X5231" s="33"/>
      <c r="Y5231" s="33"/>
    </row>
    <row r="5232" spans="1:25" x14ac:dyDescent="0.2">
      <c r="A5232" s="93" t="s">
        <v>5183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6"/>
        <v>10 2025</v>
      </c>
      <c r="G5232" s="97" t="s">
        <v>5</v>
      </c>
      <c r="H5232" s="161" t="s">
        <v>2080</v>
      </c>
      <c r="I5232" s="97" t="s">
        <v>2067</v>
      </c>
      <c r="J5232" s="200" t="s">
        <v>2081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87"/>
        <v/>
      </c>
      <c r="U5232" s="32">
        <f t="shared" si="388"/>
        <v>-1573.0882635022949</v>
      </c>
      <c r="V5232" s="22" t="str">
        <f t="shared" si="389"/>
        <v/>
      </c>
      <c r="X5232" s="33"/>
      <c r="Y5232" s="33"/>
    </row>
    <row r="5233" spans="1:25" x14ac:dyDescent="0.2">
      <c r="A5233" s="93" t="s">
        <v>5183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6"/>
        <v>10 2025</v>
      </c>
      <c r="G5233" s="97" t="s">
        <v>5</v>
      </c>
      <c r="H5233" s="161" t="s">
        <v>2288</v>
      </c>
      <c r="I5233" s="97" t="s">
        <v>2070</v>
      </c>
      <c r="J5233" s="200" t="s">
        <v>5182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3331</v>
      </c>
      <c r="T5233" s="95" t="str">
        <f t="shared" si="387"/>
        <v>11 2025</v>
      </c>
      <c r="U5233" s="32">
        <f t="shared" si="388"/>
        <v>939.05885633362641</v>
      </c>
      <c r="V5233" s="22">
        <f t="shared" si="389"/>
        <v>1.0907352532074184</v>
      </c>
      <c r="X5233" s="33"/>
      <c r="Y5233" s="33"/>
    </row>
    <row r="5234" spans="1:25" x14ac:dyDescent="0.2">
      <c r="A5234" s="93" t="s">
        <v>5183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6"/>
        <v>10 2025</v>
      </c>
      <c r="G5234" s="97" t="s">
        <v>5</v>
      </c>
      <c r="H5234" s="161" t="s">
        <v>2288</v>
      </c>
      <c r="I5234" s="97" t="s">
        <v>2070</v>
      </c>
      <c r="J5234" s="97" t="s">
        <v>5182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87"/>
        <v/>
      </c>
      <c r="U5234" s="32">
        <f t="shared" si="388"/>
        <v>-860.94114366637359</v>
      </c>
      <c r="V5234" s="22" t="str">
        <f t="shared" si="389"/>
        <v/>
      </c>
      <c r="X5234" s="33"/>
      <c r="Y5234" s="33"/>
    </row>
    <row r="5235" spans="1:25" x14ac:dyDescent="0.2">
      <c r="A5235" s="93" t="s">
        <v>5190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6"/>
        <v>10 2025</v>
      </c>
      <c r="G5235" s="97" t="s">
        <v>5</v>
      </c>
      <c r="H5235" s="161" t="s">
        <v>2700</v>
      </c>
      <c r="I5235" s="97" t="s">
        <v>2067</v>
      </c>
      <c r="J5235" s="200" t="s">
        <v>2701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/>
      <c r="R5235" s="31"/>
      <c r="S5235" s="31"/>
      <c r="T5235" s="95" t="str">
        <f t="shared" si="387"/>
        <v/>
      </c>
      <c r="U5235" s="32">
        <f t="shared" si="388"/>
        <v>-1671.9694689325545</v>
      </c>
      <c r="V5235" s="22" t="str">
        <f t="shared" si="389"/>
        <v/>
      </c>
      <c r="X5235" s="33"/>
      <c r="Y5235" s="33"/>
    </row>
    <row r="5236" spans="1:25" x14ac:dyDescent="0.2">
      <c r="A5236" s="93" t="s">
        <v>5190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6"/>
        <v>10 2025</v>
      </c>
      <c r="G5236" s="97" t="s">
        <v>5</v>
      </c>
      <c r="H5236" s="161" t="s">
        <v>2700</v>
      </c>
      <c r="I5236" s="97" t="s">
        <v>2067</v>
      </c>
      <c r="J5236" s="200" t="s">
        <v>2701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/>
      <c r="R5236" s="31"/>
      <c r="S5236" s="31"/>
      <c r="T5236" s="95" t="str">
        <f t="shared" si="387"/>
        <v/>
      </c>
      <c r="U5236" s="32">
        <f t="shared" si="388"/>
        <v>-1671.9694689325545</v>
      </c>
      <c r="V5236" s="22" t="str">
        <f t="shared" si="389"/>
        <v/>
      </c>
      <c r="X5236" s="33"/>
      <c r="Y5236" s="33"/>
    </row>
    <row r="5237" spans="1:25" x14ac:dyDescent="0.2">
      <c r="A5237" s="93" t="s">
        <v>5190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6"/>
        <v>10 2025</v>
      </c>
      <c r="G5237" s="97" t="s">
        <v>5</v>
      </c>
      <c r="H5237" s="161" t="s">
        <v>2700</v>
      </c>
      <c r="I5237" s="97" t="s">
        <v>2067</v>
      </c>
      <c r="J5237" s="200" t="s">
        <v>2701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/>
      <c r="R5237" s="31"/>
      <c r="S5237" s="31"/>
      <c r="T5237" s="95" t="str">
        <f t="shared" si="387"/>
        <v/>
      </c>
      <c r="U5237" s="32">
        <f t="shared" si="388"/>
        <v>-1671.9694689325545</v>
      </c>
      <c r="V5237" s="22" t="str">
        <f t="shared" si="389"/>
        <v/>
      </c>
      <c r="X5237" s="33"/>
      <c r="Y5237" s="33"/>
    </row>
    <row r="5238" spans="1:25" x14ac:dyDescent="0.2">
      <c r="A5238" s="93" t="s">
        <v>5190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6"/>
        <v>10 2025</v>
      </c>
      <c r="G5238" s="97" t="s">
        <v>5</v>
      </c>
      <c r="H5238" s="161" t="s">
        <v>5184</v>
      </c>
      <c r="I5238" s="97" t="s">
        <v>2826</v>
      </c>
      <c r="J5238" s="200" t="s">
        <v>5185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3335</v>
      </c>
      <c r="T5238" s="95" t="str">
        <f t="shared" si="387"/>
        <v>11 2025</v>
      </c>
      <c r="U5238" s="32">
        <f t="shared" si="388"/>
        <v>734.92741812710199</v>
      </c>
      <c r="V5238" s="22">
        <f t="shared" si="389"/>
        <v>0.84955578702537382</v>
      </c>
      <c r="X5238" s="33"/>
      <c r="Y5238" s="33"/>
    </row>
    <row r="5239" spans="1:25" x14ac:dyDescent="0.2">
      <c r="A5239" s="93" t="s">
        <v>5190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6"/>
        <v>10 2025</v>
      </c>
      <c r="G5239" s="97" t="s">
        <v>5</v>
      </c>
      <c r="H5239" s="161" t="s">
        <v>5184</v>
      </c>
      <c r="I5239" s="97" t="s">
        <v>2826</v>
      </c>
      <c r="J5239" s="200" t="s">
        <v>5185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3326</v>
      </c>
      <c r="T5239" s="95" t="str">
        <f t="shared" si="387"/>
        <v>11 2025</v>
      </c>
      <c r="U5239" s="32">
        <f t="shared" si="388"/>
        <v>734.92741812710199</v>
      </c>
      <c r="V5239" s="22">
        <f t="shared" si="389"/>
        <v>0.84955578702537382</v>
      </c>
      <c r="X5239" s="33"/>
      <c r="Y5239" s="33"/>
    </row>
    <row r="5240" spans="1:25" x14ac:dyDescent="0.2">
      <c r="A5240" s="93" t="s">
        <v>5190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6"/>
        <v>10 2025</v>
      </c>
      <c r="G5240" s="97" t="s">
        <v>5</v>
      </c>
      <c r="H5240" s="161" t="s">
        <v>5184</v>
      </c>
      <c r="I5240" s="97" t="s">
        <v>2826</v>
      </c>
      <c r="J5240" s="200" t="s">
        <v>5185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3326</v>
      </c>
      <c r="T5240" s="95" t="str">
        <f t="shared" si="387"/>
        <v>11 2025</v>
      </c>
      <c r="U5240" s="32">
        <f t="shared" si="388"/>
        <v>734.92741812710199</v>
      </c>
      <c r="V5240" s="22">
        <f t="shared" si="389"/>
        <v>0.84955578702537382</v>
      </c>
      <c r="X5240" s="33"/>
      <c r="Y5240" s="33"/>
    </row>
    <row r="5241" spans="1:25" x14ac:dyDescent="0.2">
      <c r="A5241" s="93" t="s">
        <v>5190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6"/>
        <v>10 2025</v>
      </c>
      <c r="G5241" s="97" t="s">
        <v>5</v>
      </c>
      <c r="H5241" s="161" t="s">
        <v>3758</v>
      </c>
      <c r="I5241" s="97" t="s">
        <v>2067</v>
      </c>
      <c r="J5241" s="200" t="s">
        <v>4717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/>
      <c r="R5241" s="31"/>
      <c r="S5241" s="31"/>
      <c r="T5241" s="95" t="str">
        <f t="shared" si="387"/>
        <v/>
      </c>
      <c r="U5241" s="32">
        <f t="shared" si="388"/>
        <v>-1517.512999203399</v>
      </c>
      <c r="V5241" s="22" t="str">
        <f t="shared" si="389"/>
        <v/>
      </c>
      <c r="X5241" s="33"/>
      <c r="Y5241" s="33"/>
    </row>
    <row r="5242" spans="1:25" x14ac:dyDescent="0.2">
      <c r="A5242" s="93" t="s">
        <v>5190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6"/>
        <v>10 2025</v>
      </c>
      <c r="G5242" s="97" t="s">
        <v>5</v>
      </c>
      <c r="H5242" s="161" t="s">
        <v>5186</v>
      </c>
      <c r="I5242" s="97" t="s">
        <v>2649</v>
      </c>
      <c r="J5242" s="200" t="s">
        <v>5187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/>
      <c r="R5242" s="31"/>
      <c r="S5242" s="31"/>
      <c r="T5242" s="95" t="str">
        <f t="shared" si="387"/>
        <v/>
      </c>
      <c r="U5242" s="32">
        <f t="shared" si="388"/>
        <v>-978.22430828465224</v>
      </c>
      <c r="V5242" s="22" t="str">
        <f t="shared" si="389"/>
        <v/>
      </c>
      <c r="X5242" s="33"/>
      <c r="Y5242" s="33"/>
    </row>
    <row r="5243" spans="1:25" x14ac:dyDescent="0.2">
      <c r="A5243" s="93" t="s">
        <v>5190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6"/>
        <v>10 2025</v>
      </c>
      <c r="G5243" s="97" t="s">
        <v>5</v>
      </c>
      <c r="H5243" s="161" t="s">
        <v>2237</v>
      </c>
      <c r="I5243" s="97" t="s">
        <v>2067</v>
      </c>
      <c r="J5243" s="200" t="s">
        <v>2238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3335</v>
      </c>
      <c r="T5243" s="95" t="str">
        <f t="shared" si="387"/>
        <v>11 2025</v>
      </c>
      <c r="U5243" s="32">
        <f t="shared" si="388"/>
        <v>696.84243494423788</v>
      </c>
      <c r="V5243" s="22">
        <f t="shared" si="389"/>
        <v>1.728461761216995</v>
      </c>
      <c r="X5243" s="33"/>
      <c r="Y5243" s="33"/>
    </row>
    <row r="5244" spans="1:25" x14ac:dyDescent="0.2">
      <c r="A5244" s="93" t="s">
        <v>5190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6"/>
        <v>10 2025</v>
      </c>
      <c r="G5244" s="97" t="s">
        <v>5</v>
      </c>
      <c r="H5244" s="161" t="s">
        <v>5188</v>
      </c>
      <c r="I5244" s="97" t="s">
        <v>2070</v>
      </c>
      <c r="J5244" s="200" t="s">
        <v>5189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/>
      <c r="R5244" s="31"/>
      <c r="S5244" s="31"/>
      <c r="T5244" s="95" t="str">
        <f t="shared" si="387"/>
        <v/>
      </c>
      <c r="U5244" s="32">
        <f t="shared" si="388"/>
        <v>-1724.3275942644714</v>
      </c>
      <c r="V5244" s="22" t="str">
        <f t="shared" si="389"/>
        <v/>
      </c>
      <c r="X5244" s="33"/>
      <c r="Y5244" s="33"/>
    </row>
    <row r="5245" spans="1:25" x14ac:dyDescent="0.2">
      <c r="A5245" s="93" t="s">
        <v>5190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6"/>
        <v>10 2025</v>
      </c>
      <c r="G5245" s="97" t="s">
        <v>5</v>
      </c>
      <c r="H5245" s="161" t="s">
        <v>3901</v>
      </c>
      <c r="I5245" s="97" t="s">
        <v>2071</v>
      </c>
      <c r="J5245" s="200" t="s">
        <v>3902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3335</v>
      </c>
      <c r="T5245" s="95" t="str">
        <f t="shared" si="387"/>
        <v>11 2025</v>
      </c>
      <c r="U5245" s="32">
        <f t="shared" si="388"/>
        <v>1088.9686192246413</v>
      </c>
      <c r="V5245" s="22">
        <f t="shared" si="389"/>
        <v>1.1953140607493062</v>
      </c>
      <c r="X5245" s="33"/>
      <c r="Y5245" s="33"/>
    </row>
    <row r="5246" spans="1:25" x14ac:dyDescent="0.2">
      <c r="A5246" s="93" t="s">
        <v>5224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6"/>
        <v>11 2025</v>
      </c>
      <c r="G5246" s="97" t="s">
        <v>5</v>
      </c>
      <c r="H5246" s="161" t="s">
        <v>5214</v>
      </c>
      <c r="I5246" s="97" t="s">
        <v>2742</v>
      </c>
      <c r="J5246" s="97" t="s">
        <v>5215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87"/>
        <v/>
      </c>
      <c r="U5246" s="32">
        <f t="shared" si="388"/>
        <v>-841.30223012946954</v>
      </c>
      <c r="V5246" s="22" t="str">
        <f t="shared" si="389"/>
        <v/>
      </c>
      <c r="X5246" s="33"/>
      <c r="Y5246" s="33"/>
    </row>
    <row r="5247" spans="1:25" x14ac:dyDescent="0.2">
      <c r="A5247" s="93" t="s">
        <v>5224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6"/>
        <v>11 2025</v>
      </c>
      <c r="G5247" s="97" t="s">
        <v>5</v>
      </c>
      <c r="H5247" s="161" t="s">
        <v>5216</v>
      </c>
      <c r="I5247" s="97" t="s">
        <v>2826</v>
      </c>
      <c r="J5247" s="97" t="s">
        <v>5217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3326</v>
      </c>
      <c r="T5247" s="95" t="str">
        <f t="shared" si="387"/>
        <v>12 2025</v>
      </c>
      <c r="U5247" s="32">
        <f t="shared" si="388"/>
        <v>975.85100660207399</v>
      </c>
      <c r="V5247" s="22">
        <f t="shared" si="389"/>
        <v>0.64025958802526206</v>
      </c>
      <c r="X5247" s="33"/>
      <c r="Y5247" s="33"/>
    </row>
    <row r="5248" spans="1:25" x14ac:dyDescent="0.2">
      <c r="A5248" s="93" t="s">
        <v>5224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6"/>
        <v>11 2025</v>
      </c>
      <c r="G5248" s="97" t="s">
        <v>5</v>
      </c>
      <c r="H5248" s="161" t="s">
        <v>3082</v>
      </c>
      <c r="I5248" s="97" t="s">
        <v>2067</v>
      </c>
      <c r="J5248" s="97" t="s">
        <v>3083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3326</v>
      </c>
      <c r="T5248" s="95" t="str">
        <f t="shared" si="387"/>
        <v>12 2025</v>
      </c>
      <c r="U5248" s="32">
        <f t="shared" si="388"/>
        <v>758.49845065592024</v>
      </c>
      <c r="V5248" s="22">
        <f t="shared" si="389"/>
        <v>1.0229222734960914</v>
      </c>
      <c r="X5248" s="33"/>
      <c r="Y5248" s="33"/>
    </row>
    <row r="5249" spans="1:25" x14ac:dyDescent="0.2">
      <c r="A5249" s="93" t="s">
        <v>5224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6"/>
        <v>11 2025</v>
      </c>
      <c r="G5249" s="97" t="s">
        <v>5</v>
      </c>
      <c r="H5249" s="161" t="s">
        <v>2862</v>
      </c>
      <c r="I5249" s="97" t="s">
        <v>2115</v>
      </c>
      <c r="J5249" s="97" t="s">
        <v>3966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/>
      <c r="R5249" s="31"/>
      <c r="S5249" s="31"/>
      <c r="T5249" s="95" t="str">
        <f t="shared" si="387"/>
        <v/>
      </c>
      <c r="U5249" s="32">
        <f t="shared" si="388"/>
        <v>-836.92500728800508</v>
      </c>
      <c r="V5249" s="22" t="str">
        <f t="shared" si="389"/>
        <v/>
      </c>
      <c r="X5249" s="33"/>
      <c r="Y5249" s="33"/>
    </row>
    <row r="5250" spans="1:25" x14ac:dyDescent="0.2">
      <c r="A5250" s="93" t="s">
        <v>5224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6"/>
        <v>11 2025</v>
      </c>
      <c r="G5250" s="97" t="s">
        <v>5</v>
      </c>
      <c r="H5250" s="161" t="s">
        <v>2237</v>
      </c>
      <c r="I5250" s="97" t="s">
        <v>2067</v>
      </c>
      <c r="J5250" s="97" t="s">
        <v>2238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/>
      <c r="R5250" s="31"/>
      <c r="S5250" s="31"/>
      <c r="T5250" s="95" t="str">
        <f t="shared" si="387"/>
        <v/>
      </c>
      <c r="U5250" s="32">
        <f t="shared" si="388"/>
        <v>-455.23117551230399</v>
      </c>
      <c r="V5250" s="22" t="str">
        <f t="shared" si="389"/>
        <v/>
      </c>
      <c r="X5250" s="33"/>
      <c r="Y5250" s="33"/>
    </row>
    <row r="5251" spans="1:25" x14ac:dyDescent="0.2">
      <c r="A5251" s="93" t="s">
        <v>5224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6"/>
        <v>11 2025</v>
      </c>
      <c r="G5251" s="97" t="s">
        <v>5</v>
      </c>
      <c r="H5251" s="161" t="s">
        <v>5218</v>
      </c>
      <c r="I5251" s="97" t="s">
        <v>2826</v>
      </c>
      <c r="J5251" s="97" t="s">
        <v>5219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87"/>
        <v/>
      </c>
      <c r="U5251" s="32">
        <f t="shared" si="388"/>
        <v>-1665.971013461374</v>
      </c>
      <c r="V5251" s="22" t="str">
        <f t="shared" si="389"/>
        <v/>
      </c>
      <c r="X5251" s="33"/>
      <c r="Y5251" s="33"/>
    </row>
    <row r="5252" spans="1:25" x14ac:dyDescent="0.2">
      <c r="A5252" s="93" t="s">
        <v>5224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si="386"/>
        <v>11 2025</v>
      </c>
      <c r="G5252" s="97" t="s">
        <v>5</v>
      </c>
      <c r="H5252" s="161" t="s">
        <v>5220</v>
      </c>
      <c r="I5252" s="97" t="s">
        <v>2826</v>
      </c>
      <c r="J5252" s="97" t="s">
        <v>5221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/>
      <c r="R5252" s="31"/>
      <c r="S5252" s="31"/>
      <c r="T5252" s="95" t="str">
        <f t="shared" si="387"/>
        <v/>
      </c>
      <c r="U5252" s="32">
        <f t="shared" si="388"/>
        <v>-1085.5512646831867</v>
      </c>
      <c r="V5252" s="22" t="str">
        <f t="shared" si="389"/>
        <v/>
      </c>
      <c r="X5252" s="33"/>
      <c r="Y5252" s="33"/>
    </row>
    <row r="5253" spans="1:25" x14ac:dyDescent="0.2">
      <c r="A5253" s="93" t="s">
        <v>5224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86"/>
        <v>11 2025</v>
      </c>
      <c r="G5253" s="97" t="s">
        <v>5</v>
      </c>
      <c r="H5253" s="161" t="s">
        <v>3762</v>
      </c>
      <c r="I5253" s="97" t="s">
        <v>3793</v>
      </c>
      <c r="J5253" s="97" t="s">
        <v>5222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87"/>
        <v>12 2025</v>
      </c>
      <c r="U5253" s="32">
        <f t="shared" si="388"/>
        <v>787.95089513847097</v>
      </c>
      <c r="V5253" s="22">
        <f t="shared" si="389"/>
        <v>0.34080197236367182</v>
      </c>
      <c r="X5253" s="33"/>
      <c r="Y5253" s="33"/>
    </row>
    <row r="5254" spans="1:25" x14ac:dyDescent="0.2">
      <c r="A5254" s="93" t="s">
        <v>5224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86"/>
        <v>11 2025</v>
      </c>
      <c r="G5254" s="97" t="s">
        <v>6</v>
      </c>
      <c r="H5254" s="161" t="s">
        <v>4688</v>
      </c>
      <c r="I5254" s="97" t="s">
        <v>4689</v>
      </c>
      <c r="J5254" s="97" t="s">
        <v>5223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87"/>
        <v/>
      </c>
      <c r="U5254" s="32">
        <f t="shared" si="388"/>
        <v>-747.62966132212989</v>
      </c>
      <c r="V5254" s="22" t="str">
        <f t="shared" si="389"/>
        <v/>
      </c>
      <c r="X5254" s="33"/>
      <c r="Y5254" s="33"/>
    </row>
    <row r="5255" spans="1:25" x14ac:dyDescent="0.2">
      <c r="A5255" s="93" t="s">
        <v>5235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86"/>
        <v>10 2025</v>
      </c>
      <c r="G5255" s="97" t="s">
        <v>5</v>
      </c>
      <c r="H5255" s="161" t="s">
        <v>2533</v>
      </c>
      <c r="I5255" s="97" t="s">
        <v>2165</v>
      </c>
      <c r="J5255" s="97" t="s">
        <v>5225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/>
      <c r="R5255" s="31"/>
      <c r="S5255" s="31"/>
      <c r="T5255" s="95" t="str">
        <f t="shared" si="387"/>
        <v/>
      </c>
      <c r="U5255" s="32">
        <f t="shared" si="388"/>
        <v>-2537.6671428571431</v>
      </c>
      <c r="V5255" s="22" t="str">
        <f t="shared" si="389"/>
        <v/>
      </c>
      <c r="X5255" s="33"/>
      <c r="Y5255" s="33"/>
    </row>
    <row r="5256" spans="1:25" x14ac:dyDescent="0.2">
      <c r="A5256" s="93" t="s">
        <v>5235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86"/>
        <v>10 2025</v>
      </c>
      <c r="G5256" s="97" t="s">
        <v>5</v>
      </c>
      <c r="H5256" s="161" t="s">
        <v>5226</v>
      </c>
      <c r="I5256" s="97" t="s">
        <v>5227</v>
      </c>
      <c r="J5256" s="97" t="s">
        <v>5228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3575</v>
      </c>
      <c r="T5256" s="95" t="str">
        <f t="shared" si="387"/>
        <v>12 2025</v>
      </c>
      <c r="U5256" s="32">
        <f t="shared" si="388"/>
        <v>1647.6160663909213</v>
      </c>
      <c r="V5256" s="22">
        <f t="shared" si="389"/>
        <v>0.27914417037650552</v>
      </c>
      <c r="X5256" s="33"/>
      <c r="Y5256" s="33"/>
    </row>
    <row r="5257" spans="1:25" x14ac:dyDescent="0.2">
      <c r="A5257" s="93" t="s">
        <v>5236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86"/>
        <v>11 2025</v>
      </c>
      <c r="G5257" s="97" t="s">
        <v>5</v>
      </c>
      <c r="H5257" s="161" t="s">
        <v>2209</v>
      </c>
      <c r="I5257" s="97" t="s">
        <v>2210</v>
      </c>
      <c r="J5257" s="97" t="s">
        <v>5229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87"/>
        <v/>
      </c>
      <c r="U5257" s="32">
        <f t="shared" si="388"/>
        <v>-2343.3058743922611</v>
      </c>
      <c r="V5257" s="22" t="str">
        <f t="shared" si="389"/>
        <v/>
      </c>
      <c r="X5257" s="33"/>
      <c r="Y5257" s="33"/>
    </row>
    <row r="5258" spans="1:25" x14ac:dyDescent="0.2">
      <c r="A5258" s="93" t="s">
        <v>5236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86"/>
        <v>11 2025</v>
      </c>
      <c r="G5258" s="97" t="s">
        <v>5</v>
      </c>
      <c r="H5258" s="161" t="s">
        <v>2076</v>
      </c>
      <c r="I5258" s="97" t="s">
        <v>2115</v>
      </c>
      <c r="J5258" s="97" t="s">
        <v>2077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/>
      <c r="R5258" s="31"/>
      <c r="S5258" s="31"/>
      <c r="T5258" s="95" t="str">
        <f t="shared" si="387"/>
        <v/>
      </c>
      <c r="U5258" s="32">
        <f t="shared" si="388"/>
        <v>-1672.4081700165402</v>
      </c>
      <c r="V5258" s="22" t="str">
        <f t="shared" si="389"/>
        <v/>
      </c>
      <c r="X5258" s="33"/>
      <c r="Y5258" s="33"/>
    </row>
    <row r="5259" spans="1:25" x14ac:dyDescent="0.2">
      <c r="A5259" s="93" t="s">
        <v>5236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86"/>
        <v>11 2025</v>
      </c>
      <c r="G5259" s="97" t="s">
        <v>5</v>
      </c>
      <c r="H5259" s="161" t="s">
        <v>2739</v>
      </c>
      <c r="I5259" s="97" t="s">
        <v>2067</v>
      </c>
      <c r="J5259" s="97" t="s">
        <v>2740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3335</v>
      </c>
      <c r="T5259" s="95" t="str">
        <f t="shared" si="387"/>
        <v>12 2025</v>
      </c>
      <c r="U5259" s="32">
        <f t="shared" si="388"/>
        <v>1061.2529346899901</v>
      </c>
      <c r="V5259" s="22">
        <f t="shared" si="389"/>
        <v>0.40218062149329575</v>
      </c>
      <c r="X5259" s="33"/>
      <c r="Y5259" s="33"/>
    </row>
    <row r="5260" spans="1:25" x14ac:dyDescent="0.2">
      <c r="A5260" s="93" t="s">
        <v>5236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86"/>
        <v>11 2025</v>
      </c>
      <c r="G5260" s="97" t="s">
        <v>5</v>
      </c>
      <c r="H5260" s="161" t="s">
        <v>3893</v>
      </c>
      <c r="I5260" s="97" t="s">
        <v>2099</v>
      </c>
      <c r="J5260" s="97" t="s">
        <v>4170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3335</v>
      </c>
      <c r="T5260" s="95" t="str">
        <f t="shared" si="387"/>
        <v>12 2025</v>
      </c>
      <c r="U5260" s="32">
        <f t="shared" si="388"/>
        <v>706.80447596611702</v>
      </c>
      <c r="V5260" s="22">
        <f t="shared" si="389"/>
        <v>0.59236266121464765</v>
      </c>
      <c r="X5260" s="33"/>
      <c r="Y5260" s="33"/>
    </row>
    <row r="5261" spans="1:25" x14ac:dyDescent="0.2">
      <c r="A5261" s="93" t="s">
        <v>5236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57"/>
        <v>11 2025</v>
      </c>
      <c r="G5261" s="97" t="s">
        <v>5</v>
      </c>
      <c r="H5261" s="161" t="s">
        <v>2266</v>
      </c>
      <c r="I5261" s="97" t="s">
        <v>2067</v>
      </c>
      <c r="J5261" s="97" t="s">
        <v>5230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/>
      <c r="R5261" s="31"/>
      <c r="S5261" s="31"/>
      <c r="T5261" s="95" t="str">
        <f t="shared" si="360"/>
        <v/>
      </c>
      <c r="U5261" s="32">
        <f t="shared" si="358"/>
        <v>-1260.9007969525339</v>
      </c>
      <c r="V5261" s="22" t="str">
        <f t="shared" si="359"/>
        <v/>
      </c>
      <c r="X5261" s="33"/>
      <c r="Y5261" s="33"/>
    </row>
    <row r="5262" spans="1:25" x14ac:dyDescent="0.2">
      <c r="A5262" s="93" t="s">
        <v>5236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57"/>
        <v>11 2025</v>
      </c>
      <c r="G5262" s="97" t="s">
        <v>5</v>
      </c>
      <c r="H5262" s="161" t="s">
        <v>2633</v>
      </c>
      <c r="I5262" s="97" t="s">
        <v>2115</v>
      </c>
      <c r="J5262" s="97" t="s">
        <v>3936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60"/>
        <v/>
      </c>
      <c r="U5262" s="32">
        <f t="shared" si="358"/>
        <v>-1851.7831787880305</v>
      </c>
      <c r="V5262" s="22" t="str">
        <f t="shared" si="359"/>
        <v/>
      </c>
      <c r="X5262" s="33"/>
      <c r="Y5262" s="33"/>
    </row>
    <row r="5263" spans="1:25" x14ac:dyDescent="0.2">
      <c r="A5263" s="93" t="s">
        <v>5236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57"/>
        <v>11 2025</v>
      </c>
      <c r="G5263" s="97" t="s">
        <v>5</v>
      </c>
      <c r="H5263" s="161" t="s">
        <v>2239</v>
      </c>
      <c r="I5263" s="97" t="s">
        <v>2067</v>
      </c>
      <c r="J5263" s="97" t="s">
        <v>5231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/>
      <c r="R5263" s="31"/>
      <c r="S5263" s="31"/>
      <c r="T5263" s="95" t="str">
        <f t="shared" si="360"/>
        <v/>
      </c>
      <c r="U5263" s="32">
        <f t="shared" si="358"/>
        <v>-1145.7139040649595</v>
      </c>
      <c r="V5263" s="22" t="str">
        <f t="shared" si="359"/>
        <v/>
      </c>
      <c r="X5263" s="33"/>
      <c r="Y5263" s="33"/>
    </row>
    <row r="5264" spans="1:25" x14ac:dyDescent="0.2">
      <c r="A5264" s="93" t="s">
        <v>5236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57"/>
        <v>11 2025</v>
      </c>
      <c r="G5264" s="97" t="s">
        <v>5</v>
      </c>
      <c r="H5264" s="161" t="s">
        <v>2687</v>
      </c>
      <c r="I5264" s="97" t="s">
        <v>2067</v>
      </c>
      <c r="J5264" s="97" t="s">
        <v>5232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3250</v>
      </c>
      <c r="T5264" s="95" t="str">
        <f t="shared" si="360"/>
        <v>12 2025</v>
      </c>
      <c r="U5264" s="32">
        <f t="shared" si="358"/>
        <v>625.74750137837702</v>
      </c>
      <c r="V5264" s="22">
        <f t="shared" si="359"/>
        <v>0.64228472830573957</v>
      </c>
      <c r="X5264" s="33"/>
      <c r="Y5264" s="33"/>
    </row>
    <row r="5265" spans="1:25" x14ac:dyDescent="0.2">
      <c r="A5265" s="93" t="s">
        <v>5236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57"/>
        <v>11 2025</v>
      </c>
      <c r="G5265" s="97" t="s">
        <v>5</v>
      </c>
      <c r="H5265" s="161" t="s">
        <v>2687</v>
      </c>
      <c r="I5265" s="97" t="s">
        <v>2067</v>
      </c>
      <c r="J5265" s="97" t="s">
        <v>5232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3250</v>
      </c>
      <c r="T5265" s="95" t="str">
        <f t="shared" si="360"/>
        <v>12 2025</v>
      </c>
      <c r="U5265" s="32">
        <f t="shared" si="358"/>
        <v>625.74750137837702</v>
      </c>
      <c r="V5265" s="22">
        <f t="shared" si="359"/>
        <v>0.64228472830573957</v>
      </c>
      <c r="X5265" s="33"/>
      <c r="Y5265" s="33"/>
    </row>
    <row r="5266" spans="1:25" x14ac:dyDescent="0.2">
      <c r="A5266" s="93" t="s">
        <v>5236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57"/>
        <v>11 2025</v>
      </c>
      <c r="G5266" s="97" t="s">
        <v>5</v>
      </c>
      <c r="H5266" s="161" t="s">
        <v>2687</v>
      </c>
      <c r="I5266" s="97" t="s">
        <v>2067</v>
      </c>
      <c r="J5266" s="97" t="s">
        <v>5232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3250</v>
      </c>
      <c r="T5266" s="95" t="str">
        <f t="shared" si="360"/>
        <v>12 2025</v>
      </c>
      <c r="U5266" s="32">
        <f t="shared" si="358"/>
        <v>625.74750137837702</v>
      </c>
      <c r="V5266" s="22">
        <f t="shared" si="359"/>
        <v>0.64228472830573957</v>
      </c>
      <c r="X5266" s="33"/>
      <c r="Y5266" s="33"/>
    </row>
    <row r="5267" spans="1:25" x14ac:dyDescent="0.2">
      <c r="A5267" s="93" t="s">
        <v>5236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57"/>
        <v>11 2025</v>
      </c>
      <c r="G5267" s="97" t="s">
        <v>5</v>
      </c>
      <c r="H5267" s="161" t="s">
        <v>2237</v>
      </c>
      <c r="I5267" s="97" t="s">
        <v>2067</v>
      </c>
      <c r="J5267" s="97" t="s">
        <v>2238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60"/>
        <v/>
      </c>
      <c r="U5267" s="32">
        <f t="shared" si="358"/>
        <v>-457.23041451556315</v>
      </c>
      <c r="V5267" s="22" t="str">
        <f t="shared" si="359"/>
        <v/>
      </c>
      <c r="X5267" s="33"/>
      <c r="Y5267" s="33"/>
    </row>
    <row r="5268" spans="1:25" x14ac:dyDescent="0.2">
      <c r="A5268" s="93" t="s">
        <v>5236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57"/>
        <v>11 2025</v>
      </c>
      <c r="G5268" s="97" t="s">
        <v>5</v>
      </c>
      <c r="H5268" s="161" t="s">
        <v>5233</v>
      </c>
      <c r="I5268" s="97" t="s">
        <v>2102</v>
      </c>
      <c r="J5268" s="97" t="s">
        <v>5234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60"/>
        <v/>
      </c>
      <c r="U5268" s="32">
        <f t="shared" si="358"/>
        <v>-2056.6575760613496</v>
      </c>
      <c r="V5268" s="22" t="str">
        <f t="shared" si="359"/>
        <v/>
      </c>
      <c r="X5268" s="33"/>
      <c r="Y5268" s="33"/>
    </row>
    <row r="5269" spans="1:25" x14ac:dyDescent="0.2">
      <c r="A5269" s="93" t="s">
        <v>5239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57"/>
        <v>10 2025</v>
      </c>
      <c r="G5269" s="97" t="s">
        <v>5</v>
      </c>
      <c r="H5269" s="161" t="s">
        <v>2935</v>
      </c>
      <c r="I5269" s="97" t="s">
        <v>2933</v>
      </c>
      <c r="J5269" s="97" t="s">
        <v>2936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3484</v>
      </c>
      <c r="T5269" s="95" t="str">
        <f t="shared" si="360"/>
        <v>12 2025</v>
      </c>
      <c r="U5269" s="32">
        <f t="shared" si="358"/>
        <v>1138.928230002768</v>
      </c>
      <c r="V5269" s="22">
        <f t="shared" si="359"/>
        <v>0.9031430701246036</v>
      </c>
      <c r="X5269" s="33"/>
      <c r="Y5269" s="33"/>
    </row>
    <row r="5270" spans="1:25" x14ac:dyDescent="0.2">
      <c r="A5270" s="93" t="s">
        <v>5239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57"/>
        <v>10 2025</v>
      </c>
      <c r="G5270" s="97" t="s">
        <v>5</v>
      </c>
      <c r="H5270" s="161" t="s">
        <v>2935</v>
      </c>
      <c r="I5270" s="97" t="s">
        <v>2933</v>
      </c>
      <c r="J5270" s="97" t="s">
        <v>2936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/>
      <c r="R5270" s="31"/>
      <c r="S5270" s="31"/>
      <c r="T5270" s="95" t="str">
        <f t="shared" si="360"/>
        <v/>
      </c>
      <c r="U5270" s="32">
        <f t="shared" si="358"/>
        <v>-1261.071769997232</v>
      </c>
      <c r="V5270" s="22" t="str">
        <f t="shared" si="359"/>
        <v/>
      </c>
      <c r="X5270" s="33"/>
      <c r="Y5270" s="33"/>
    </row>
    <row r="5271" spans="1:25" x14ac:dyDescent="0.2">
      <c r="A5271" s="93" t="s">
        <v>5239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57"/>
        <v>10 2025</v>
      </c>
      <c r="G5271" s="97" t="s">
        <v>5</v>
      </c>
      <c r="H5271" s="161" t="s">
        <v>2937</v>
      </c>
      <c r="I5271" s="97" t="s">
        <v>2933</v>
      </c>
      <c r="J5271" s="97" t="s">
        <v>2938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3484</v>
      </c>
      <c r="T5271" s="95" t="str">
        <f t="shared" si="360"/>
        <v>12 2025</v>
      </c>
      <c r="U5271" s="32">
        <f t="shared" si="358"/>
        <v>1239.860286004244</v>
      </c>
      <c r="V5271" s="22">
        <f t="shared" si="359"/>
        <v>0.98390700033791634</v>
      </c>
      <c r="X5271" s="33"/>
      <c r="Y5271" s="33"/>
    </row>
    <row r="5272" spans="1:25" x14ac:dyDescent="0.2">
      <c r="A5272" s="93" t="s">
        <v>5239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57"/>
        <v>10 2025</v>
      </c>
      <c r="G5272" s="97" t="s">
        <v>5</v>
      </c>
      <c r="H5272" s="161" t="s">
        <v>2937</v>
      </c>
      <c r="I5272" s="97" t="s">
        <v>2933</v>
      </c>
      <c r="J5272" s="97" t="s">
        <v>2938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/>
      <c r="R5272" s="31"/>
      <c r="S5272" s="31"/>
      <c r="T5272" s="95" t="str">
        <f t="shared" si="360"/>
        <v/>
      </c>
      <c r="U5272" s="32">
        <f t="shared" si="358"/>
        <v>-1260.139713995756</v>
      </c>
      <c r="V5272" s="22" t="str">
        <f t="shared" si="359"/>
        <v/>
      </c>
      <c r="X5272" s="33"/>
      <c r="Y5272" s="33"/>
    </row>
    <row r="5273" spans="1:25" x14ac:dyDescent="0.2">
      <c r="A5273" s="93" t="s">
        <v>5239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57"/>
        <v>10 2025</v>
      </c>
      <c r="G5273" s="97" t="s">
        <v>5</v>
      </c>
      <c r="H5273" s="161" t="s">
        <v>2939</v>
      </c>
      <c r="I5273" s="97" t="s">
        <v>2933</v>
      </c>
      <c r="J5273" s="97" t="s">
        <v>2940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/>
      <c r="R5273" s="31"/>
      <c r="S5273" s="31"/>
      <c r="T5273" s="95" t="str">
        <f t="shared" si="360"/>
        <v/>
      </c>
      <c r="U5273" s="32">
        <f t="shared" si="358"/>
        <v>-1625.971694575145</v>
      </c>
      <c r="V5273" s="22" t="str">
        <f t="shared" si="359"/>
        <v/>
      </c>
      <c r="X5273" s="33"/>
      <c r="Y5273" s="33"/>
    </row>
    <row r="5274" spans="1:25" x14ac:dyDescent="0.2">
      <c r="A5274" s="93" t="s">
        <v>5239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57"/>
        <v>10 2025</v>
      </c>
      <c r="G5274" s="97" t="s">
        <v>5</v>
      </c>
      <c r="H5274" s="161" t="s">
        <v>2939</v>
      </c>
      <c r="I5274" s="97" t="s">
        <v>2933</v>
      </c>
      <c r="J5274" s="97" t="s">
        <v>2940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/>
      <c r="R5274" s="31"/>
      <c r="S5274" s="31"/>
      <c r="T5274" s="95" t="str">
        <f t="shared" si="360"/>
        <v/>
      </c>
      <c r="U5274" s="32">
        <f t="shared" si="358"/>
        <v>-1625.971694575145</v>
      </c>
      <c r="V5274" s="22" t="str">
        <f t="shared" si="359"/>
        <v/>
      </c>
      <c r="X5274" s="33"/>
      <c r="Y5274" s="33"/>
    </row>
    <row r="5275" spans="1:25" x14ac:dyDescent="0.2">
      <c r="A5275" s="93" t="s">
        <v>5239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57"/>
        <v>10 2025</v>
      </c>
      <c r="G5275" s="97" t="s">
        <v>5</v>
      </c>
      <c r="H5275" s="161" t="s">
        <v>4635</v>
      </c>
      <c r="I5275" s="97" t="s">
        <v>2933</v>
      </c>
      <c r="J5275" s="97" t="s">
        <v>4636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/>
      <c r="R5275" s="31"/>
      <c r="S5275" s="31"/>
      <c r="T5275" s="95" t="str">
        <f t="shared" si="360"/>
        <v/>
      </c>
      <c r="U5275" s="32">
        <f t="shared" si="358"/>
        <v>-540.59248085616753</v>
      </c>
      <c r="V5275" s="22" t="str">
        <f t="shared" si="359"/>
        <v/>
      </c>
      <c r="X5275" s="33"/>
      <c r="Y5275" s="33"/>
    </row>
    <row r="5276" spans="1:25" x14ac:dyDescent="0.2">
      <c r="A5276" s="93" t="s">
        <v>5239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57"/>
        <v>10 2025</v>
      </c>
      <c r="G5276" s="97" t="s">
        <v>5</v>
      </c>
      <c r="H5276" s="161" t="s">
        <v>5237</v>
      </c>
      <c r="I5276" s="97" t="s">
        <v>2933</v>
      </c>
      <c r="J5276" s="97" t="s">
        <v>5238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4746</v>
      </c>
      <c r="T5276" s="95" t="str">
        <f t="shared" si="360"/>
        <v>11 2025</v>
      </c>
      <c r="U5276" s="32">
        <f t="shared" si="358"/>
        <v>1132.4038379924352</v>
      </c>
      <c r="V5276" s="22">
        <f t="shared" si="359"/>
        <v>0.89334748079308024</v>
      </c>
      <c r="X5276" s="33"/>
      <c r="Y5276" s="33"/>
    </row>
    <row r="5277" spans="1:25" x14ac:dyDescent="0.2">
      <c r="A5277" s="93" t="s">
        <v>5241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57"/>
        <v>11 2025</v>
      </c>
      <c r="G5277" s="97" t="s">
        <v>5</v>
      </c>
      <c r="H5277" s="161" t="s">
        <v>5171</v>
      </c>
      <c r="I5277" s="97" t="s">
        <v>2229</v>
      </c>
      <c r="J5277" s="97" t="s">
        <v>5172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3335</v>
      </c>
      <c r="T5277" s="95" t="str">
        <f t="shared" si="360"/>
        <v>12 2025</v>
      </c>
      <c r="U5277" s="32">
        <f t="shared" si="358"/>
        <v>925.08559532082461</v>
      </c>
      <c r="V5277" s="22">
        <f t="shared" si="359"/>
        <v>0.94888904182849931</v>
      </c>
      <c r="X5277" s="33"/>
      <c r="Y5277" s="33"/>
    </row>
    <row r="5278" spans="1:25" x14ac:dyDescent="0.2">
      <c r="A5278" s="93" t="s">
        <v>5241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57"/>
        <v>11 2025</v>
      </c>
      <c r="G5278" s="97" t="s">
        <v>5</v>
      </c>
      <c r="H5278" s="161" t="s">
        <v>4039</v>
      </c>
      <c r="I5278" s="97" t="s">
        <v>2099</v>
      </c>
      <c r="J5278" s="97" t="s">
        <v>4040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3335</v>
      </c>
      <c r="T5278" s="95" t="str">
        <f t="shared" si="360"/>
        <v>12 2025</v>
      </c>
      <c r="U5278" s="32">
        <f t="shared" si="358"/>
        <v>710.782230136669</v>
      </c>
      <c r="V5278" s="22">
        <f t="shared" si="359"/>
        <v>0.79933426234375993</v>
      </c>
      <c r="X5278" s="33"/>
      <c r="Y5278" s="33"/>
    </row>
    <row r="5279" spans="1:25" x14ac:dyDescent="0.2">
      <c r="A5279" s="93" t="s">
        <v>5241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57"/>
        <v>11 2025</v>
      </c>
      <c r="G5279" s="97" t="s">
        <v>5</v>
      </c>
      <c r="H5279" s="161" t="s">
        <v>3903</v>
      </c>
      <c r="I5279" s="97" t="s">
        <v>2071</v>
      </c>
      <c r="J5279" s="97" t="s">
        <v>3904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3335</v>
      </c>
      <c r="T5279" s="95" t="str">
        <f t="shared" si="360"/>
        <v>12 2025</v>
      </c>
      <c r="U5279" s="32">
        <f t="shared" si="358"/>
        <v>1118.8000526986334</v>
      </c>
      <c r="V5279" s="22">
        <f t="shared" si="359"/>
        <v>0.62811592510638015</v>
      </c>
      <c r="X5279" s="33"/>
      <c r="Y5279" s="33"/>
    </row>
    <row r="5280" spans="1:25" x14ac:dyDescent="0.2">
      <c r="A5280" s="93" t="s">
        <v>5241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57"/>
        <v>11 2025</v>
      </c>
      <c r="G5280" s="97" t="s">
        <v>5</v>
      </c>
      <c r="H5280" s="161" t="s">
        <v>3903</v>
      </c>
      <c r="I5280" s="97" t="s">
        <v>2071</v>
      </c>
      <c r="J5280" s="97" t="s">
        <v>3904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3335</v>
      </c>
      <c r="T5280" s="95" t="str">
        <f t="shared" si="360"/>
        <v>12 2025</v>
      </c>
      <c r="U5280" s="32">
        <f t="shared" si="358"/>
        <v>1118.8000526986334</v>
      </c>
      <c r="V5280" s="22">
        <f t="shared" si="359"/>
        <v>0.62811592510638015</v>
      </c>
      <c r="X5280" s="33"/>
      <c r="Y5280" s="33"/>
    </row>
    <row r="5281" spans="1:25" x14ac:dyDescent="0.2">
      <c r="A5281" s="93" t="s">
        <v>5241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ref="F5281:F5300" si="390">IFERROR(MONTH(E5281)&amp;" "&amp;YEAR(E5281),"")</f>
        <v>11 2025</v>
      </c>
      <c r="G5281" s="97" t="s">
        <v>5</v>
      </c>
      <c r="H5281" s="161" t="s">
        <v>3901</v>
      </c>
      <c r="I5281" s="97" t="s">
        <v>2071</v>
      </c>
      <c r="J5281" s="97" t="s">
        <v>3902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3335</v>
      </c>
      <c r="T5281" s="95" t="str">
        <f t="shared" ref="T5281:T5300" si="391">IF(R5281="","",MONTH(R5281)&amp;" "&amp;YEAR(R5281))</f>
        <v>12 2025</v>
      </c>
      <c r="U5281" s="32">
        <f t="shared" ref="U5281:U5300" si="392">Q5281-P5281</f>
        <v>1037.9861640027798</v>
      </c>
      <c r="V5281" s="22">
        <f t="shared" ref="V5281:V5300" si="393">IF(Q5281&lt;&gt;0,IFERROR(U5281/P5281,""),"")</f>
        <v>1.0789721781150963</v>
      </c>
      <c r="X5281" s="33"/>
      <c r="Y5281" s="33"/>
    </row>
    <row r="5282" spans="1:25" x14ac:dyDescent="0.2">
      <c r="A5282" s="93" t="s">
        <v>5241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0"/>
        <v>11 2025</v>
      </c>
      <c r="G5282" s="97" t="s">
        <v>5</v>
      </c>
      <c r="H5282" s="161" t="s">
        <v>3901</v>
      </c>
      <c r="I5282" s="97" t="s">
        <v>2071</v>
      </c>
      <c r="J5282" s="97" t="s">
        <v>3902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3335</v>
      </c>
      <c r="T5282" s="95" t="str">
        <f t="shared" si="391"/>
        <v>12 2025</v>
      </c>
      <c r="U5282" s="32">
        <f t="shared" si="392"/>
        <v>1037.9861640027798</v>
      </c>
      <c r="V5282" s="22">
        <f t="shared" si="393"/>
        <v>1.0789721781150963</v>
      </c>
      <c r="X5282" s="33"/>
      <c r="Y5282" s="33"/>
    </row>
    <row r="5283" spans="1:25" x14ac:dyDescent="0.2">
      <c r="A5283" s="93" t="s">
        <v>5241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0"/>
        <v>11 2025</v>
      </c>
      <c r="G5283" s="97" t="s">
        <v>5</v>
      </c>
      <c r="H5283" s="161" t="s">
        <v>3867</v>
      </c>
      <c r="I5283" s="97" t="s">
        <v>2229</v>
      </c>
      <c r="J5283" s="97" t="s">
        <v>3868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3335</v>
      </c>
      <c r="T5283" s="95" t="str">
        <f t="shared" si="391"/>
        <v>12 2025</v>
      </c>
      <c r="U5283" s="32">
        <f t="shared" si="392"/>
        <v>688.15735464442923</v>
      </c>
      <c r="V5283" s="22">
        <f t="shared" si="393"/>
        <v>0.23633054339047121</v>
      </c>
      <c r="X5283" s="33"/>
      <c r="Y5283" s="33"/>
    </row>
    <row r="5284" spans="1:25" x14ac:dyDescent="0.2">
      <c r="A5284" s="93" t="s">
        <v>5241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0"/>
        <v>11 2025</v>
      </c>
      <c r="G5284" s="97" t="s">
        <v>5</v>
      </c>
      <c r="H5284" s="161" t="s">
        <v>4154</v>
      </c>
      <c r="I5284" s="97" t="s">
        <v>2226</v>
      </c>
      <c r="J5284" s="97" t="s">
        <v>4155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3335</v>
      </c>
      <c r="T5284" s="95" t="str">
        <f t="shared" si="391"/>
        <v>12 2025</v>
      </c>
      <c r="U5284" s="32">
        <f t="shared" si="392"/>
        <v>1244.7247463516333</v>
      </c>
      <c r="V5284" s="22">
        <f t="shared" si="393"/>
        <v>0.52848377038884553</v>
      </c>
      <c r="X5284" s="33"/>
      <c r="Y5284" s="33"/>
    </row>
    <row r="5285" spans="1:25" x14ac:dyDescent="0.2">
      <c r="A5285" s="93" t="s">
        <v>5241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0"/>
        <v>11 2025</v>
      </c>
      <c r="G5285" s="97" t="s">
        <v>5</v>
      </c>
      <c r="H5285" s="161" t="s">
        <v>2097</v>
      </c>
      <c r="I5285" s="97" t="s">
        <v>2070</v>
      </c>
      <c r="J5285" s="97" t="s">
        <v>5240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3575</v>
      </c>
      <c r="T5285" s="95" t="str">
        <f t="shared" si="391"/>
        <v>12 2025</v>
      </c>
      <c r="U5285" s="32">
        <f t="shared" si="392"/>
        <v>1139.0723749131341</v>
      </c>
      <c r="V5285" s="22">
        <f t="shared" si="393"/>
        <v>0.64685927955553779</v>
      </c>
      <c r="X5285" s="33"/>
      <c r="Y5285" s="33"/>
    </row>
    <row r="5286" spans="1:25" x14ac:dyDescent="0.2">
      <c r="A5286" s="93" t="s">
        <v>5241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0"/>
        <v>11 2025</v>
      </c>
      <c r="G5286" s="97" t="s">
        <v>5</v>
      </c>
      <c r="H5286" s="161" t="s">
        <v>2641</v>
      </c>
      <c r="I5286" s="97" t="s">
        <v>2068</v>
      </c>
      <c r="J5286" s="97" t="s">
        <v>4718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1"/>
        <v/>
      </c>
      <c r="U5286" s="32">
        <f t="shared" si="392"/>
        <v>-1533.3247347695158</v>
      </c>
      <c r="V5286" s="22" t="str">
        <f t="shared" si="393"/>
        <v/>
      </c>
      <c r="X5286" s="33"/>
      <c r="Y5286" s="33"/>
    </row>
    <row r="5287" spans="1:25" x14ac:dyDescent="0.2">
      <c r="A5287" s="93" t="s">
        <v>5249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0"/>
        <v>11 2025</v>
      </c>
      <c r="G5287" s="97" t="s">
        <v>5</v>
      </c>
      <c r="H5287" s="161" t="s">
        <v>3094</v>
      </c>
      <c r="I5287" s="97" t="s">
        <v>2165</v>
      </c>
      <c r="J5287" s="97" t="s">
        <v>5242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/>
      <c r="R5287" s="31"/>
      <c r="S5287" s="31"/>
      <c r="T5287" s="95" t="str">
        <f t="shared" si="391"/>
        <v/>
      </c>
      <c r="U5287" s="32">
        <f t="shared" si="392"/>
        <v>-2265.6479968232634</v>
      </c>
      <c r="V5287" s="22" t="str">
        <f t="shared" si="393"/>
        <v/>
      </c>
      <c r="X5287" s="33"/>
      <c r="Y5287" s="33"/>
    </row>
    <row r="5288" spans="1:25" x14ac:dyDescent="0.2">
      <c r="A5288" s="93" t="s">
        <v>5249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0"/>
        <v>11 2025</v>
      </c>
      <c r="G5288" s="97" t="s">
        <v>5</v>
      </c>
      <c r="H5288" s="161" t="s">
        <v>3735</v>
      </c>
      <c r="I5288" s="97" t="s">
        <v>2070</v>
      </c>
      <c r="J5288" s="97" t="s">
        <v>5243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/>
      <c r="R5288" s="31"/>
      <c r="S5288" s="31"/>
      <c r="T5288" s="95" t="str">
        <f t="shared" si="391"/>
        <v/>
      </c>
      <c r="U5288" s="32">
        <f t="shared" si="392"/>
        <v>-1214.0519335328975</v>
      </c>
      <c r="V5288" s="22" t="str">
        <f t="shared" si="393"/>
        <v/>
      </c>
      <c r="X5288" s="33"/>
      <c r="Y5288" s="33"/>
    </row>
    <row r="5289" spans="1:25" x14ac:dyDescent="0.2">
      <c r="A5289" s="93" t="s">
        <v>5249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0"/>
        <v>11 2025</v>
      </c>
      <c r="G5289" s="97" t="s">
        <v>5</v>
      </c>
      <c r="H5289" s="161" t="s">
        <v>2237</v>
      </c>
      <c r="I5289" s="97" t="s">
        <v>2067</v>
      </c>
      <c r="J5289" s="97" t="s">
        <v>2238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1"/>
        <v/>
      </c>
      <c r="U5289" s="32">
        <f t="shared" si="392"/>
        <v>-403.51941963467527</v>
      </c>
      <c r="V5289" s="22" t="str">
        <f t="shared" si="393"/>
        <v/>
      </c>
      <c r="X5289" s="33"/>
      <c r="Y5289" s="33"/>
    </row>
    <row r="5290" spans="1:25" x14ac:dyDescent="0.2">
      <c r="A5290" s="93" t="s">
        <v>5249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0"/>
        <v>11 2025</v>
      </c>
      <c r="G5290" s="97" t="s">
        <v>5</v>
      </c>
      <c r="H5290" s="161" t="s">
        <v>5244</v>
      </c>
      <c r="I5290" s="97" t="s">
        <v>2226</v>
      </c>
      <c r="J5290" s="97" t="s">
        <v>5245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3484</v>
      </c>
      <c r="T5290" s="95" t="str">
        <f t="shared" si="391"/>
        <v>12 2025</v>
      </c>
      <c r="U5290" s="32">
        <f t="shared" si="392"/>
        <v>1191.5802339788627</v>
      </c>
      <c r="V5290" s="22">
        <f t="shared" si="393"/>
        <v>0.62438057663969138</v>
      </c>
      <c r="X5290" s="33"/>
      <c r="Y5290" s="33"/>
    </row>
    <row r="5291" spans="1:25" x14ac:dyDescent="0.2">
      <c r="A5291" s="93" t="s">
        <v>5249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0"/>
        <v>11 2025</v>
      </c>
      <c r="G5291" s="97" t="s">
        <v>5</v>
      </c>
      <c r="H5291" s="161" t="s">
        <v>2097</v>
      </c>
      <c r="I5291" s="97" t="s">
        <v>2070</v>
      </c>
      <c r="J5291" s="97" t="s">
        <v>5240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3335</v>
      </c>
      <c r="T5291" s="95" t="str">
        <f t="shared" si="391"/>
        <v>12 2025</v>
      </c>
      <c r="U5291" s="32">
        <f t="shared" si="392"/>
        <v>1330.8969460565704</v>
      </c>
      <c r="V5291" s="22">
        <f t="shared" si="393"/>
        <v>0.79737254264330049</v>
      </c>
      <c r="X5291" s="33"/>
      <c r="Y5291" s="33"/>
    </row>
    <row r="5292" spans="1:25" x14ac:dyDescent="0.2">
      <c r="A5292" s="93" t="s">
        <v>5249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0"/>
        <v>11 2025</v>
      </c>
      <c r="G5292" s="97" t="s">
        <v>5</v>
      </c>
      <c r="H5292" s="161" t="s">
        <v>3763</v>
      </c>
      <c r="I5292" s="97" t="s">
        <v>2071</v>
      </c>
      <c r="J5292" s="97" t="s">
        <v>5246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/>
      <c r="R5292" s="31"/>
      <c r="S5292" s="31"/>
      <c r="T5292" s="95" t="str">
        <f t="shared" si="391"/>
        <v/>
      </c>
      <c r="U5292" s="32">
        <f t="shared" si="392"/>
        <v>-2204.5086908180097</v>
      </c>
      <c r="V5292" s="22" t="str">
        <f t="shared" si="393"/>
        <v/>
      </c>
      <c r="X5292" s="33"/>
      <c r="Y5292" s="33"/>
    </row>
    <row r="5293" spans="1:25" x14ac:dyDescent="0.2">
      <c r="A5293" s="93" t="s">
        <v>5249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0"/>
        <v>11 2025</v>
      </c>
      <c r="G5293" s="97" t="s">
        <v>5</v>
      </c>
      <c r="H5293" s="161" t="s">
        <v>4674</v>
      </c>
      <c r="I5293" s="97" t="s">
        <v>3974</v>
      </c>
      <c r="J5293" s="97" t="s">
        <v>4675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1"/>
        <v/>
      </c>
      <c r="U5293" s="32">
        <f t="shared" si="392"/>
        <v>-2707.597837375527</v>
      </c>
      <c r="V5293" s="22" t="str">
        <f t="shared" si="393"/>
        <v/>
      </c>
      <c r="X5293" s="33"/>
      <c r="Y5293" s="33"/>
    </row>
    <row r="5294" spans="1:25" x14ac:dyDescent="0.2">
      <c r="A5294" s="93" t="s">
        <v>5249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0"/>
        <v>11 2025</v>
      </c>
      <c r="G5294" s="97" t="s">
        <v>5</v>
      </c>
      <c r="H5294" s="161" t="s">
        <v>5247</v>
      </c>
      <c r="I5294" s="97" t="s">
        <v>2067</v>
      </c>
      <c r="J5294" s="97" t="s">
        <v>5248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1"/>
        <v/>
      </c>
      <c r="U5294" s="32">
        <f t="shared" si="392"/>
        <v>-1924.14130185106</v>
      </c>
      <c r="V5294" s="22" t="str">
        <f t="shared" si="393"/>
        <v/>
      </c>
      <c r="X5294" s="33"/>
      <c r="Y5294" s="33"/>
    </row>
    <row r="5295" spans="1:25" x14ac:dyDescent="0.2">
      <c r="A5295" s="93" t="s">
        <v>5251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0"/>
        <v>11 2025</v>
      </c>
      <c r="G5295" s="97" t="s">
        <v>5</v>
      </c>
      <c r="H5295" s="161" t="s">
        <v>3084</v>
      </c>
      <c r="I5295" s="97" t="s">
        <v>2826</v>
      </c>
      <c r="J5295" s="97" t="s">
        <v>3085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1"/>
        <v/>
      </c>
      <c r="U5295" s="32">
        <f t="shared" si="392"/>
        <v>-1597.5838473767878</v>
      </c>
      <c r="V5295" s="22" t="str">
        <f t="shared" si="393"/>
        <v/>
      </c>
      <c r="X5295" s="33"/>
      <c r="Y5295" s="33"/>
    </row>
    <row r="5296" spans="1:25" x14ac:dyDescent="0.2">
      <c r="A5296" s="93" t="s">
        <v>5251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0"/>
        <v>11 2025</v>
      </c>
      <c r="G5296" s="97" t="s">
        <v>5</v>
      </c>
      <c r="H5296" s="161" t="s">
        <v>3084</v>
      </c>
      <c r="I5296" s="97" t="s">
        <v>2826</v>
      </c>
      <c r="J5296" s="97" t="s">
        <v>3085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1"/>
        <v/>
      </c>
      <c r="U5296" s="32">
        <f t="shared" si="392"/>
        <v>-1597.5838473767878</v>
      </c>
      <c r="V5296" s="22" t="str">
        <f t="shared" si="393"/>
        <v/>
      </c>
      <c r="X5296" s="33"/>
      <c r="Y5296" s="33"/>
    </row>
    <row r="5297" spans="1:25" x14ac:dyDescent="0.2">
      <c r="A5297" s="93" t="s">
        <v>5251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0"/>
        <v>11 2025</v>
      </c>
      <c r="G5297" s="97" t="s">
        <v>5</v>
      </c>
      <c r="H5297" s="161" t="s">
        <v>4030</v>
      </c>
      <c r="I5297" s="97" t="s">
        <v>2115</v>
      </c>
      <c r="J5297" s="97" t="s">
        <v>4031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/>
      <c r="R5297" s="31"/>
      <c r="S5297" s="31"/>
      <c r="T5297" s="95" t="str">
        <f t="shared" si="391"/>
        <v/>
      </c>
      <c r="U5297" s="32">
        <f t="shared" si="392"/>
        <v>-2741.3485468998397</v>
      </c>
      <c r="V5297" s="22" t="str">
        <f t="shared" si="393"/>
        <v/>
      </c>
      <c r="X5297" s="33"/>
      <c r="Y5297" s="33"/>
    </row>
    <row r="5298" spans="1:25" x14ac:dyDescent="0.2">
      <c r="A5298" s="93" t="s">
        <v>5251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0"/>
        <v>11 2025</v>
      </c>
      <c r="G5298" s="97" t="s">
        <v>5</v>
      </c>
      <c r="H5298" s="161" t="s">
        <v>2114</v>
      </c>
      <c r="I5298" s="97" t="s">
        <v>2115</v>
      </c>
      <c r="J5298" s="97" t="s">
        <v>3197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/>
      <c r="R5298" s="31"/>
      <c r="S5298" s="31"/>
      <c r="T5298" s="95" t="str">
        <f t="shared" si="391"/>
        <v/>
      </c>
      <c r="U5298" s="32">
        <f t="shared" si="392"/>
        <v>-1328.4304697933223</v>
      </c>
      <c r="V5298" s="22" t="str">
        <f t="shared" si="393"/>
        <v/>
      </c>
      <c r="X5298" s="33"/>
      <c r="Y5298" s="33"/>
    </row>
    <row r="5299" spans="1:25" x14ac:dyDescent="0.2">
      <c r="A5299" s="93" t="s">
        <v>5251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0"/>
        <v>11 2025</v>
      </c>
      <c r="G5299" s="97" t="s">
        <v>5</v>
      </c>
      <c r="H5299" s="161" t="s">
        <v>2114</v>
      </c>
      <c r="I5299" s="97" t="s">
        <v>2115</v>
      </c>
      <c r="J5299" s="97" t="s">
        <v>3197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/>
      <c r="R5299" s="31"/>
      <c r="S5299" s="31"/>
      <c r="T5299" s="95" t="str">
        <f t="shared" si="391"/>
        <v/>
      </c>
      <c r="U5299" s="32">
        <f t="shared" si="392"/>
        <v>-1328.4304697933223</v>
      </c>
      <c r="V5299" s="22" t="str">
        <f t="shared" si="393"/>
        <v/>
      </c>
      <c r="X5299" s="33"/>
      <c r="Y5299" s="33"/>
    </row>
    <row r="5300" spans="1:25" x14ac:dyDescent="0.2">
      <c r="A5300" s="93" t="s">
        <v>5251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0"/>
        <v>11 2025</v>
      </c>
      <c r="G5300" s="97" t="s">
        <v>5</v>
      </c>
      <c r="H5300" s="161" t="s">
        <v>2114</v>
      </c>
      <c r="I5300" s="97" t="s">
        <v>2115</v>
      </c>
      <c r="J5300" s="97" t="s">
        <v>3197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/>
      <c r="R5300" s="31"/>
      <c r="S5300" s="31"/>
      <c r="T5300" s="95" t="str">
        <f t="shared" si="391"/>
        <v/>
      </c>
      <c r="U5300" s="32">
        <f t="shared" si="392"/>
        <v>-1328.4304697933223</v>
      </c>
      <c r="V5300" s="22" t="str">
        <f t="shared" si="393"/>
        <v/>
      </c>
      <c r="X5300" s="33"/>
      <c r="Y5300" s="33"/>
    </row>
    <row r="5301" spans="1:25" x14ac:dyDescent="0.2">
      <c r="A5301" s="93" t="s">
        <v>5251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ref="F5301:F5320" si="394">IFERROR(MONTH(E5301)&amp;" "&amp;YEAR(E5301),"")</f>
        <v>11 2025</v>
      </c>
      <c r="G5301" s="97" t="s">
        <v>5</v>
      </c>
      <c r="H5301" s="161" t="s">
        <v>2114</v>
      </c>
      <c r="I5301" s="97" t="s">
        <v>2115</v>
      </c>
      <c r="J5301" s="97" t="s">
        <v>3197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/>
      <c r="R5301" s="31"/>
      <c r="S5301" s="31"/>
      <c r="T5301" s="95" t="str">
        <f t="shared" ref="T5301:T5320" si="395">IF(R5301="","",MONTH(R5301)&amp;" "&amp;YEAR(R5301))</f>
        <v/>
      </c>
      <c r="U5301" s="32">
        <f t="shared" ref="U5301:U5320" si="396">Q5301-P5301</f>
        <v>-1328.4304697933223</v>
      </c>
      <c r="V5301" s="22" t="str">
        <f t="shared" ref="V5301:V5320" si="397">IF(Q5301&lt;&gt;0,IFERROR(U5301/P5301,""),"")</f>
        <v/>
      </c>
      <c r="X5301" s="33"/>
      <c r="Y5301" s="33"/>
    </row>
    <row r="5302" spans="1:25" x14ac:dyDescent="0.2">
      <c r="A5302" s="93" t="s">
        <v>5251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4"/>
        <v>11 2025</v>
      </c>
      <c r="G5302" s="97" t="s">
        <v>5</v>
      </c>
      <c r="H5302" s="161" t="s">
        <v>2114</v>
      </c>
      <c r="I5302" s="97" t="s">
        <v>2115</v>
      </c>
      <c r="J5302" s="97" t="s">
        <v>3197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/>
      <c r="R5302" s="31"/>
      <c r="S5302" s="31"/>
      <c r="T5302" s="95" t="str">
        <f t="shared" si="395"/>
        <v/>
      </c>
      <c r="U5302" s="32">
        <f t="shared" si="396"/>
        <v>-1328.4304697933223</v>
      </c>
      <c r="V5302" s="22" t="str">
        <f t="shared" si="397"/>
        <v/>
      </c>
      <c r="X5302" s="33"/>
      <c r="Y5302" s="33"/>
    </row>
    <row r="5303" spans="1:25" x14ac:dyDescent="0.2">
      <c r="A5303" s="93" t="s">
        <v>5251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4"/>
        <v>11 2025</v>
      </c>
      <c r="G5303" s="97" t="s">
        <v>5</v>
      </c>
      <c r="H5303" s="161" t="s">
        <v>2114</v>
      </c>
      <c r="I5303" s="97" t="s">
        <v>2115</v>
      </c>
      <c r="J5303" s="97" t="s">
        <v>3197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/>
      <c r="R5303" s="31"/>
      <c r="S5303" s="31"/>
      <c r="T5303" s="95" t="str">
        <f t="shared" si="395"/>
        <v/>
      </c>
      <c r="U5303" s="32">
        <f t="shared" si="396"/>
        <v>-1328.4304697933223</v>
      </c>
      <c r="V5303" s="22" t="str">
        <f t="shared" si="397"/>
        <v/>
      </c>
      <c r="X5303" s="33"/>
      <c r="Y5303" s="33"/>
    </row>
    <row r="5304" spans="1:25" x14ac:dyDescent="0.2">
      <c r="A5304" s="93" t="s">
        <v>5251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4"/>
        <v>11 2025</v>
      </c>
      <c r="G5304" s="97" t="s">
        <v>5</v>
      </c>
      <c r="H5304" s="161" t="s">
        <v>2114</v>
      </c>
      <c r="I5304" s="97" t="s">
        <v>2115</v>
      </c>
      <c r="J5304" s="97" t="s">
        <v>3197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/>
      <c r="R5304" s="31"/>
      <c r="S5304" s="31"/>
      <c r="T5304" s="95" t="str">
        <f t="shared" si="395"/>
        <v/>
      </c>
      <c r="U5304" s="32">
        <f t="shared" si="396"/>
        <v>-1328.4304697933223</v>
      </c>
      <c r="V5304" s="22" t="str">
        <f t="shared" si="397"/>
        <v/>
      </c>
      <c r="X5304" s="33"/>
      <c r="Y5304" s="33"/>
    </row>
    <row r="5305" spans="1:25" x14ac:dyDescent="0.2">
      <c r="A5305" s="93" t="s">
        <v>5251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4"/>
        <v>11 2025</v>
      </c>
      <c r="G5305" s="97" t="s">
        <v>5</v>
      </c>
      <c r="H5305" s="161" t="s">
        <v>2114</v>
      </c>
      <c r="I5305" s="97" t="s">
        <v>2115</v>
      </c>
      <c r="J5305" s="97" t="s">
        <v>3197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/>
      <c r="R5305" s="31"/>
      <c r="S5305" s="31"/>
      <c r="T5305" s="95" t="str">
        <f t="shared" si="395"/>
        <v/>
      </c>
      <c r="U5305" s="32">
        <f t="shared" si="396"/>
        <v>-1328.4304697933223</v>
      </c>
      <c r="V5305" s="22" t="str">
        <f t="shared" si="397"/>
        <v/>
      </c>
      <c r="X5305" s="33"/>
      <c r="Y5305" s="33"/>
    </row>
    <row r="5306" spans="1:25" x14ac:dyDescent="0.2">
      <c r="A5306" s="93" t="s">
        <v>5332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4"/>
        <v>11 2025</v>
      </c>
      <c r="G5306" s="97" t="s">
        <v>5</v>
      </c>
      <c r="H5306" s="161" t="s">
        <v>5328</v>
      </c>
      <c r="I5306" s="97" t="s">
        <v>2527</v>
      </c>
      <c r="J5306" s="97" t="s">
        <v>5329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/>
      <c r="R5306" s="31"/>
      <c r="S5306" s="31"/>
      <c r="T5306" s="95" t="str">
        <f t="shared" si="395"/>
        <v/>
      </c>
      <c r="U5306" s="32">
        <f t="shared" si="396"/>
        <v>-8382.0065817802988</v>
      </c>
      <c r="V5306" s="22" t="str">
        <f t="shared" si="397"/>
        <v/>
      </c>
      <c r="X5306" s="33"/>
      <c r="Y5306" s="33"/>
    </row>
    <row r="5307" spans="1:25" x14ac:dyDescent="0.2">
      <c r="A5307" s="93" t="s">
        <v>5332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4"/>
        <v>11 2025</v>
      </c>
      <c r="G5307" s="97" t="s">
        <v>5</v>
      </c>
      <c r="H5307" s="161" t="s">
        <v>5330</v>
      </c>
      <c r="I5307" s="97" t="s">
        <v>3056</v>
      </c>
      <c r="J5307" s="97" t="s">
        <v>5331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/>
      <c r="R5307" s="31"/>
      <c r="S5307" s="31"/>
      <c r="T5307" s="95" t="str">
        <f t="shared" si="395"/>
        <v/>
      </c>
      <c r="U5307" s="32">
        <f t="shared" si="396"/>
        <v>-4620.4638013659005</v>
      </c>
      <c r="V5307" s="22" t="str">
        <f t="shared" si="397"/>
        <v/>
      </c>
      <c r="X5307" s="33"/>
      <c r="Y5307" s="33"/>
    </row>
    <row r="5308" spans="1:25" x14ac:dyDescent="0.2">
      <c r="A5308" s="93" t="s">
        <v>5332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4"/>
        <v>11 2025</v>
      </c>
      <c r="G5308" s="97" t="s">
        <v>5</v>
      </c>
      <c r="H5308" s="161" t="s">
        <v>3094</v>
      </c>
      <c r="I5308" s="97" t="s">
        <v>2165</v>
      </c>
      <c r="J5308" s="97" t="s">
        <v>5242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/>
      <c r="R5308" s="31"/>
      <c r="S5308" s="31"/>
      <c r="T5308" s="95" t="str">
        <f t="shared" si="395"/>
        <v/>
      </c>
      <c r="U5308" s="32">
        <f t="shared" si="396"/>
        <v>-2296.9496168538021</v>
      </c>
      <c r="V5308" s="22" t="str">
        <f t="shared" si="397"/>
        <v/>
      </c>
      <c r="X5308" s="33"/>
      <c r="Y5308" s="33"/>
    </row>
    <row r="5309" spans="1:25" x14ac:dyDescent="0.2">
      <c r="A5309" s="93" t="s">
        <v>5342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4"/>
        <v>11 2025</v>
      </c>
      <c r="G5309" s="97" t="s">
        <v>5</v>
      </c>
      <c r="H5309" s="161" t="s">
        <v>4006</v>
      </c>
      <c r="I5309" s="97" t="s">
        <v>2286</v>
      </c>
      <c r="J5309" s="97" t="s">
        <v>4007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/>
      <c r="R5309" s="31"/>
      <c r="S5309" s="31"/>
      <c r="T5309" s="95" t="str">
        <f t="shared" si="395"/>
        <v/>
      </c>
      <c r="U5309" s="32">
        <f t="shared" si="396"/>
        <v>-767.27102495908343</v>
      </c>
      <c r="V5309" s="22" t="str">
        <f t="shared" si="397"/>
        <v/>
      </c>
      <c r="X5309" s="33"/>
      <c r="Y5309" s="33"/>
    </row>
    <row r="5310" spans="1:25" x14ac:dyDescent="0.2">
      <c r="A5310" s="93" t="s">
        <v>5342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4"/>
        <v>11 2025</v>
      </c>
      <c r="G5310" s="97" t="s">
        <v>5</v>
      </c>
      <c r="H5310" s="161" t="s">
        <v>2618</v>
      </c>
      <c r="I5310" s="97" t="s">
        <v>5333</v>
      </c>
      <c r="J5310" s="97" t="s">
        <v>5334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/>
      <c r="R5310" s="31"/>
      <c r="S5310" s="31"/>
      <c r="T5310" s="95" t="str">
        <f t="shared" si="395"/>
        <v/>
      </c>
      <c r="U5310" s="32">
        <f t="shared" si="396"/>
        <v>-980.49513911620295</v>
      </c>
      <c r="V5310" s="22" t="str">
        <f t="shared" si="397"/>
        <v/>
      </c>
      <c r="X5310" s="33"/>
      <c r="Y5310" s="33"/>
    </row>
    <row r="5311" spans="1:25" x14ac:dyDescent="0.2">
      <c r="A5311" s="93" t="s">
        <v>5342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4"/>
        <v>11 2025</v>
      </c>
      <c r="G5311" s="97" t="s">
        <v>7</v>
      </c>
      <c r="H5311" s="161" t="s">
        <v>3187</v>
      </c>
      <c r="I5311" s="97" t="s">
        <v>3188</v>
      </c>
      <c r="J5311" s="97" t="s">
        <v>3189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5"/>
        <v/>
      </c>
      <c r="U5311" s="32">
        <f t="shared" si="396"/>
        <v>-1000.6422995090018</v>
      </c>
      <c r="V5311" s="22" t="str">
        <f t="shared" si="397"/>
        <v/>
      </c>
      <c r="X5311" s="33"/>
      <c r="Y5311" s="33"/>
    </row>
    <row r="5312" spans="1:25" x14ac:dyDescent="0.2">
      <c r="A5312" s="93" t="s">
        <v>5342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4"/>
        <v>11 2025</v>
      </c>
      <c r="G5312" s="97" t="s">
        <v>5</v>
      </c>
      <c r="H5312" s="161" t="s">
        <v>3094</v>
      </c>
      <c r="I5312" s="97" t="s">
        <v>2165</v>
      </c>
      <c r="J5312" s="97" t="s">
        <v>5242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/>
      <c r="R5312" s="31"/>
      <c r="S5312" s="31"/>
      <c r="T5312" s="95" t="str">
        <f t="shared" si="395"/>
        <v/>
      </c>
      <c r="U5312" s="32">
        <f t="shared" si="396"/>
        <v>-2177.5722524549915</v>
      </c>
      <c r="V5312" s="22" t="str">
        <f t="shared" si="397"/>
        <v/>
      </c>
      <c r="X5312" s="33"/>
      <c r="Y5312" s="33"/>
    </row>
    <row r="5313" spans="1:25" x14ac:dyDescent="0.2">
      <c r="A5313" s="93" t="s">
        <v>5342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4"/>
        <v>11 2025</v>
      </c>
      <c r="G5313" s="97" t="s">
        <v>5</v>
      </c>
      <c r="H5313" s="161" t="s">
        <v>3671</v>
      </c>
      <c r="I5313" s="97" t="s">
        <v>2165</v>
      </c>
      <c r="J5313" s="97" t="s">
        <v>4101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5"/>
        <v/>
      </c>
      <c r="U5313" s="32">
        <f t="shared" si="396"/>
        <v>-859.61217675941077</v>
      </c>
      <c r="V5313" s="22" t="str">
        <f t="shared" si="397"/>
        <v/>
      </c>
      <c r="X5313" s="33"/>
      <c r="Y5313" s="33"/>
    </row>
    <row r="5314" spans="1:25" x14ac:dyDescent="0.2">
      <c r="A5314" s="93" t="s">
        <v>5342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4"/>
        <v>11 2025</v>
      </c>
      <c r="G5314" s="97" t="s">
        <v>5</v>
      </c>
      <c r="H5314" s="161" t="s">
        <v>2831</v>
      </c>
      <c r="I5314" s="97" t="s">
        <v>2067</v>
      </c>
      <c r="J5314" s="97" t="s">
        <v>2832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/>
      <c r="R5314" s="31"/>
      <c r="S5314" s="31"/>
      <c r="T5314" s="95" t="str">
        <f t="shared" si="395"/>
        <v/>
      </c>
      <c r="U5314" s="32">
        <f t="shared" si="396"/>
        <v>-1157.6222575695579</v>
      </c>
      <c r="V5314" s="22" t="str">
        <f t="shared" si="397"/>
        <v/>
      </c>
      <c r="X5314" s="33"/>
      <c r="Y5314" s="33"/>
    </row>
    <row r="5315" spans="1:25" x14ac:dyDescent="0.2">
      <c r="A5315" s="93" t="s">
        <v>5342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4"/>
        <v>11 2025</v>
      </c>
      <c r="G5315" s="97" t="s">
        <v>5</v>
      </c>
      <c r="H5315" s="161" t="s">
        <v>2831</v>
      </c>
      <c r="I5315" s="97" t="s">
        <v>2067</v>
      </c>
      <c r="J5315" s="97" t="s">
        <v>2832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/>
      <c r="R5315" s="31"/>
      <c r="S5315" s="31"/>
      <c r="T5315" s="95" t="str">
        <f t="shared" si="395"/>
        <v/>
      </c>
      <c r="U5315" s="32">
        <f t="shared" si="396"/>
        <v>-1157.6222575695579</v>
      </c>
      <c r="V5315" s="22" t="str">
        <f t="shared" si="397"/>
        <v/>
      </c>
      <c r="X5315" s="33"/>
      <c r="Y5315" s="33"/>
    </row>
    <row r="5316" spans="1:25" x14ac:dyDescent="0.2">
      <c r="A5316" s="93" t="s">
        <v>5342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si="394"/>
        <v>11 2025</v>
      </c>
      <c r="G5316" s="97" t="s">
        <v>5</v>
      </c>
      <c r="H5316" s="161" t="s">
        <v>3929</v>
      </c>
      <c r="I5316" s="97" t="s">
        <v>2071</v>
      </c>
      <c r="J5316" s="97" t="s">
        <v>3930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/>
      <c r="R5316" s="31"/>
      <c r="S5316" s="31"/>
      <c r="T5316" s="95" t="str">
        <f t="shared" si="395"/>
        <v/>
      </c>
      <c r="U5316" s="32">
        <f t="shared" si="396"/>
        <v>-766.85129245090013</v>
      </c>
      <c r="V5316" s="22" t="str">
        <f t="shared" si="397"/>
        <v/>
      </c>
      <c r="X5316" s="33"/>
      <c r="Y5316" s="33"/>
    </row>
    <row r="5317" spans="1:25" x14ac:dyDescent="0.2">
      <c r="A5317" s="93" t="s">
        <v>5342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4"/>
        <v>11 2025</v>
      </c>
      <c r="G5317" s="97" t="s">
        <v>5</v>
      </c>
      <c r="H5317" s="161" t="s">
        <v>3929</v>
      </c>
      <c r="I5317" s="97" t="s">
        <v>2071</v>
      </c>
      <c r="J5317" s="97" t="s">
        <v>3930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/>
      <c r="R5317" s="31"/>
      <c r="S5317" s="31"/>
      <c r="T5317" s="95" t="str">
        <f t="shared" si="395"/>
        <v/>
      </c>
      <c r="U5317" s="32">
        <f t="shared" si="396"/>
        <v>-766.85129245090013</v>
      </c>
      <c r="V5317" s="22" t="str">
        <f t="shared" si="397"/>
        <v/>
      </c>
      <c r="X5317" s="33"/>
      <c r="Y5317" s="33"/>
    </row>
    <row r="5318" spans="1:25" x14ac:dyDescent="0.2">
      <c r="A5318" s="93" t="s">
        <v>5342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4"/>
        <v>11 2025</v>
      </c>
      <c r="G5318" s="97" t="s">
        <v>5</v>
      </c>
      <c r="H5318" s="161" t="s">
        <v>2630</v>
      </c>
      <c r="I5318" s="97" t="s">
        <v>2115</v>
      </c>
      <c r="J5318" s="97" t="s">
        <v>2631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/>
      <c r="R5318" s="31"/>
      <c r="S5318" s="31"/>
      <c r="T5318" s="95" t="str">
        <f t="shared" si="395"/>
        <v/>
      </c>
      <c r="U5318" s="32">
        <f t="shared" si="396"/>
        <v>-6146.562849836334</v>
      </c>
      <c r="V5318" s="22" t="str">
        <f t="shared" si="397"/>
        <v/>
      </c>
      <c r="X5318" s="33"/>
      <c r="Y5318" s="33"/>
    </row>
    <row r="5319" spans="1:25" x14ac:dyDescent="0.2">
      <c r="A5319" s="93" t="s">
        <v>5342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4"/>
        <v>11 2025</v>
      </c>
      <c r="G5319" s="97" t="s">
        <v>5</v>
      </c>
      <c r="H5319" s="161" t="s">
        <v>3082</v>
      </c>
      <c r="I5319" s="97" t="s">
        <v>2067</v>
      </c>
      <c r="J5319" s="97" t="s">
        <v>3083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/>
      <c r="R5319" s="31"/>
      <c r="S5319" s="31"/>
      <c r="T5319" s="95" t="str">
        <f t="shared" si="395"/>
        <v/>
      </c>
      <c r="U5319" s="32">
        <f t="shared" si="396"/>
        <v>-632.11715732405889</v>
      </c>
      <c r="V5319" s="22" t="str">
        <f t="shared" si="397"/>
        <v/>
      </c>
      <c r="X5319" s="33"/>
      <c r="Y5319" s="33"/>
    </row>
    <row r="5320" spans="1:25" x14ac:dyDescent="0.2">
      <c r="A5320" s="93" t="s">
        <v>5343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4"/>
        <v>11 2025</v>
      </c>
      <c r="G5320" s="97" t="s">
        <v>5</v>
      </c>
      <c r="H5320" s="161" t="s">
        <v>2144</v>
      </c>
      <c r="I5320" s="97" t="s">
        <v>2067</v>
      </c>
      <c r="J5320" s="97" t="s">
        <v>5335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/>
      <c r="R5320" s="31"/>
      <c r="S5320" s="31"/>
      <c r="T5320" s="95" t="str">
        <f t="shared" si="395"/>
        <v/>
      </c>
      <c r="U5320" s="32">
        <f t="shared" si="396"/>
        <v>-649.59245153933864</v>
      </c>
      <c r="V5320" s="22" t="str">
        <f t="shared" si="397"/>
        <v/>
      </c>
      <c r="X5320" s="33"/>
      <c r="Y5320" s="33"/>
    </row>
    <row r="5321" spans="1:25" x14ac:dyDescent="0.2">
      <c r="A5321" s="93" t="s">
        <v>5343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57"/>
        <v>11 2025</v>
      </c>
      <c r="G5321" s="97" t="s">
        <v>5</v>
      </c>
      <c r="H5321" s="161" t="s">
        <v>5336</v>
      </c>
      <c r="I5321" s="97" t="s">
        <v>2115</v>
      </c>
      <c r="J5321" s="97" t="s">
        <v>5337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60"/>
        <v/>
      </c>
      <c r="U5321" s="32">
        <f t="shared" si="358"/>
        <v>-827.17225769669324</v>
      </c>
      <c r="V5321" s="22" t="str">
        <f t="shared" si="359"/>
        <v/>
      </c>
      <c r="X5321" s="33"/>
      <c r="Y5321" s="33"/>
    </row>
    <row r="5322" spans="1:25" x14ac:dyDescent="0.2">
      <c r="A5322" s="93" t="s">
        <v>5343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57"/>
        <v>11 2025</v>
      </c>
      <c r="G5322" s="97" t="s">
        <v>5</v>
      </c>
      <c r="H5322" s="161" t="s">
        <v>5338</v>
      </c>
      <c r="I5322" s="97" t="s">
        <v>2119</v>
      </c>
      <c r="J5322" s="97" t="s">
        <v>5339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/>
      <c r="R5322" s="31"/>
      <c r="S5322" s="31"/>
      <c r="T5322" s="95" t="str">
        <f t="shared" si="360"/>
        <v/>
      </c>
      <c r="U5322" s="32">
        <f t="shared" si="358"/>
        <v>-4636.3971151653368</v>
      </c>
      <c r="V5322" s="22" t="str">
        <f t="shared" si="359"/>
        <v/>
      </c>
      <c r="X5322" s="33"/>
      <c r="Y5322" s="33"/>
    </row>
    <row r="5323" spans="1:25" x14ac:dyDescent="0.2">
      <c r="A5323" s="93" t="s">
        <v>5343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57"/>
        <v>11 2025</v>
      </c>
      <c r="G5323" s="97" t="s">
        <v>5</v>
      </c>
      <c r="H5323" s="161" t="s">
        <v>5338</v>
      </c>
      <c r="I5323" s="97" t="s">
        <v>2119</v>
      </c>
      <c r="J5323" s="97" t="s">
        <v>5339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/>
      <c r="R5323" s="31"/>
      <c r="S5323" s="31"/>
      <c r="T5323" s="95" t="str">
        <f t="shared" si="360"/>
        <v/>
      </c>
      <c r="U5323" s="32">
        <f t="shared" si="358"/>
        <v>-4636.3971151653368</v>
      </c>
      <c r="V5323" s="22" t="str">
        <f t="shared" si="359"/>
        <v/>
      </c>
      <c r="X5323" s="33"/>
      <c r="Y5323" s="33"/>
    </row>
    <row r="5324" spans="1:25" x14ac:dyDescent="0.2">
      <c r="A5324" s="93" t="s">
        <v>5343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57"/>
        <v>11 2025</v>
      </c>
      <c r="G5324" s="97" t="s">
        <v>5</v>
      </c>
      <c r="H5324" s="161" t="s">
        <v>2614</v>
      </c>
      <c r="I5324" s="97" t="s">
        <v>2102</v>
      </c>
      <c r="J5324" s="97" t="s">
        <v>2615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/>
      <c r="R5324" s="31"/>
      <c r="S5324" s="31"/>
      <c r="T5324" s="95" t="str">
        <f t="shared" si="360"/>
        <v/>
      </c>
      <c r="U5324" s="32">
        <f t="shared" si="358"/>
        <v>-714.91973774230325</v>
      </c>
      <c r="V5324" s="22" t="str">
        <f t="shared" si="359"/>
        <v/>
      </c>
      <c r="X5324" s="33"/>
      <c r="Y5324" s="33"/>
    </row>
    <row r="5325" spans="1:25" x14ac:dyDescent="0.2">
      <c r="A5325" s="93" t="s">
        <v>5343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57"/>
        <v>11 2025</v>
      </c>
      <c r="G5325" s="97" t="s">
        <v>5</v>
      </c>
      <c r="H5325" s="161" t="s">
        <v>2614</v>
      </c>
      <c r="I5325" s="97" t="s">
        <v>2102</v>
      </c>
      <c r="J5325" s="97" t="s">
        <v>2615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/>
      <c r="R5325" s="31"/>
      <c r="S5325" s="31"/>
      <c r="T5325" s="95" t="str">
        <f t="shared" si="360"/>
        <v/>
      </c>
      <c r="U5325" s="32">
        <f t="shared" si="358"/>
        <v>-714.91973774230325</v>
      </c>
      <c r="V5325" s="22" t="str">
        <f t="shared" si="359"/>
        <v/>
      </c>
      <c r="X5325" s="33"/>
      <c r="Y5325" s="33"/>
    </row>
    <row r="5326" spans="1:25" x14ac:dyDescent="0.2">
      <c r="A5326" s="93" t="s">
        <v>5343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ref="F5326:F5330" si="398">IFERROR(MONTH(E5326)&amp;" "&amp;YEAR(E5326),"")</f>
        <v>11 2025</v>
      </c>
      <c r="G5326" s="97" t="s">
        <v>5</v>
      </c>
      <c r="H5326" s="161" t="s">
        <v>5340</v>
      </c>
      <c r="I5326" s="97" t="s">
        <v>2733</v>
      </c>
      <c r="J5326" s="97" t="s">
        <v>5341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/>
      <c r="R5326" s="31"/>
      <c r="S5326" s="31"/>
      <c r="T5326" s="95" t="str">
        <f t="shared" ref="T5326:T5330" si="399">IF(R5326="","",MONTH(R5326)&amp;" "&amp;YEAR(R5326))</f>
        <v/>
      </c>
      <c r="U5326" s="32">
        <f t="shared" ref="U5326:U5330" si="400">Q5326-P5326</f>
        <v>-1425.2389623717215</v>
      </c>
      <c r="V5326" s="22" t="str">
        <f t="shared" ref="V5326:V5330" si="401">IF(Q5326&lt;&gt;0,IFERROR(U5326/P5326,""),"")</f>
        <v/>
      </c>
      <c r="X5326" s="33"/>
      <c r="Y5326" s="33"/>
    </row>
    <row r="5327" spans="1:25" x14ac:dyDescent="0.2">
      <c r="A5327" s="93" t="s">
        <v>5343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8"/>
        <v>11 2025</v>
      </c>
      <c r="G5327" s="97" t="s">
        <v>5</v>
      </c>
      <c r="H5327" s="161" t="s">
        <v>4381</v>
      </c>
      <c r="I5327" s="97" t="s">
        <v>2733</v>
      </c>
      <c r="J5327" s="97" t="s">
        <v>4382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/>
      <c r="R5327" s="31"/>
      <c r="S5327" s="31"/>
      <c r="T5327" s="95" t="str">
        <f t="shared" si="399"/>
        <v/>
      </c>
      <c r="U5327" s="32">
        <f t="shared" si="400"/>
        <v>-891.57944127708095</v>
      </c>
      <c r="V5327" s="22" t="str">
        <f t="shared" si="401"/>
        <v/>
      </c>
      <c r="X5327" s="33"/>
      <c r="Y5327" s="33"/>
    </row>
    <row r="5328" spans="1:25" x14ac:dyDescent="0.2">
      <c r="A5328" s="93" t="s">
        <v>5343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8"/>
        <v>11 2025</v>
      </c>
      <c r="G5328" s="97" t="s">
        <v>5</v>
      </c>
      <c r="H5328" s="161" t="s">
        <v>2134</v>
      </c>
      <c r="I5328" s="97" t="s">
        <v>2067</v>
      </c>
      <c r="J5328" s="97" t="s">
        <v>2135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4400</v>
      </c>
      <c r="R5328" s="31">
        <v>45992</v>
      </c>
      <c r="S5328" s="31" t="s">
        <v>4899</v>
      </c>
      <c r="T5328" s="95" t="str">
        <f t="shared" si="399"/>
        <v>12 2025</v>
      </c>
      <c r="U5328" s="32">
        <f t="shared" si="400"/>
        <v>2900.2327251995439</v>
      </c>
      <c r="V5328" s="22">
        <f t="shared" si="401"/>
        <v>1.9337885110110966</v>
      </c>
      <c r="X5328" s="33"/>
      <c r="Y5328" s="33"/>
    </row>
    <row r="5329" spans="1:25" x14ac:dyDescent="0.2">
      <c r="A5329" s="93" t="s">
        <v>5343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8"/>
        <v>11 2025</v>
      </c>
      <c r="G5329" s="97" t="s">
        <v>5</v>
      </c>
      <c r="H5329" s="161" t="s">
        <v>2183</v>
      </c>
      <c r="I5329" s="97" t="s">
        <v>2067</v>
      </c>
      <c r="J5329" s="97" t="s">
        <v>2184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/>
      <c r="R5329" s="31"/>
      <c r="S5329" s="31"/>
      <c r="T5329" s="95" t="str">
        <f t="shared" si="399"/>
        <v/>
      </c>
      <c r="U5329" s="32">
        <f t="shared" si="400"/>
        <v>-949.54590649942986</v>
      </c>
      <c r="V5329" s="22" t="str">
        <f t="shared" si="401"/>
        <v/>
      </c>
      <c r="X5329" s="33"/>
      <c r="Y5329" s="33"/>
    </row>
    <row r="5330" spans="1:25" x14ac:dyDescent="0.2">
      <c r="A5330" s="93" t="s">
        <v>5354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8"/>
        <v>11 2025</v>
      </c>
      <c r="G5330" s="97" t="s">
        <v>5</v>
      </c>
      <c r="H5330" s="161" t="s">
        <v>5344</v>
      </c>
      <c r="I5330" s="97" t="s">
        <v>2102</v>
      </c>
      <c r="J5330" s="97" t="s">
        <v>5345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/>
      <c r="R5330" s="31"/>
      <c r="S5330" s="31"/>
      <c r="T5330" s="95" t="str">
        <f t="shared" si="399"/>
        <v/>
      </c>
      <c r="U5330" s="32">
        <f t="shared" si="400"/>
        <v>-1859.0467185069981</v>
      </c>
      <c r="V5330" s="22" t="str">
        <f t="shared" si="401"/>
        <v/>
      </c>
      <c r="X5330" s="33"/>
      <c r="Y5330" s="33"/>
    </row>
    <row r="5331" spans="1:25" x14ac:dyDescent="0.2">
      <c r="A5331" s="93" t="s">
        <v>5354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ref="F5331:F5650" si="402">IFERROR(MONTH(E5331)&amp;" "&amp;YEAR(E5331),"")</f>
        <v>11 2025</v>
      </c>
      <c r="G5331" s="97" t="s">
        <v>5</v>
      </c>
      <c r="H5331" s="161" t="s">
        <v>5346</v>
      </c>
      <c r="I5331" s="97" t="s">
        <v>2527</v>
      </c>
      <c r="J5331" s="97" t="s">
        <v>5347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/>
      <c r="R5331" s="31"/>
      <c r="S5331" s="31"/>
      <c r="T5331" s="95" t="str">
        <f t="shared" ref="T5331:T5650" si="403">IF(R5331="","",MONTH(R5331)&amp;" "&amp;YEAR(R5331))</f>
        <v/>
      </c>
      <c r="U5331" s="32">
        <f t="shared" ref="U5331:U5650" si="404">Q5331-P5331</f>
        <v>-2934.2691757387247</v>
      </c>
      <c r="V5331" s="22" t="str">
        <f t="shared" ref="V5331:V5650" si="405">IF(Q5331&lt;&gt;0,IFERROR(U5331/P5331,""),"")</f>
        <v/>
      </c>
      <c r="X5331" s="33"/>
      <c r="Y5331" s="33"/>
    </row>
    <row r="5332" spans="1:25" x14ac:dyDescent="0.2">
      <c r="A5332" s="93" t="s">
        <v>5354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402"/>
        <v>11 2025</v>
      </c>
      <c r="G5332" s="97" t="s">
        <v>5</v>
      </c>
      <c r="H5332" s="161" t="s">
        <v>4488</v>
      </c>
      <c r="I5332" s="97" t="s">
        <v>2527</v>
      </c>
      <c r="J5332" s="97" t="s">
        <v>4489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/>
      <c r="R5332" s="31"/>
      <c r="S5332" s="31"/>
      <c r="T5332" s="95" t="str">
        <f t="shared" si="403"/>
        <v/>
      </c>
      <c r="U5332" s="32">
        <f t="shared" si="404"/>
        <v>-3247.798880248833</v>
      </c>
      <c r="V5332" s="22" t="str">
        <f t="shared" si="405"/>
        <v/>
      </c>
      <c r="X5332" s="33"/>
      <c r="Y5332" s="33"/>
    </row>
    <row r="5333" spans="1:25" x14ac:dyDescent="0.2">
      <c r="A5333" s="93" t="s">
        <v>5354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402"/>
        <v>11 2025</v>
      </c>
      <c r="G5333" s="97" t="s">
        <v>5</v>
      </c>
      <c r="H5333" s="161" t="s">
        <v>5348</v>
      </c>
      <c r="I5333" s="97" t="s">
        <v>2527</v>
      </c>
      <c r="J5333" s="97" t="s">
        <v>5349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/>
      <c r="R5333" s="31"/>
      <c r="S5333" s="31"/>
      <c r="T5333" s="95" t="str">
        <f t="shared" si="403"/>
        <v/>
      </c>
      <c r="U5333" s="32">
        <f t="shared" si="404"/>
        <v>-2934.2691757387247</v>
      </c>
      <c r="V5333" s="22" t="str">
        <f t="shared" si="405"/>
        <v/>
      </c>
      <c r="X5333" s="33"/>
      <c r="Y5333" s="33"/>
    </row>
    <row r="5334" spans="1:25" x14ac:dyDescent="0.2">
      <c r="A5334" s="93" t="s">
        <v>5354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402"/>
        <v>11 2025</v>
      </c>
      <c r="G5334" s="97" t="s">
        <v>5</v>
      </c>
      <c r="H5334" s="161" t="s">
        <v>5350</v>
      </c>
      <c r="I5334" s="97" t="s">
        <v>2950</v>
      </c>
      <c r="J5334" s="97" t="s">
        <v>5351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/>
      <c r="R5334" s="31"/>
      <c r="S5334" s="31"/>
      <c r="T5334" s="95" t="str">
        <f t="shared" si="403"/>
        <v/>
      </c>
      <c r="U5334" s="32">
        <f t="shared" si="404"/>
        <v>-2007.512255054432</v>
      </c>
      <c r="V5334" s="22" t="str">
        <f t="shared" si="405"/>
        <v/>
      </c>
      <c r="X5334" s="33"/>
      <c r="Y5334" s="33"/>
    </row>
    <row r="5335" spans="1:25" x14ac:dyDescent="0.2">
      <c r="A5335" s="93" t="s">
        <v>5354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402"/>
        <v>11 2025</v>
      </c>
      <c r="G5335" s="97" t="s">
        <v>5</v>
      </c>
      <c r="H5335" s="161" t="s">
        <v>5352</v>
      </c>
      <c r="I5335" s="97" t="s">
        <v>2527</v>
      </c>
      <c r="J5335" s="97" t="s">
        <v>5353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/>
      <c r="R5335" s="31"/>
      <c r="S5335" s="31"/>
      <c r="T5335" s="95" t="str">
        <f t="shared" si="403"/>
        <v/>
      </c>
      <c r="U5335" s="32">
        <f t="shared" si="404"/>
        <v>-2433.5437947122859</v>
      </c>
      <c r="V5335" s="22" t="str">
        <f t="shared" si="405"/>
        <v/>
      </c>
      <c r="X5335" s="33"/>
      <c r="Y5335" s="33"/>
    </row>
    <row r="5336" spans="1:25" x14ac:dyDescent="0.2">
      <c r="A5336" s="93" t="s">
        <v>5355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ref="F5336:F5495" si="406">IFERROR(MONTH(E5336)&amp;" "&amp;YEAR(E5336),"")</f>
        <v>11 2025</v>
      </c>
      <c r="G5336" s="97" t="s">
        <v>6</v>
      </c>
      <c r="H5336" s="161" t="s">
        <v>2346</v>
      </c>
      <c r="I5336" s="97" t="s">
        <v>2347</v>
      </c>
      <c r="J5336" s="97" t="s">
        <v>760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4902</v>
      </c>
      <c r="T5336" s="95" t="str">
        <f t="shared" ref="T5336:T5495" si="407">IF(R5336="","",MONTH(R5336)&amp;" "&amp;YEAR(R5336))</f>
        <v>12 2025</v>
      </c>
      <c r="U5336" s="32">
        <f t="shared" ref="U5336:U5495" si="408">Q5336-P5336</f>
        <v>1196</v>
      </c>
      <c r="V5336" s="22">
        <f t="shared" ref="V5336:V5495" si="409">IF(Q5336&lt;&gt;0,IFERROR(U5336/P5336,""),"")</f>
        <v>1.4875621890547264</v>
      </c>
      <c r="X5336" s="33"/>
      <c r="Y5336" s="33"/>
    </row>
    <row r="5337" spans="1:25" x14ac:dyDescent="0.2">
      <c r="A5337" s="93" t="s">
        <v>5355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406"/>
        <v>11 2025</v>
      </c>
      <c r="G5337" s="97" t="s">
        <v>6</v>
      </c>
      <c r="H5337" s="161" t="s">
        <v>2346</v>
      </c>
      <c r="I5337" s="97" t="s">
        <v>2347</v>
      </c>
      <c r="J5337" s="97" t="s">
        <v>760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5201</v>
      </c>
      <c r="T5337" s="95" t="str">
        <f t="shared" si="407"/>
        <v>12 2025</v>
      </c>
      <c r="U5337" s="32">
        <f t="shared" si="408"/>
        <v>1196</v>
      </c>
      <c r="V5337" s="22">
        <f t="shared" si="409"/>
        <v>1.4875621890547264</v>
      </c>
      <c r="X5337" s="33"/>
      <c r="Y5337" s="33"/>
    </row>
    <row r="5338" spans="1:25" x14ac:dyDescent="0.2">
      <c r="A5338" s="93" t="s">
        <v>5355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406"/>
        <v>11 2025</v>
      </c>
      <c r="G5338" s="97" t="s">
        <v>6</v>
      </c>
      <c r="H5338" s="161" t="s">
        <v>2346</v>
      </c>
      <c r="I5338" s="97" t="s">
        <v>2347</v>
      </c>
      <c r="J5338" s="97" t="s">
        <v>760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5201</v>
      </c>
      <c r="T5338" s="95" t="str">
        <f t="shared" si="407"/>
        <v>12 2025</v>
      </c>
      <c r="U5338" s="32">
        <f t="shared" si="408"/>
        <v>1196</v>
      </c>
      <c r="V5338" s="22">
        <f t="shared" si="409"/>
        <v>1.4875621890547264</v>
      </c>
      <c r="X5338" s="33"/>
      <c r="Y5338" s="33"/>
    </row>
    <row r="5339" spans="1:25" x14ac:dyDescent="0.2">
      <c r="A5339" s="93" t="s">
        <v>5356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406"/>
        <v>3 2025</v>
      </c>
      <c r="G5339" s="97" t="s">
        <v>5</v>
      </c>
      <c r="H5339" s="161" t="s">
        <v>5357</v>
      </c>
      <c r="I5339" s="97" t="s">
        <v>2670</v>
      </c>
      <c r="J5339" s="97" t="s">
        <v>1120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407"/>
        <v/>
      </c>
      <c r="U5339" s="32">
        <f t="shared" si="408"/>
        <v>-2058</v>
      </c>
      <c r="V5339" s="22" t="str">
        <f t="shared" si="409"/>
        <v/>
      </c>
      <c r="X5339" s="33"/>
      <c r="Y5339" s="33"/>
    </row>
    <row r="5340" spans="1:25" x14ac:dyDescent="0.2">
      <c r="A5340" s="93" t="s">
        <v>5367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В пути</v>
      </c>
      <c r="E5340" s="95">
        <f>IFERROR(VLOOKUP($A5340,HeadJournal!$A$1:$NTR$890,COLUMN(HeadJournal!G$1),0),"")</f>
        <v>45989</v>
      </c>
      <c r="F5340" s="95" t="str">
        <f t="shared" si="406"/>
        <v>11 2025</v>
      </c>
      <c r="G5340" s="97" t="s">
        <v>5</v>
      </c>
      <c r="H5340" s="161" t="s">
        <v>2078</v>
      </c>
      <c r="I5340" s="97" t="s">
        <v>2067</v>
      </c>
      <c r="J5340" s="97" t="s">
        <v>2079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</v>
      </c>
      <c r="P5340" s="30">
        <f>IFERROR(SUM(K5340:O5340)*VLOOKUP($A5340,HeadJournal!$A$1:$L$890,COLUMN(HeadJournal!H$1),0),0)</f>
        <v>2704.6658626596077</v>
      </c>
      <c r="Q5340" s="29"/>
      <c r="R5340" s="31"/>
      <c r="S5340" s="31"/>
      <c r="T5340" s="95" t="str">
        <f t="shared" si="407"/>
        <v/>
      </c>
      <c r="U5340" s="32">
        <f t="shared" si="408"/>
        <v>-2704.6658626596077</v>
      </c>
      <c r="V5340" s="22" t="str">
        <f t="shared" si="409"/>
        <v/>
      </c>
      <c r="X5340" s="33"/>
      <c r="Y5340" s="33"/>
    </row>
    <row r="5341" spans="1:25" x14ac:dyDescent="0.2">
      <c r="A5341" s="93" t="s">
        <v>5367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В пути</v>
      </c>
      <c r="E5341" s="95">
        <f>IFERROR(VLOOKUP($A5341,HeadJournal!$A$1:$NTR$890,COLUMN(HeadJournal!G$1),0),"")</f>
        <v>45989</v>
      </c>
      <c r="F5341" s="95" t="str">
        <f t="shared" si="406"/>
        <v>11 2025</v>
      </c>
      <c r="G5341" s="97" t="s">
        <v>5</v>
      </c>
      <c r="H5341" s="161" t="s">
        <v>5358</v>
      </c>
      <c r="I5341" s="97" t="s">
        <v>2115</v>
      </c>
      <c r="J5341" s="97" t="s">
        <v>5359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</v>
      </c>
      <c r="P5341" s="30">
        <f>IFERROR(SUM(K5341:O5341)*VLOOKUP($A5341,HeadJournal!$A$1:$L$890,COLUMN(HeadJournal!H$1),0),0)</f>
        <v>735.75546247274974</v>
      </c>
      <c r="Q5341" s="29"/>
      <c r="R5341" s="31"/>
      <c r="S5341" s="31"/>
      <c r="T5341" s="95" t="str">
        <f t="shared" si="407"/>
        <v/>
      </c>
      <c r="U5341" s="32">
        <f t="shared" si="408"/>
        <v>-735.75546247274974</v>
      </c>
      <c r="V5341" s="22" t="str">
        <f t="shared" si="409"/>
        <v/>
      </c>
      <c r="X5341" s="33"/>
      <c r="Y5341" s="33"/>
    </row>
    <row r="5342" spans="1:25" x14ac:dyDescent="0.2">
      <c r="A5342" s="93" t="s">
        <v>5367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В пути</v>
      </c>
      <c r="E5342" s="95">
        <f>IFERROR(VLOOKUP($A5342,HeadJournal!$A$1:$NTR$890,COLUMN(HeadJournal!G$1),0),"")</f>
        <v>45989</v>
      </c>
      <c r="F5342" s="95" t="str">
        <f t="shared" si="406"/>
        <v>11 2025</v>
      </c>
      <c r="G5342" s="97" t="s">
        <v>5</v>
      </c>
      <c r="H5342" s="161" t="s">
        <v>5358</v>
      </c>
      <c r="I5342" s="97" t="s">
        <v>2115</v>
      </c>
      <c r="J5342" s="97" t="s">
        <v>5359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</v>
      </c>
      <c r="P5342" s="30">
        <f>IFERROR(SUM(K5342:O5342)*VLOOKUP($A5342,HeadJournal!$A$1:$L$890,COLUMN(HeadJournal!H$1),0),0)</f>
        <v>735.75546247274974</v>
      </c>
      <c r="Q5342" s="29"/>
      <c r="R5342" s="31"/>
      <c r="S5342" s="31"/>
      <c r="T5342" s="95" t="str">
        <f t="shared" si="407"/>
        <v/>
      </c>
      <c r="U5342" s="32">
        <f t="shared" si="408"/>
        <v>-735.75546247274974</v>
      </c>
      <c r="V5342" s="22" t="str">
        <f t="shared" si="409"/>
        <v/>
      </c>
      <c r="X5342" s="33"/>
      <c r="Y5342" s="33"/>
    </row>
    <row r="5343" spans="1:25" x14ac:dyDescent="0.2">
      <c r="A5343" s="93" t="s">
        <v>5367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В пути</v>
      </c>
      <c r="E5343" s="95">
        <f>IFERROR(VLOOKUP($A5343,HeadJournal!$A$1:$NTR$890,COLUMN(HeadJournal!G$1),0),"")</f>
        <v>45989</v>
      </c>
      <c r="F5343" s="95" t="str">
        <f t="shared" si="406"/>
        <v>11 2025</v>
      </c>
      <c r="G5343" s="97" t="s">
        <v>5</v>
      </c>
      <c r="H5343" s="161" t="s">
        <v>3893</v>
      </c>
      <c r="I5343" s="97" t="s">
        <v>2099</v>
      </c>
      <c r="J5343" s="97" t="s">
        <v>4170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</v>
      </c>
      <c r="P5343" s="30">
        <f>IFERROR(SUM(K5343:O5343)*VLOOKUP($A5343,HeadJournal!$A$1:$L$890,COLUMN(HeadJournal!H$1),0),0)</f>
        <v>1017.2853643724696</v>
      </c>
      <c r="Q5343" s="29"/>
      <c r="R5343" s="31"/>
      <c r="S5343" s="31"/>
      <c r="T5343" s="95" t="str">
        <f t="shared" si="407"/>
        <v/>
      </c>
      <c r="U5343" s="32">
        <f t="shared" si="408"/>
        <v>-1017.2853643724696</v>
      </c>
      <c r="V5343" s="22" t="str">
        <f t="shared" si="409"/>
        <v/>
      </c>
      <c r="X5343" s="33"/>
      <c r="Y5343" s="33"/>
    </row>
    <row r="5344" spans="1:25" x14ac:dyDescent="0.2">
      <c r="A5344" s="93" t="s">
        <v>5367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В пути</v>
      </c>
      <c r="E5344" s="95">
        <f>IFERROR(VLOOKUP($A5344,HeadJournal!$A$1:$NTR$890,COLUMN(HeadJournal!G$1),0),"")</f>
        <v>45989</v>
      </c>
      <c r="F5344" s="95" t="str">
        <f t="shared" si="406"/>
        <v>11 2025</v>
      </c>
      <c r="G5344" s="97" t="s">
        <v>5</v>
      </c>
      <c r="H5344" s="161" t="s">
        <v>4039</v>
      </c>
      <c r="I5344" s="97" t="s">
        <v>2099</v>
      </c>
      <c r="J5344" s="97" t="s">
        <v>4040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</v>
      </c>
      <c r="P5344" s="30">
        <f>IFERROR(SUM(K5344:O5344)*VLOOKUP($A5344,HeadJournal!$A$1:$L$890,COLUMN(HeadJournal!H$1),0),0)</f>
        <v>813.10872625350362</v>
      </c>
      <c r="Q5344" s="29"/>
      <c r="R5344" s="31"/>
      <c r="S5344" s="31"/>
      <c r="T5344" s="95" t="str">
        <f t="shared" si="407"/>
        <v/>
      </c>
      <c r="U5344" s="32">
        <f t="shared" si="408"/>
        <v>-813.10872625350362</v>
      </c>
      <c r="V5344" s="22" t="str">
        <f t="shared" si="409"/>
        <v/>
      </c>
      <c r="X5344" s="33"/>
      <c r="Y5344" s="33"/>
    </row>
    <row r="5345" spans="1:25" x14ac:dyDescent="0.2">
      <c r="A5345" s="93" t="s">
        <v>5367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В пути</v>
      </c>
      <c r="E5345" s="95">
        <f>IFERROR(VLOOKUP($A5345,HeadJournal!$A$1:$NTR$890,COLUMN(HeadJournal!G$1),0),"")</f>
        <v>45989</v>
      </c>
      <c r="F5345" s="95" t="str">
        <f t="shared" si="406"/>
        <v>11 2025</v>
      </c>
      <c r="G5345" s="97" t="s">
        <v>5</v>
      </c>
      <c r="H5345" s="161" t="s">
        <v>5360</v>
      </c>
      <c r="I5345" s="97" t="s">
        <v>2070</v>
      </c>
      <c r="J5345" s="97" t="s">
        <v>5361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</v>
      </c>
      <c r="P5345" s="30">
        <f>IFERROR(SUM(K5345:O5345)*VLOOKUP($A5345,HeadJournal!$A$1:$L$890,COLUMN(HeadJournal!H$1),0),0)</f>
        <v>867.97557614450307</v>
      </c>
      <c r="Q5345" s="29"/>
      <c r="R5345" s="31"/>
      <c r="S5345" s="31"/>
      <c r="T5345" s="95" t="str">
        <f t="shared" si="407"/>
        <v/>
      </c>
      <c r="U5345" s="32">
        <f t="shared" si="408"/>
        <v>-867.97557614450307</v>
      </c>
      <c r="V5345" s="22" t="str">
        <f t="shared" si="409"/>
        <v/>
      </c>
      <c r="X5345" s="33"/>
      <c r="Y5345" s="33"/>
    </row>
    <row r="5346" spans="1:25" x14ac:dyDescent="0.2">
      <c r="A5346" s="93" t="s">
        <v>5367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В пути</v>
      </c>
      <c r="E5346" s="95">
        <f>IFERROR(VLOOKUP($A5346,HeadJournal!$A$1:$NTR$890,COLUMN(HeadJournal!G$1),0),"")</f>
        <v>45989</v>
      </c>
      <c r="F5346" s="95" t="str">
        <f t="shared" si="406"/>
        <v>11 2025</v>
      </c>
      <c r="G5346" s="97" t="s">
        <v>5</v>
      </c>
      <c r="H5346" s="161" t="s">
        <v>5360</v>
      </c>
      <c r="I5346" s="97" t="s">
        <v>2070</v>
      </c>
      <c r="J5346" s="97" t="s">
        <v>5361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</v>
      </c>
      <c r="P5346" s="30">
        <f>IFERROR(SUM(K5346:O5346)*VLOOKUP($A5346,HeadJournal!$A$1:$L$890,COLUMN(HeadJournal!H$1),0),0)</f>
        <v>867.97557614450307</v>
      </c>
      <c r="Q5346" s="29"/>
      <c r="R5346" s="31"/>
      <c r="S5346" s="31"/>
      <c r="T5346" s="95" t="str">
        <f t="shared" si="407"/>
        <v/>
      </c>
      <c r="U5346" s="32">
        <f t="shared" si="408"/>
        <v>-867.97557614450307</v>
      </c>
      <c r="V5346" s="22" t="str">
        <f t="shared" si="409"/>
        <v/>
      </c>
      <c r="X5346" s="33"/>
      <c r="Y5346" s="33"/>
    </row>
    <row r="5347" spans="1:25" x14ac:dyDescent="0.2">
      <c r="A5347" s="93" t="s">
        <v>5367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В пути</v>
      </c>
      <c r="E5347" s="95">
        <f>IFERROR(VLOOKUP($A5347,HeadJournal!$A$1:$NTR$890,COLUMN(HeadJournal!G$1),0),"")</f>
        <v>45989</v>
      </c>
      <c r="F5347" s="95" t="str">
        <f t="shared" si="406"/>
        <v>11 2025</v>
      </c>
      <c r="G5347" s="97" t="s">
        <v>5</v>
      </c>
      <c r="H5347" s="161" t="s">
        <v>2616</v>
      </c>
      <c r="I5347" s="97" t="s">
        <v>2067</v>
      </c>
      <c r="J5347" s="97" t="s">
        <v>2617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</v>
      </c>
      <c r="P5347" s="30">
        <f>IFERROR(SUM(K5347:O5347)*VLOOKUP($A5347,HeadJournal!$A$1:$L$890,COLUMN(HeadJournal!H$1),0),0)</f>
        <v>878.76905481158508</v>
      </c>
      <c r="Q5347" s="29">
        <v>1900</v>
      </c>
      <c r="R5347" s="31">
        <v>45999</v>
      </c>
      <c r="S5347" s="31" t="s">
        <v>3335</v>
      </c>
      <c r="T5347" s="95" t="str">
        <f t="shared" si="407"/>
        <v>12 2025</v>
      </c>
      <c r="U5347" s="32">
        <f t="shared" si="408"/>
        <v>1021.2309451884149</v>
      </c>
      <c r="V5347" s="22">
        <f t="shared" si="409"/>
        <v>1.1621152788628575</v>
      </c>
      <c r="X5347" s="33"/>
      <c r="Y5347" s="33"/>
    </row>
    <row r="5348" spans="1:25" x14ac:dyDescent="0.2">
      <c r="A5348" s="93" t="s">
        <v>5367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В пути</v>
      </c>
      <c r="E5348" s="95">
        <f>IFERROR(VLOOKUP($A5348,HeadJournal!$A$1:$NTR$890,COLUMN(HeadJournal!G$1),0),"")</f>
        <v>45989</v>
      </c>
      <c r="F5348" s="95" t="str">
        <f t="shared" si="406"/>
        <v>11 2025</v>
      </c>
      <c r="G5348" s="97" t="s">
        <v>5</v>
      </c>
      <c r="H5348" s="161" t="s">
        <v>4438</v>
      </c>
      <c r="I5348" s="97" t="s">
        <v>2226</v>
      </c>
      <c r="J5348" s="97" t="s">
        <v>4439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</v>
      </c>
      <c r="P5348" s="30">
        <f>IFERROR(SUM(K5348:O5348)*VLOOKUP($A5348,HeadJournal!$A$1:$L$890,COLUMN(HeadJournal!H$1),0),0)</f>
        <v>3251.5354484584241</v>
      </c>
      <c r="Q5348" s="29"/>
      <c r="R5348" s="31"/>
      <c r="S5348" s="31"/>
      <c r="T5348" s="95" t="str">
        <f t="shared" si="407"/>
        <v/>
      </c>
      <c r="U5348" s="32">
        <f t="shared" si="408"/>
        <v>-3251.5354484584241</v>
      </c>
      <c r="V5348" s="22" t="str">
        <f t="shared" si="409"/>
        <v/>
      </c>
      <c r="X5348" s="33"/>
      <c r="Y5348" s="33"/>
    </row>
    <row r="5349" spans="1:25" x14ac:dyDescent="0.2">
      <c r="A5349" s="93" t="s">
        <v>5367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В пути</v>
      </c>
      <c r="E5349" s="95">
        <f>IFERROR(VLOOKUP($A5349,HeadJournal!$A$1:$NTR$890,COLUMN(HeadJournal!G$1),0),"")</f>
        <v>45989</v>
      </c>
      <c r="F5349" s="95" t="str">
        <f t="shared" si="406"/>
        <v>11 2025</v>
      </c>
      <c r="G5349" s="97" t="s">
        <v>5</v>
      </c>
      <c r="H5349" s="161" t="s">
        <v>5362</v>
      </c>
      <c r="I5349" s="97" t="s">
        <v>2067</v>
      </c>
      <c r="J5349" s="97" t="s">
        <v>5363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</v>
      </c>
      <c r="P5349" s="30">
        <f>IFERROR(SUM(K5349:O5349)*VLOOKUP($A5349,HeadJournal!$A$1:$L$890,COLUMN(HeadJournal!H$1),0),0)</f>
        <v>1302.41309249455</v>
      </c>
      <c r="Q5349" s="29"/>
      <c r="R5349" s="31"/>
      <c r="S5349" s="31"/>
      <c r="T5349" s="95" t="str">
        <f t="shared" si="407"/>
        <v/>
      </c>
      <c r="U5349" s="32">
        <f t="shared" si="408"/>
        <v>-1302.41309249455</v>
      </c>
      <c r="V5349" s="22" t="str">
        <f t="shared" si="409"/>
        <v/>
      </c>
      <c r="X5349" s="33"/>
      <c r="Y5349" s="33"/>
    </row>
    <row r="5350" spans="1:25" x14ac:dyDescent="0.2">
      <c r="A5350" s="93" t="s">
        <v>5367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В пути</v>
      </c>
      <c r="E5350" s="95">
        <f>IFERROR(VLOOKUP($A5350,HeadJournal!$A$1:$NTR$890,COLUMN(HeadJournal!G$1),0),"")</f>
        <v>45989</v>
      </c>
      <c r="F5350" s="95" t="str">
        <f t="shared" si="406"/>
        <v>11 2025</v>
      </c>
      <c r="G5350" s="97" t="s">
        <v>5</v>
      </c>
      <c r="H5350" s="161" t="s">
        <v>3141</v>
      </c>
      <c r="I5350" s="97" t="s">
        <v>2826</v>
      </c>
      <c r="J5350" s="97" t="s">
        <v>3142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</v>
      </c>
      <c r="P5350" s="30">
        <f>IFERROR(SUM(K5350:O5350)*VLOOKUP($A5350,HeadJournal!$A$1:$L$890,COLUMN(HeadJournal!H$1),0),0)</f>
        <v>1676.587019620056</v>
      </c>
      <c r="Q5350" s="29"/>
      <c r="R5350" s="31"/>
      <c r="S5350" s="31"/>
      <c r="T5350" s="95" t="str">
        <f t="shared" si="407"/>
        <v/>
      </c>
      <c r="U5350" s="32">
        <f t="shared" si="408"/>
        <v>-1676.587019620056</v>
      </c>
      <c r="V5350" s="22" t="str">
        <f t="shared" si="409"/>
        <v/>
      </c>
      <c r="X5350" s="33"/>
      <c r="Y5350" s="33"/>
    </row>
    <row r="5351" spans="1:25" x14ac:dyDescent="0.2">
      <c r="A5351" s="93" t="s">
        <v>5367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В пути</v>
      </c>
      <c r="E5351" s="95">
        <f>IFERROR(VLOOKUP($A5351,HeadJournal!$A$1:$NTR$890,COLUMN(HeadJournal!G$1),0),"")</f>
        <v>45989</v>
      </c>
      <c r="F5351" s="95" t="str">
        <f t="shared" si="406"/>
        <v>11 2025</v>
      </c>
      <c r="G5351" s="97" t="s">
        <v>5</v>
      </c>
      <c r="H5351" s="161" t="s">
        <v>5364</v>
      </c>
      <c r="I5351" s="97" t="s">
        <v>2071</v>
      </c>
      <c r="J5351" s="97" t="s">
        <v>5365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</v>
      </c>
      <c r="P5351" s="30">
        <f>IFERROR(SUM(K5351:O5351)*VLOOKUP($A5351,HeadJournal!$A$1:$L$890,COLUMN(HeadJournal!H$1),0),0)</f>
        <v>1830.3940906259731</v>
      </c>
      <c r="Q5351" s="29"/>
      <c r="R5351" s="31"/>
      <c r="S5351" s="31"/>
      <c r="T5351" s="95" t="str">
        <f t="shared" si="407"/>
        <v/>
      </c>
      <c r="U5351" s="32">
        <f t="shared" si="408"/>
        <v>-1830.3940906259731</v>
      </c>
      <c r="V5351" s="22" t="str">
        <f t="shared" si="409"/>
        <v/>
      </c>
      <c r="X5351" s="33"/>
      <c r="Y5351" s="33"/>
    </row>
    <row r="5352" spans="1:25" x14ac:dyDescent="0.2">
      <c r="A5352" s="93" t="s">
        <v>5367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В пути</v>
      </c>
      <c r="E5352" s="95">
        <f>IFERROR(VLOOKUP($A5352,HeadJournal!$A$1:$NTR$890,COLUMN(HeadJournal!G$1),0),"")</f>
        <v>45989</v>
      </c>
      <c r="F5352" s="95" t="str">
        <f t="shared" si="406"/>
        <v>11 2025</v>
      </c>
      <c r="G5352" s="97" t="s">
        <v>5</v>
      </c>
      <c r="H5352" s="161" t="s">
        <v>2883</v>
      </c>
      <c r="I5352" s="97" t="s">
        <v>2742</v>
      </c>
      <c r="J5352" s="97" t="s">
        <v>5366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</v>
      </c>
      <c r="P5352" s="30">
        <f>IFERROR(SUM(K5352:O5352)*VLOOKUP($A5352,HeadJournal!$A$1:$L$890,COLUMN(HeadJournal!H$1),0),0)</f>
        <v>646.70926346932413</v>
      </c>
      <c r="Q5352" s="29"/>
      <c r="R5352" s="31"/>
      <c r="S5352" s="31"/>
      <c r="T5352" s="95" t="str">
        <f t="shared" si="407"/>
        <v/>
      </c>
      <c r="U5352" s="32">
        <f t="shared" si="408"/>
        <v>-646.70926346932413</v>
      </c>
      <c r="V5352" s="22" t="str">
        <f t="shared" si="409"/>
        <v/>
      </c>
      <c r="X5352" s="33"/>
      <c r="Y5352" s="33"/>
    </row>
    <row r="5353" spans="1:25" x14ac:dyDescent="0.2">
      <c r="A5353" s="93" t="s">
        <v>5368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406"/>
        <v>10 2025</v>
      </c>
      <c r="G5353" s="96" t="s">
        <v>6</v>
      </c>
      <c r="H5353" s="161" t="s">
        <v>2304</v>
      </c>
      <c r="I5353" s="97" t="s">
        <v>2305</v>
      </c>
      <c r="J5353" s="97" t="s">
        <v>295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407"/>
        <v>12 2025</v>
      </c>
      <c r="U5353" s="32">
        <f t="shared" si="408"/>
        <v>788</v>
      </c>
      <c r="V5353" s="22">
        <f t="shared" si="409"/>
        <v>0.55807365439093481</v>
      </c>
      <c r="X5353" s="33"/>
      <c r="Y5353" s="33"/>
    </row>
    <row r="5354" spans="1:25" x14ac:dyDescent="0.2">
      <c r="A5354" s="93" t="s">
        <v>5368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406"/>
        <v>10 2025</v>
      </c>
      <c r="G5354" s="96" t="s">
        <v>6</v>
      </c>
      <c r="H5354" s="161" t="s">
        <v>2304</v>
      </c>
      <c r="I5354" s="97" t="s">
        <v>2305</v>
      </c>
      <c r="J5354" s="97" t="s">
        <v>295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407"/>
        <v>12 2025</v>
      </c>
      <c r="U5354" s="32">
        <f t="shared" si="408"/>
        <v>788</v>
      </c>
      <c r="V5354" s="22">
        <f t="shared" si="409"/>
        <v>0.55807365439093481</v>
      </c>
      <c r="X5354" s="33"/>
      <c r="Y5354" s="33"/>
    </row>
    <row r="5355" spans="1:25" x14ac:dyDescent="0.2">
      <c r="A5355" s="93" t="s">
        <v>5369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В пути</v>
      </c>
      <c r="E5355" s="95">
        <f>IFERROR(VLOOKUP($A5355,HeadJournal!$A$1:$NTR$890,COLUMN(HeadJournal!G$1),0),"")</f>
        <v>45993</v>
      </c>
      <c r="F5355" s="95" t="str">
        <f t="shared" si="406"/>
        <v>12 2025</v>
      </c>
      <c r="G5355" s="97" t="s">
        <v>5</v>
      </c>
      <c r="H5355" s="161" t="s">
        <v>4102</v>
      </c>
      <c r="I5355" s="97" t="s">
        <v>2742</v>
      </c>
      <c r="J5355" s="97" t="s">
        <v>4103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</v>
      </c>
      <c r="P5355" s="30">
        <f>IFERROR(SUM(K5355:O5355)*VLOOKUP($A5355,HeadJournal!$A$1:$L$890,COLUMN(HeadJournal!H$1),0),0)</f>
        <v>1966.9895369865994</v>
      </c>
      <c r="Q5355" s="29"/>
      <c r="R5355" s="31"/>
      <c r="S5355" s="31"/>
      <c r="T5355" s="95" t="str">
        <f t="shared" si="407"/>
        <v/>
      </c>
      <c r="U5355" s="32">
        <f t="shared" si="408"/>
        <v>-1966.9895369865994</v>
      </c>
      <c r="V5355" s="22" t="str">
        <f t="shared" si="409"/>
        <v/>
      </c>
      <c r="X5355" s="33"/>
      <c r="Y5355" s="33"/>
    </row>
    <row r="5356" spans="1:25" x14ac:dyDescent="0.2">
      <c r="A5356" s="93" t="s">
        <v>5369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В пути</v>
      </c>
      <c r="E5356" s="95">
        <f>IFERROR(VLOOKUP($A5356,HeadJournal!$A$1:$NTR$890,COLUMN(HeadJournal!G$1),0),"")</f>
        <v>45993</v>
      </c>
      <c r="F5356" s="95" t="str">
        <f t="shared" si="406"/>
        <v>12 2025</v>
      </c>
      <c r="G5356" s="97" t="s">
        <v>5</v>
      </c>
      <c r="H5356" s="161" t="s">
        <v>3094</v>
      </c>
      <c r="I5356" s="97" t="s">
        <v>2165</v>
      </c>
      <c r="J5356" s="97" t="s">
        <v>5242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</v>
      </c>
      <c r="P5356" s="30">
        <f>IFERROR(SUM(K5356:O5356)*VLOOKUP($A5356,HeadJournal!$A$1:$L$890,COLUMN(HeadJournal!H$1),0),0)</f>
        <v>2149.0200152522057</v>
      </c>
      <c r="Q5356" s="29"/>
      <c r="R5356" s="31"/>
      <c r="S5356" s="31"/>
      <c r="T5356" s="95" t="str">
        <f t="shared" si="407"/>
        <v/>
      </c>
      <c r="U5356" s="32">
        <f t="shared" si="408"/>
        <v>-2149.0200152522057</v>
      </c>
      <c r="V5356" s="22" t="str">
        <f t="shared" si="409"/>
        <v/>
      </c>
      <c r="X5356" s="33"/>
      <c r="Y5356" s="33"/>
    </row>
    <row r="5357" spans="1:25" x14ac:dyDescent="0.2">
      <c r="A5357" s="93" t="s">
        <v>5369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В пути</v>
      </c>
      <c r="E5357" s="95">
        <f>IFERROR(VLOOKUP($A5357,HeadJournal!$A$1:$NTR$890,COLUMN(HeadJournal!G$1),0),"")</f>
        <v>45993</v>
      </c>
      <c r="F5357" s="95" t="str">
        <f t="shared" si="406"/>
        <v>12 2025</v>
      </c>
      <c r="G5357" s="97" t="s">
        <v>5</v>
      </c>
      <c r="H5357" s="161" t="s">
        <v>2078</v>
      </c>
      <c r="I5357" s="97" t="s">
        <v>2067</v>
      </c>
      <c r="J5357" s="97" t="s">
        <v>2079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</v>
      </c>
      <c r="P5357" s="30">
        <f>IFERROR(SUM(K5357:O5357)*VLOOKUP($A5357,HeadJournal!$A$1:$L$890,COLUMN(HeadJournal!H$1),0),0)</f>
        <v>2656.6729752696374</v>
      </c>
      <c r="Q5357" s="29"/>
      <c r="R5357" s="31"/>
      <c r="S5357" s="31"/>
      <c r="T5357" s="95" t="str">
        <f t="shared" si="407"/>
        <v/>
      </c>
      <c r="U5357" s="32">
        <f t="shared" si="408"/>
        <v>-2656.6729752696374</v>
      </c>
      <c r="V5357" s="22" t="str">
        <f t="shared" si="409"/>
        <v/>
      </c>
      <c r="X5357" s="33"/>
      <c r="Y5357" s="33"/>
    </row>
    <row r="5358" spans="1:25" x14ac:dyDescent="0.2">
      <c r="A5358" s="93" t="s">
        <v>5369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В пути</v>
      </c>
      <c r="E5358" s="95">
        <f>IFERROR(VLOOKUP($A5358,HeadJournal!$A$1:$NTR$890,COLUMN(HeadJournal!G$1),0),"")</f>
        <v>45993</v>
      </c>
      <c r="F5358" s="95" t="str">
        <f t="shared" si="406"/>
        <v>12 2025</v>
      </c>
      <c r="G5358" s="97" t="s">
        <v>5</v>
      </c>
      <c r="H5358" s="161" t="s">
        <v>2078</v>
      </c>
      <c r="I5358" s="97" t="s">
        <v>2067</v>
      </c>
      <c r="J5358" s="97" t="s">
        <v>2079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</v>
      </c>
      <c r="P5358" s="30">
        <f>IFERROR(SUM(K5358:O5358)*VLOOKUP($A5358,HeadJournal!$A$1:$L$890,COLUMN(HeadJournal!H$1),0),0)</f>
        <v>2656.6729752696374</v>
      </c>
      <c r="Q5358" s="29"/>
      <c r="R5358" s="31"/>
      <c r="S5358" s="31"/>
      <c r="T5358" s="95" t="str">
        <f t="shared" si="407"/>
        <v/>
      </c>
      <c r="U5358" s="32">
        <f t="shared" si="408"/>
        <v>-2656.6729752696374</v>
      </c>
      <c r="V5358" s="22" t="str">
        <f t="shared" si="409"/>
        <v/>
      </c>
      <c r="X5358" s="33"/>
      <c r="Y5358" s="33"/>
    </row>
    <row r="5359" spans="1:25" x14ac:dyDescent="0.2">
      <c r="A5359" s="93" t="s">
        <v>5369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В пути</v>
      </c>
      <c r="E5359" s="95">
        <f>IFERROR(VLOOKUP($A5359,HeadJournal!$A$1:$NTR$890,COLUMN(HeadJournal!G$1),0),"")</f>
        <v>45993</v>
      </c>
      <c r="F5359" s="95" t="str">
        <f t="shared" si="406"/>
        <v>12 2025</v>
      </c>
      <c r="G5359" s="97" t="s">
        <v>5</v>
      </c>
      <c r="H5359" s="161" t="s">
        <v>2555</v>
      </c>
      <c r="I5359" s="97" t="s">
        <v>2067</v>
      </c>
      <c r="J5359" s="97" t="s">
        <v>2556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</v>
      </c>
      <c r="P5359" s="30">
        <f>IFERROR(SUM(K5359:O5359)*VLOOKUP($A5359,HeadJournal!$A$1:$L$890,COLUMN(HeadJournal!H$1),0),0)</f>
        <v>1344.0211526310054</v>
      </c>
      <c r="Q5359" s="29"/>
      <c r="R5359" s="31"/>
      <c r="S5359" s="31"/>
      <c r="T5359" s="95" t="str">
        <f t="shared" si="407"/>
        <v/>
      </c>
      <c r="U5359" s="32">
        <f t="shared" si="408"/>
        <v>-1344.0211526310054</v>
      </c>
      <c r="V5359" s="22" t="str">
        <f t="shared" si="409"/>
        <v/>
      </c>
      <c r="X5359" s="33"/>
      <c r="Y5359" s="33"/>
    </row>
    <row r="5360" spans="1:25" x14ac:dyDescent="0.2">
      <c r="A5360" s="93" t="s">
        <v>5369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В пути</v>
      </c>
      <c r="E5360" s="95">
        <f>IFERROR(VLOOKUP($A5360,HeadJournal!$A$1:$NTR$890,COLUMN(HeadJournal!G$1),0),"")</f>
        <v>45993</v>
      </c>
      <c r="F5360" s="95" t="str">
        <f t="shared" si="406"/>
        <v>12 2025</v>
      </c>
      <c r="G5360" s="97" t="s">
        <v>5</v>
      </c>
      <c r="H5360" s="161" t="s">
        <v>2114</v>
      </c>
      <c r="I5360" s="97" t="s">
        <v>2115</v>
      </c>
      <c r="J5360" s="97" t="s">
        <v>3197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</v>
      </c>
      <c r="P5360" s="30">
        <f>IFERROR(SUM(K5360:O5360)*VLOOKUP($A5360,HeadJournal!$A$1:$L$890,COLUMN(HeadJournal!H$1),0),0)</f>
        <v>1432.8272840178665</v>
      </c>
      <c r="Q5360" s="29"/>
      <c r="R5360" s="31"/>
      <c r="S5360" s="31"/>
      <c r="T5360" s="95" t="str">
        <f t="shared" si="407"/>
        <v/>
      </c>
      <c r="U5360" s="32">
        <f t="shared" si="408"/>
        <v>-1432.8272840178665</v>
      </c>
      <c r="V5360" s="22" t="str">
        <f t="shared" si="409"/>
        <v/>
      </c>
      <c r="X5360" s="33"/>
      <c r="Y5360" s="33"/>
    </row>
    <row r="5361" spans="1:25" x14ac:dyDescent="0.2">
      <c r="A5361" s="93" t="s">
        <v>5369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В пути</v>
      </c>
      <c r="E5361" s="95">
        <f>IFERROR(VLOOKUP($A5361,HeadJournal!$A$1:$NTR$890,COLUMN(HeadJournal!G$1),0),"")</f>
        <v>45993</v>
      </c>
      <c r="F5361" s="95" t="str">
        <f t="shared" si="406"/>
        <v>12 2025</v>
      </c>
      <c r="G5361" s="97" t="s">
        <v>5</v>
      </c>
      <c r="H5361" s="161" t="s">
        <v>2114</v>
      </c>
      <c r="I5361" s="97" t="s">
        <v>2115</v>
      </c>
      <c r="J5361" s="97" t="s">
        <v>3197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</v>
      </c>
      <c r="P5361" s="30">
        <f>IFERROR(SUM(K5361:O5361)*VLOOKUP($A5361,HeadJournal!$A$1:$L$890,COLUMN(HeadJournal!H$1),0),0)</f>
        <v>1432.8272840178665</v>
      </c>
      <c r="Q5361" s="29"/>
      <c r="R5361" s="31"/>
      <c r="S5361" s="31"/>
      <c r="T5361" s="95" t="str">
        <f t="shared" si="407"/>
        <v/>
      </c>
      <c r="U5361" s="32">
        <f t="shared" si="408"/>
        <v>-1432.8272840178665</v>
      </c>
      <c r="V5361" s="22" t="str">
        <f t="shared" si="409"/>
        <v/>
      </c>
      <c r="X5361" s="33"/>
      <c r="Y5361" s="33"/>
    </row>
    <row r="5362" spans="1:25" x14ac:dyDescent="0.2">
      <c r="A5362" s="93" t="s">
        <v>5369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В пути</v>
      </c>
      <c r="E5362" s="95">
        <f>IFERROR(VLOOKUP($A5362,HeadJournal!$A$1:$NTR$890,COLUMN(HeadJournal!G$1),0),"")</f>
        <v>45993</v>
      </c>
      <c r="F5362" s="95" t="str">
        <f t="shared" si="406"/>
        <v>12 2025</v>
      </c>
      <c r="G5362" s="97" t="s">
        <v>5</v>
      </c>
      <c r="H5362" s="161" t="s">
        <v>2831</v>
      </c>
      <c r="I5362" s="97" t="s">
        <v>2067</v>
      </c>
      <c r="J5362" s="97" t="s">
        <v>2832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</v>
      </c>
      <c r="P5362" s="30">
        <f>IFERROR(SUM(K5362:O5362)*VLOOKUP($A5362,HeadJournal!$A$1:$L$890,COLUMN(HeadJournal!H$1),0),0)</f>
        <v>1142.5505262011111</v>
      </c>
      <c r="Q5362" s="29"/>
      <c r="R5362" s="31"/>
      <c r="S5362" s="31"/>
      <c r="T5362" s="95" t="str">
        <f t="shared" si="407"/>
        <v/>
      </c>
      <c r="U5362" s="32">
        <f t="shared" si="408"/>
        <v>-1142.5505262011111</v>
      </c>
      <c r="V5362" s="22" t="str">
        <f t="shared" si="409"/>
        <v/>
      </c>
      <c r="X5362" s="33"/>
      <c r="Y5362" s="33"/>
    </row>
    <row r="5363" spans="1:25" x14ac:dyDescent="0.2">
      <c r="A5363" s="93" t="s">
        <v>5369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В пути</v>
      </c>
      <c r="E5363" s="95">
        <f>IFERROR(VLOOKUP($A5363,HeadJournal!$A$1:$NTR$890,COLUMN(HeadJournal!G$1),0),"")</f>
        <v>45993</v>
      </c>
      <c r="F5363" s="95" t="str">
        <f t="shared" si="406"/>
        <v>12 2025</v>
      </c>
      <c r="G5363" s="97" t="s">
        <v>5</v>
      </c>
      <c r="H5363" s="161" t="s">
        <v>2807</v>
      </c>
      <c r="I5363" s="97" t="s">
        <v>2067</v>
      </c>
      <c r="J5363" s="97" t="s">
        <v>2808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</v>
      </c>
      <c r="P5363" s="30">
        <f>IFERROR(SUM(K5363:O5363)*VLOOKUP($A5363,HeadJournal!$A$1:$L$890,COLUMN(HeadJournal!H$1),0),0)</f>
        <v>1440.3382503540686</v>
      </c>
      <c r="Q5363" s="29"/>
      <c r="R5363" s="31"/>
      <c r="S5363" s="31"/>
      <c r="T5363" s="95" t="str">
        <f t="shared" si="407"/>
        <v/>
      </c>
      <c r="U5363" s="32">
        <f t="shared" si="408"/>
        <v>-1440.3382503540686</v>
      </c>
      <c r="V5363" s="22" t="str">
        <f t="shared" si="409"/>
        <v/>
      </c>
      <c r="X5363" s="33"/>
      <c r="Y5363" s="33"/>
    </row>
    <row r="5364" spans="1:25" x14ac:dyDescent="0.2">
      <c r="A5364" s="93" t="s">
        <v>5378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В пути</v>
      </c>
      <c r="E5364" s="95">
        <f>IFERROR(VLOOKUP($A5364,HeadJournal!$A$1:$NTR$890,COLUMN(HeadJournal!G$1),0),"")</f>
        <v>45993</v>
      </c>
      <c r="F5364" s="95" t="str">
        <f t="shared" si="406"/>
        <v>12 2025</v>
      </c>
      <c r="G5364" s="97" t="s">
        <v>5</v>
      </c>
      <c r="H5364" s="161" t="s">
        <v>2078</v>
      </c>
      <c r="I5364" s="97" t="s">
        <v>2067</v>
      </c>
      <c r="J5364" s="97" t="s">
        <v>2079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</v>
      </c>
      <c r="P5364" s="30">
        <f>IFERROR(SUM(K5364:O5364)*VLOOKUP($A5364,HeadJournal!$A$1:$L$890,COLUMN(HeadJournal!H$1),0),0)</f>
        <v>2563.9659020328945</v>
      </c>
      <c r="Q5364" s="29"/>
      <c r="R5364" s="31"/>
      <c r="S5364" s="31"/>
      <c r="T5364" s="95" t="str">
        <f t="shared" si="407"/>
        <v/>
      </c>
      <c r="U5364" s="32">
        <f t="shared" si="408"/>
        <v>-2563.9659020328945</v>
      </c>
      <c r="V5364" s="22" t="str">
        <f t="shared" si="409"/>
        <v/>
      </c>
      <c r="X5364" s="33"/>
      <c r="Y5364" s="33"/>
    </row>
    <row r="5365" spans="1:25" x14ac:dyDescent="0.2">
      <c r="A5365" s="93" t="s">
        <v>5378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В пути</v>
      </c>
      <c r="E5365" s="95">
        <f>IFERROR(VLOOKUP($A5365,HeadJournal!$A$1:$NTR$890,COLUMN(HeadJournal!G$1),0),"")</f>
        <v>45993</v>
      </c>
      <c r="F5365" s="95" t="str">
        <f t="shared" si="406"/>
        <v>12 2025</v>
      </c>
      <c r="G5365" s="97" t="s">
        <v>5</v>
      </c>
      <c r="H5365" s="161" t="s">
        <v>5370</v>
      </c>
      <c r="I5365" s="97" t="s">
        <v>2067</v>
      </c>
      <c r="J5365" s="97" t="s">
        <v>5371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</v>
      </c>
      <c r="P5365" s="30">
        <f>IFERROR(SUM(K5365:O5365)*VLOOKUP($A5365,HeadJournal!$A$1:$L$890,COLUMN(HeadJournal!H$1),0),0)</f>
        <v>1005.2929160281948</v>
      </c>
      <c r="Q5365" s="29"/>
      <c r="R5365" s="31"/>
      <c r="S5365" s="31"/>
      <c r="T5365" s="95" t="str">
        <f t="shared" si="407"/>
        <v/>
      </c>
      <c r="U5365" s="32">
        <f t="shared" si="408"/>
        <v>-1005.2929160281948</v>
      </c>
      <c r="V5365" s="22" t="str">
        <f t="shared" si="409"/>
        <v/>
      </c>
      <c r="X5365" s="33"/>
      <c r="Y5365" s="33"/>
    </row>
    <row r="5366" spans="1:25" x14ac:dyDescent="0.2">
      <c r="A5366" s="93" t="s">
        <v>5378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В пути</v>
      </c>
      <c r="E5366" s="95">
        <f>IFERROR(VLOOKUP($A5366,HeadJournal!$A$1:$NTR$890,COLUMN(HeadJournal!G$1),0),"")</f>
        <v>45993</v>
      </c>
      <c r="F5366" s="95" t="str">
        <f t="shared" si="406"/>
        <v>12 2025</v>
      </c>
      <c r="G5366" s="97" t="s">
        <v>5</v>
      </c>
      <c r="H5366" s="161" t="s">
        <v>2538</v>
      </c>
      <c r="I5366" s="97" t="s">
        <v>2102</v>
      </c>
      <c r="J5366" s="97" t="s">
        <v>2539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</v>
      </c>
      <c r="P5366" s="30">
        <f>IFERROR(SUM(K5366:O5366)*VLOOKUP($A5366,HeadJournal!$A$1:$L$890,COLUMN(HeadJournal!H$1),0),0)</f>
        <v>1283.2619496373479</v>
      </c>
      <c r="Q5366" s="29"/>
      <c r="R5366" s="31"/>
      <c r="S5366" s="31"/>
      <c r="T5366" s="95" t="str">
        <f t="shared" si="407"/>
        <v/>
      </c>
      <c r="U5366" s="32">
        <f t="shared" si="408"/>
        <v>-1283.2619496373479</v>
      </c>
      <c r="V5366" s="22" t="str">
        <f t="shared" si="409"/>
        <v/>
      </c>
      <c r="X5366" s="33"/>
      <c r="Y5366" s="33"/>
    </row>
    <row r="5367" spans="1:25" x14ac:dyDescent="0.2">
      <c r="A5367" s="93" t="s">
        <v>5378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В пути</v>
      </c>
      <c r="E5367" s="95">
        <f>IFERROR(VLOOKUP($A5367,HeadJournal!$A$1:$NTR$890,COLUMN(HeadJournal!G$1),0),"")</f>
        <v>45993</v>
      </c>
      <c r="F5367" s="95" t="str">
        <f t="shared" si="406"/>
        <v>12 2025</v>
      </c>
      <c r="G5367" s="97" t="s">
        <v>5</v>
      </c>
      <c r="H5367" s="161" t="s">
        <v>5372</v>
      </c>
      <c r="I5367" s="97" t="s">
        <v>2067</v>
      </c>
      <c r="J5367" s="97" t="s">
        <v>5373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</v>
      </c>
      <c r="P5367" s="30">
        <f>IFERROR(SUM(K5367:O5367)*VLOOKUP($A5367,HeadJournal!$A$1:$L$890,COLUMN(HeadJournal!H$1),0),0)</f>
        <v>2738.7623802226985</v>
      </c>
      <c r="Q5367" s="29"/>
      <c r="R5367" s="31"/>
      <c r="S5367" s="31"/>
      <c r="T5367" s="95" t="str">
        <f t="shared" si="407"/>
        <v/>
      </c>
      <c r="U5367" s="32">
        <f t="shared" si="408"/>
        <v>-2738.7623802226985</v>
      </c>
      <c r="V5367" s="22" t="str">
        <f t="shared" si="409"/>
        <v/>
      </c>
      <c r="X5367" s="33"/>
      <c r="Y5367" s="33"/>
    </row>
    <row r="5368" spans="1:25" x14ac:dyDescent="0.2">
      <c r="A5368" s="93" t="s">
        <v>5378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В пути</v>
      </c>
      <c r="E5368" s="95">
        <f>IFERROR(VLOOKUP($A5368,HeadJournal!$A$1:$NTR$890,COLUMN(HeadJournal!G$1),0),"")</f>
        <v>45993</v>
      </c>
      <c r="F5368" s="95" t="str">
        <f t="shared" si="406"/>
        <v>12 2025</v>
      </c>
      <c r="G5368" s="97" t="s">
        <v>5</v>
      </c>
      <c r="H5368" s="161" t="s">
        <v>2134</v>
      </c>
      <c r="I5368" s="97" t="s">
        <v>2067</v>
      </c>
      <c r="J5368" s="97" t="s">
        <v>2135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</v>
      </c>
      <c r="P5368" s="30">
        <f>IFERROR(SUM(K5368:O5368)*VLOOKUP($A5368,HeadJournal!$A$1:$L$890,COLUMN(HeadJournal!H$1),0),0)</f>
        <v>1389.8451680457654</v>
      </c>
      <c r="Q5368" s="29"/>
      <c r="R5368" s="31"/>
      <c r="S5368" s="31"/>
      <c r="T5368" s="95" t="str">
        <f t="shared" si="407"/>
        <v/>
      </c>
      <c r="U5368" s="32">
        <f t="shared" si="408"/>
        <v>-1389.8451680457654</v>
      </c>
      <c r="V5368" s="22" t="str">
        <f t="shared" si="409"/>
        <v/>
      </c>
      <c r="X5368" s="33"/>
      <c r="Y5368" s="33"/>
    </row>
    <row r="5369" spans="1:25" x14ac:dyDescent="0.2">
      <c r="A5369" s="93" t="s">
        <v>5378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В пути</v>
      </c>
      <c r="E5369" s="95">
        <f>IFERROR(VLOOKUP($A5369,HeadJournal!$A$1:$NTR$890,COLUMN(HeadJournal!G$1),0),"")</f>
        <v>45993</v>
      </c>
      <c r="F5369" s="95" t="str">
        <f t="shared" si="406"/>
        <v>12 2025</v>
      </c>
      <c r="G5369" s="97" t="s">
        <v>5</v>
      </c>
      <c r="H5369" s="161" t="s">
        <v>5374</v>
      </c>
      <c r="I5369" s="97" t="s">
        <v>2115</v>
      </c>
      <c r="J5369" s="97" t="s">
        <v>5375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</v>
      </c>
      <c r="P5369" s="30">
        <f>IFERROR(SUM(K5369:O5369)*VLOOKUP($A5369,HeadJournal!$A$1:$L$890,COLUMN(HeadJournal!H$1),0),0)</f>
        <v>1267.0613004392685</v>
      </c>
      <c r="Q5369" s="29"/>
      <c r="R5369" s="31"/>
      <c r="S5369" s="31"/>
      <c r="T5369" s="95" t="str">
        <f t="shared" si="407"/>
        <v/>
      </c>
      <c r="U5369" s="32">
        <f t="shared" si="408"/>
        <v>-1267.0613004392685</v>
      </c>
      <c r="V5369" s="22" t="str">
        <f t="shared" si="409"/>
        <v/>
      </c>
      <c r="X5369" s="33"/>
      <c r="Y5369" s="33"/>
    </row>
    <row r="5370" spans="1:25" x14ac:dyDescent="0.2">
      <c r="A5370" s="93" t="s">
        <v>5378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В пути</v>
      </c>
      <c r="E5370" s="95">
        <f>IFERROR(VLOOKUP($A5370,HeadJournal!$A$1:$NTR$890,COLUMN(HeadJournal!G$1),0),"")</f>
        <v>45993</v>
      </c>
      <c r="F5370" s="95" t="str">
        <f t="shared" si="406"/>
        <v>12 2025</v>
      </c>
      <c r="G5370" s="97" t="s">
        <v>5</v>
      </c>
      <c r="H5370" s="161" t="s">
        <v>5376</v>
      </c>
      <c r="I5370" s="97" t="s">
        <v>2119</v>
      </c>
      <c r="J5370" s="97" t="s">
        <v>5377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0</v>
      </c>
      <c r="P5370" s="30">
        <f>IFERROR(SUM(K5370:O5370)*VLOOKUP($A5370,HeadJournal!$A$1:$L$890,COLUMN(HeadJournal!H$1),0),0)</f>
        <v>6445.3003835938289</v>
      </c>
      <c r="Q5370" s="29"/>
      <c r="R5370" s="31"/>
      <c r="S5370" s="31"/>
      <c r="T5370" s="95" t="str">
        <f t="shared" si="407"/>
        <v/>
      </c>
      <c r="U5370" s="32">
        <f t="shared" si="408"/>
        <v>-6445.3003835938289</v>
      </c>
      <c r="V5370" s="22" t="str">
        <f t="shared" si="409"/>
        <v/>
      </c>
      <c r="X5370" s="33"/>
      <c r="Y5370" s="33"/>
    </row>
    <row r="5371" spans="1:25" x14ac:dyDescent="0.2">
      <c r="A5371" s="93" t="s">
        <v>5429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406"/>
        <v>12 2025</v>
      </c>
      <c r="G5371" s="97" t="s">
        <v>6</v>
      </c>
      <c r="H5371" s="161" t="s">
        <v>2346</v>
      </c>
      <c r="I5371" s="97" t="s">
        <v>2347</v>
      </c>
      <c r="J5371" s="97" t="s">
        <v>760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407"/>
        <v>12 2025</v>
      </c>
      <c r="U5371" s="32">
        <f t="shared" si="408"/>
        <v>1228</v>
      </c>
      <c r="V5371" s="22">
        <f t="shared" si="409"/>
        <v>1.5906735751295338</v>
      </c>
      <c r="X5371" s="33"/>
      <c r="Y5371" s="33"/>
    </row>
    <row r="5372" spans="1:25" x14ac:dyDescent="0.2">
      <c r="A5372" s="93" t="s">
        <v>5429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406"/>
        <v>12 2025</v>
      </c>
      <c r="G5372" s="97" t="s">
        <v>6</v>
      </c>
      <c r="H5372" s="161" t="s">
        <v>2346</v>
      </c>
      <c r="I5372" s="97" t="s">
        <v>2347</v>
      </c>
      <c r="J5372" s="97" t="s">
        <v>760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/>
      <c r="R5372" s="31"/>
      <c r="S5372" s="31"/>
      <c r="T5372" s="95" t="str">
        <f t="shared" si="407"/>
        <v/>
      </c>
      <c r="U5372" s="32">
        <f t="shared" si="408"/>
        <v>-772</v>
      </c>
      <c r="V5372" s="22" t="str">
        <f t="shared" si="409"/>
        <v/>
      </c>
      <c r="X5372" s="33"/>
      <c r="Y5372" s="33"/>
    </row>
    <row r="5373" spans="1:25" x14ac:dyDescent="0.2">
      <c r="A5373" s="93" t="s">
        <v>5438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В пути</v>
      </c>
      <c r="E5373" s="95">
        <f>IFERROR(VLOOKUP($A5373,HeadJournal!$A$1:$NTR$890,COLUMN(HeadJournal!G$1),0),"")</f>
        <v>45999</v>
      </c>
      <c r="F5373" s="95" t="str">
        <f t="shared" si="406"/>
        <v>12 2025</v>
      </c>
      <c r="G5373" s="97" t="s">
        <v>5</v>
      </c>
      <c r="H5373" s="161" t="s">
        <v>5430</v>
      </c>
      <c r="I5373" s="97" t="s">
        <v>2826</v>
      </c>
      <c r="J5373" s="97" t="s">
        <v>5431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</v>
      </c>
      <c r="P5373" s="30">
        <f>IFERROR(SUM(K5373:O5373)*VLOOKUP($A5373,HeadJournal!$A$1:$L$890,COLUMN(HeadJournal!H$1),0),0)</f>
        <v>1091.8041345849592</v>
      </c>
      <c r="Q5373" s="29"/>
      <c r="R5373" s="31"/>
      <c r="S5373" s="31"/>
      <c r="T5373" s="95" t="str">
        <f t="shared" si="407"/>
        <v/>
      </c>
      <c r="U5373" s="32">
        <f t="shared" si="408"/>
        <v>-1091.8041345849592</v>
      </c>
      <c r="V5373" s="22" t="str">
        <f t="shared" si="409"/>
        <v/>
      </c>
      <c r="X5373" s="33"/>
      <c r="Y5373" s="33"/>
    </row>
    <row r="5374" spans="1:25" x14ac:dyDescent="0.2">
      <c r="A5374" s="93" t="s">
        <v>5438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В пути</v>
      </c>
      <c r="E5374" s="95">
        <f>IFERROR(VLOOKUP($A5374,HeadJournal!$A$1:$NTR$890,COLUMN(HeadJournal!G$1),0),"")</f>
        <v>45999</v>
      </c>
      <c r="F5374" s="95" t="str">
        <f t="shared" si="406"/>
        <v>12 2025</v>
      </c>
      <c r="G5374" s="97" t="s">
        <v>5</v>
      </c>
      <c r="H5374" s="161" t="s">
        <v>4039</v>
      </c>
      <c r="I5374" s="97" t="s">
        <v>2099</v>
      </c>
      <c r="J5374" s="97" t="s">
        <v>4040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</v>
      </c>
      <c r="P5374" s="30">
        <f>IFERROR(SUM(K5374:O5374)*VLOOKUP($A5374,HeadJournal!$A$1:$L$890,COLUMN(HeadJournal!H$1),0),0)</f>
        <v>687.04619765847463</v>
      </c>
      <c r="Q5374" s="29"/>
      <c r="R5374" s="31"/>
      <c r="S5374" s="31"/>
      <c r="T5374" s="95" t="str">
        <f t="shared" si="407"/>
        <v/>
      </c>
      <c r="U5374" s="32">
        <f t="shared" si="408"/>
        <v>-687.04619765847463</v>
      </c>
      <c r="V5374" s="22" t="str">
        <f t="shared" si="409"/>
        <v/>
      </c>
      <c r="X5374" s="33"/>
      <c r="Y5374" s="33"/>
    </row>
    <row r="5375" spans="1:25" x14ac:dyDescent="0.2">
      <c r="A5375" s="93" t="s">
        <v>5438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В пути</v>
      </c>
      <c r="E5375" s="95">
        <f>IFERROR(VLOOKUP($A5375,HeadJournal!$A$1:$NTR$890,COLUMN(HeadJournal!G$1),0),"")</f>
        <v>45999</v>
      </c>
      <c r="F5375" s="95" t="str">
        <f t="shared" si="406"/>
        <v>12 2025</v>
      </c>
      <c r="G5375" s="97" t="s">
        <v>5</v>
      </c>
      <c r="H5375" s="161" t="s">
        <v>3893</v>
      </c>
      <c r="I5375" s="97" t="s">
        <v>2099</v>
      </c>
      <c r="J5375" s="97" t="s">
        <v>4170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</v>
      </c>
      <c r="P5375" s="30">
        <f>IFERROR(SUM(K5375:O5375)*VLOOKUP($A5375,HeadJournal!$A$1:$L$890,COLUMN(HeadJournal!H$1),0),0)</f>
        <v>859.89347115283158</v>
      </c>
      <c r="Q5375" s="29"/>
      <c r="R5375" s="31"/>
      <c r="S5375" s="31"/>
      <c r="T5375" s="95" t="str">
        <f t="shared" si="407"/>
        <v/>
      </c>
      <c r="U5375" s="32">
        <f t="shared" si="408"/>
        <v>-859.89347115283158</v>
      </c>
      <c r="V5375" s="22" t="str">
        <f t="shared" si="409"/>
        <v/>
      </c>
      <c r="X5375" s="33"/>
      <c r="Y5375" s="33"/>
    </row>
    <row r="5376" spans="1:25" x14ac:dyDescent="0.2">
      <c r="A5376" s="93" t="s">
        <v>5438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В пути</v>
      </c>
      <c r="E5376" s="95">
        <f>IFERROR(VLOOKUP($A5376,HeadJournal!$A$1:$NTR$890,COLUMN(HeadJournal!G$1),0),"")</f>
        <v>45999</v>
      </c>
      <c r="F5376" s="95" t="str">
        <f t="shared" si="406"/>
        <v>12 2025</v>
      </c>
      <c r="G5376" s="97" t="s">
        <v>5</v>
      </c>
      <c r="H5376" s="161" t="s">
        <v>5432</v>
      </c>
      <c r="I5376" s="97" t="s">
        <v>2226</v>
      </c>
      <c r="J5376" s="97" t="s">
        <v>5433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</v>
      </c>
      <c r="P5376" s="30">
        <f>IFERROR(SUM(K5376:O5376)*VLOOKUP($A5376,HeadJournal!$A$1:$L$890,COLUMN(HeadJournal!H$1),0),0)</f>
        <v>1526.0937664803287</v>
      </c>
      <c r="Q5376" s="29"/>
      <c r="R5376" s="31"/>
      <c r="S5376" s="31"/>
      <c r="T5376" s="95" t="str">
        <f t="shared" si="407"/>
        <v/>
      </c>
      <c r="U5376" s="32">
        <f t="shared" si="408"/>
        <v>-1526.0937664803287</v>
      </c>
      <c r="V5376" s="22" t="str">
        <f t="shared" si="409"/>
        <v/>
      </c>
      <c r="X5376" s="33"/>
      <c r="Y5376" s="33"/>
    </row>
    <row r="5377" spans="1:25" x14ac:dyDescent="0.2">
      <c r="A5377" s="93" t="s">
        <v>5438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В пути</v>
      </c>
      <c r="E5377" s="95">
        <f>IFERROR(VLOOKUP($A5377,HeadJournal!$A$1:$NTR$890,COLUMN(HeadJournal!G$1),0),"")</f>
        <v>45999</v>
      </c>
      <c r="F5377" s="95" t="str">
        <f t="shared" si="406"/>
        <v>12 2025</v>
      </c>
      <c r="G5377" s="97" t="s">
        <v>5</v>
      </c>
      <c r="H5377" s="161" t="s">
        <v>4438</v>
      </c>
      <c r="I5377" s="97" t="s">
        <v>2226</v>
      </c>
      <c r="J5377" s="97" t="s">
        <v>4439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0</v>
      </c>
      <c r="P5377" s="30">
        <f>IFERROR(SUM(K5377:O5377)*VLOOKUP($A5377,HeadJournal!$A$1:$L$890,COLUMN(HeadJournal!H$1),0),0)</f>
        <v>2585.7604683050304</v>
      </c>
      <c r="Q5377" s="29"/>
      <c r="R5377" s="31"/>
      <c r="S5377" s="31"/>
      <c r="T5377" s="95" t="str">
        <f t="shared" si="407"/>
        <v/>
      </c>
      <c r="U5377" s="32">
        <f t="shared" si="408"/>
        <v>-2585.7604683050304</v>
      </c>
      <c r="V5377" s="22" t="str">
        <f t="shared" si="409"/>
        <v/>
      </c>
      <c r="X5377" s="33"/>
      <c r="Y5377" s="33"/>
    </row>
    <row r="5378" spans="1:25" x14ac:dyDescent="0.2">
      <c r="A5378" s="93" t="s">
        <v>5438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В пути</v>
      </c>
      <c r="E5378" s="95">
        <f>IFERROR(VLOOKUP($A5378,HeadJournal!$A$1:$NTR$890,COLUMN(HeadJournal!G$1),0),"")</f>
        <v>45999</v>
      </c>
      <c r="F5378" s="95" t="str">
        <f t="shared" si="406"/>
        <v>12 2025</v>
      </c>
      <c r="G5378" s="97" t="s">
        <v>5</v>
      </c>
      <c r="H5378" s="161" t="s">
        <v>5434</v>
      </c>
      <c r="I5378" s="97" t="s">
        <v>2733</v>
      </c>
      <c r="J5378" s="97" t="s">
        <v>5435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</v>
      </c>
      <c r="P5378" s="30">
        <f>IFERROR(SUM(K5378:O5378)*VLOOKUP($A5378,HeadJournal!$A$1:$L$890,COLUMN(HeadJournal!H$1),0),0)</f>
        <v>663.59455753612463</v>
      </c>
      <c r="Q5378" s="29"/>
      <c r="R5378" s="31"/>
      <c r="S5378" s="31"/>
      <c r="T5378" s="95" t="str">
        <f t="shared" si="407"/>
        <v/>
      </c>
      <c r="U5378" s="32">
        <f t="shared" si="408"/>
        <v>-663.59455753612463</v>
      </c>
      <c r="V5378" s="22" t="str">
        <f t="shared" si="409"/>
        <v/>
      </c>
      <c r="X5378" s="33"/>
      <c r="Y5378" s="33"/>
    </row>
    <row r="5379" spans="1:25" x14ac:dyDescent="0.2">
      <c r="A5379" s="93" t="s">
        <v>5438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В пути</v>
      </c>
      <c r="E5379" s="95">
        <f>IFERROR(VLOOKUP($A5379,HeadJournal!$A$1:$NTR$890,COLUMN(HeadJournal!G$1),0),"")</f>
        <v>45999</v>
      </c>
      <c r="F5379" s="95" t="str">
        <f t="shared" si="406"/>
        <v>12 2025</v>
      </c>
      <c r="G5379" s="97" t="s">
        <v>5</v>
      </c>
      <c r="H5379" s="161" t="s">
        <v>5436</v>
      </c>
      <c r="I5379" s="97" t="s">
        <v>2115</v>
      </c>
      <c r="J5379" s="97" t="s">
        <v>5437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</v>
      </c>
      <c r="P5379" s="30">
        <f>IFERROR(SUM(K5379:O5379)*VLOOKUP($A5379,HeadJournal!$A$1:$L$890,COLUMN(HeadJournal!H$1),0),0)</f>
        <v>820.80740428224829</v>
      </c>
      <c r="Q5379" s="29"/>
      <c r="R5379" s="31"/>
      <c r="S5379" s="31"/>
      <c r="T5379" s="95" t="str">
        <f t="shared" si="407"/>
        <v/>
      </c>
      <c r="U5379" s="32">
        <f t="shared" si="408"/>
        <v>-820.80740428224829</v>
      </c>
      <c r="V5379" s="22" t="str">
        <f t="shared" si="409"/>
        <v/>
      </c>
      <c r="X5379" s="33"/>
      <c r="Y5379" s="33"/>
    </row>
    <row r="5380" spans="1:25" x14ac:dyDescent="0.2">
      <c r="A5380" s="93" t="s">
        <v>5452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В пути</v>
      </c>
      <c r="E5380" s="95">
        <f>IFERROR(VLOOKUP($A5380,HeadJournal!$A$1:$NTR$890,COLUMN(HeadJournal!G$1),0),"")</f>
        <v>45999</v>
      </c>
      <c r="F5380" s="95" t="str">
        <f t="shared" si="406"/>
        <v>12 2025</v>
      </c>
      <c r="G5380" s="97" t="s">
        <v>5</v>
      </c>
      <c r="H5380" s="161" t="s">
        <v>2097</v>
      </c>
      <c r="I5380" s="97" t="s">
        <v>2070</v>
      </c>
      <c r="J5380" s="97" t="s">
        <v>5240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</v>
      </c>
      <c r="P5380" s="30">
        <f>IFERROR(SUM(K5380:O5380)*VLOOKUP($A5380,HeadJournal!$A$1:$L$890,COLUMN(HeadJournal!H$1),0),0)</f>
        <v>1880.6958191566143</v>
      </c>
      <c r="Q5380" s="29"/>
      <c r="R5380" s="31"/>
      <c r="S5380" s="31"/>
      <c r="T5380" s="95" t="str">
        <f t="shared" si="407"/>
        <v/>
      </c>
      <c r="U5380" s="32">
        <f t="shared" si="408"/>
        <v>-1880.6958191566143</v>
      </c>
      <c r="V5380" s="22" t="str">
        <f t="shared" si="409"/>
        <v/>
      </c>
      <c r="X5380" s="33"/>
      <c r="Y5380" s="33"/>
    </row>
    <row r="5381" spans="1:25" x14ac:dyDescent="0.2">
      <c r="A5381" s="93" t="s">
        <v>5452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В пути</v>
      </c>
      <c r="E5381" s="95">
        <f>IFERROR(VLOOKUP($A5381,HeadJournal!$A$1:$NTR$890,COLUMN(HeadJournal!G$1),0),"")</f>
        <v>45999</v>
      </c>
      <c r="F5381" s="95" t="str">
        <f t="shared" si="406"/>
        <v>12 2025</v>
      </c>
      <c r="G5381" s="97" t="s">
        <v>5</v>
      </c>
      <c r="H5381" s="161" t="s">
        <v>2616</v>
      </c>
      <c r="I5381" s="97" t="s">
        <v>2067</v>
      </c>
      <c r="J5381" s="97" t="s">
        <v>2617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</v>
      </c>
      <c r="P5381" s="30">
        <f>IFERROR(SUM(K5381:O5381)*VLOOKUP($A5381,HeadJournal!$A$1:$L$890,COLUMN(HeadJournal!H$1),0),0)</f>
        <v>1026.07264924219</v>
      </c>
      <c r="Q5381" s="29"/>
      <c r="R5381" s="31"/>
      <c r="S5381" s="31"/>
      <c r="T5381" s="95" t="str">
        <f t="shared" si="407"/>
        <v/>
      </c>
      <c r="U5381" s="32">
        <f t="shared" si="408"/>
        <v>-1026.07264924219</v>
      </c>
      <c r="V5381" s="22" t="str">
        <f t="shared" si="409"/>
        <v/>
      </c>
      <c r="X5381" s="33"/>
      <c r="Y5381" s="33"/>
    </row>
    <row r="5382" spans="1:25" x14ac:dyDescent="0.2">
      <c r="A5382" s="93" t="s">
        <v>5452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В пути</v>
      </c>
      <c r="E5382" s="95">
        <f>IFERROR(VLOOKUP($A5382,HeadJournal!$A$1:$NTR$890,COLUMN(HeadJournal!G$1),0),"")</f>
        <v>45999</v>
      </c>
      <c r="F5382" s="95" t="str">
        <f t="shared" si="406"/>
        <v>12 2025</v>
      </c>
      <c r="G5382" s="97" t="s">
        <v>5</v>
      </c>
      <c r="H5382" s="161" t="s">
        <v>5439</v>
      </c>
      <c r="I5382" s="97" t="s">
        <v>2509</v>
      </c>
      <c r="J5382" s="97" t="s">
        <v>5440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</v>
      </c>
      <c r="P5382" s="30">
        <f>IFERROR(SUM(K5382:O5382)*VLOOKUP($A5382,HeadJournal!$A$1:$L$890,COLUMN(HeadJournal!H$1),0),0)</f>
        <v>1773.1025234560266</v>
      </c>
      <c r="Q5382" s="29"/>
      <c r="R5382" s="31"/>
      <c r="S5382" s="31"/>
      <c r="T5382" s="95" t="str">
        <f t="shared" si="407"/>
        <v/>
      </c>
      <c r="U5382" s="32">
        <f t="shared" si="408"/>
        <v>-1773.1025234560266</v>
      </c>
      <c r="V5382" s="22" t="str">
        <f t="shared" si="409"/>
        <v/>
      </c>
      <c r="X5382" s="33"/>
      <c r="Y5382" s="33"/>
    </row>
    <row r="5383" spans="1:25" x14ac:dyDescent="0.2">
      <c r="A5383" s="93" t="s">
        <v>5452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В пути</v>
      </c>
      <c r="E5383" s="95">
        <f>IFERROR(VLOOKUP($A5383,HeadJournal!$A$1:$NTR$890,COLUMN(HeadJournal!G$1),0),"")</f>
        <v>45999</v>
      </c>
      <c r="F5383" s="95" t="str">
        <f t="shared" si="406"/>
        <v>12 2025</v>
      </c>
      <c r="G5383" s="97" t="s">
        <v>5</v>
      </c>
      <c r="H5383" s="161" t="s">
        <v>5441</v>
      </c>
      <c r="I5383" s="97" t="s">
        <v>2742</v>
      </c>
      <c r="J5383" s="97" t="s">
        <v>5442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</v>
      </c>
      <c r="P5383" s="30">
        <f>IFERROR(SUM(K5383:O5383)*VLOOKUP($A5383,HeadJournal!$A$1:$L$890,COLUMN(HeadJournal!H$1),0),0)</f>
        <v>932.47522940509339</v>
      </c>
      <c r="Q5383" s="29"/>
      <c r="R5383" s="31"/>
      <c r="S5383" s="31"/>
      <c r="T5383" s="95" t="str">
        <f t="shared" si="407"/>
        <v/>
      </c>
      <c r="U5383" s="32">
        <f t="shared" si="408"/>
        <v>-932.47522940509339</v>
      </c>
      <c r="V5383" s="22" t="str">
        <f t="shared" si="409"/>
        <v/>
      </c>
      <c r="X5383" s="33"/>
      <c r="Y5383" s="33"/>
    </row>
    <row r="5384" spans="1:25" x14ac:dyDescent="0.2">
      <c r="A5384" s="93" t="s">
        <v>5452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В пути</v>
      </c>
      <c r="E5384" s="95">
        <f>IFERROR(VLOOKUP($A5384,HeadJournal!$A$1:$NTR$890,COLUMN(HeadJournal!G$1),0),"")</f>
        <v>45999</v>
      </c>
      <c r="F5384" s="95" t="str">
        <f t="shared" si="406"/>
        <v>12 2025</v>
      </c>
      <c r="G5384" s="97" t="s">
        <v>5</v>
      </c>
      <c r="H5384" s="161" t="s">
        <v>2078</v>
      </c>
      <c r="I5384" s="97" t="s">
        <v>2067</v>
      </c>
      <c r="J5384" s="97" t="s">
        <v>2079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</v>
      </c>
      <c r="P5384" s="30">
        <f>IFERROR(SUM(K5384:O5384)*VLOOKUP($A5384,HeadJournal!$A$1:$L$890,COLUMN(HeadJournal!H$1),0),0)</f>
        <v>3156.0700072172394</v>
      </c>
      <c r="Q5384" s="29"/>
      <c r="R5384" s="31"/>
      <c r="S5384" s="31"/>
      <c r="T5384" s="95" t="str">
        <f t="shared" si="407"/>
        <v/>
      </c>
      <c r="U5384" s="32">
        <f t="shared" si="408"/>
        <v>-3156.0700072172394</v>
      </c>
      <c r="V5384" s="22" t="str">
        <f t="shared" si="409"/>
        <v/>
      </c>
      <c r="X5384" s="33"/>
      <c r="Y5384" s="33"/>
    </row>
    <row r="5385" spans="1:25" x14ac:dyDescent="0.2">
      <c r="A5385" s="93" t="s">
        <v>5452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В пути</v>
      </c>
      <c r="E5385" s="95">
        <f>IFERROR(VLOOKUP($A5385,HeadJournal!$A$1:$NTR$890,COLUMN(HeadJournal!G$1),0),"")</f>
        <v>45999</v>
      </c>
      <c r="F5385" s="95" t="str">
        <f t="shared" si="406"/>
        <v>12 2025</v>
      </c>
      <c r="G5385" s="97" t="s">
        <v>5</v>
      </c>
      <c r="H5385" s="161" t="s">
        <v>5443</v>
      </c>
      <c r="I5385" s="97" t="s">
        <v>2067</v>
      </c>
      <c r="J5385" s="97" t="s">
        <v>5444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</v>
      </c>
      <c r="P5385" s="30">
        <f>IFERROR(SUM(K5385:O5385)*VLOOKUP($A5385,HeadJournal!$A$1:$L$890,COLUMN(HeadJournal!H$1),0),0)</f>
        <v>1367.2221234147853</v>
      </c>
      <c r="Q5385" s="29"/>
      <c r="R5385" s="31"/>
      <c r="S5385" s="31"/>
      <c r="T5385" s="95" t="str">
        <f t="shared" si="407"/>
        <v/>
      </c>
      <c r="U5385" s="32">
        <f t="shared" si="408"/>
        <v>-1367.2221234147853</v>
      </c>
      <c r="V5385" s="22" t="str">
        <f t="shared" si="409"/>
        <v/>
      </c>
      <c r="X5385" s="33"/>
      <c r="Y5385" s="33"/>
    </row>
    <row r="5386" spans="1:25" x14ac:dyDescent="0.2">
      <c r="A5386" s="93" t="s">
        <v>5452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В пути</v>
      </c>
      <c r="E5386" s="95">
        <f>IFERROR(VLOOKUP($A5386,HeadJournal!$A$1:$NTR$890,COLUMN(HeadJournal!G$1),0),"")</f>
        <v>45999</v>
      </c>
      <c r="F5386" s="95" t="str">
        <f t="shared" si="406"/>
        <v>12 2025</v>
      </c>
      <c r="G5386" s="97" t="s">
        <v>5</v>
      </c>
      <c r="H5386" s="161" t="s">
        <v>5445</v>
      </c>
      <c r="I5386" s="97" t="s">
        <v>2102</v>
      </c>
      <c r="J5386" s="97" t="s">
        <v>5446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</v>
      </c>
      <c r="P5386" s="30">
        <f>IFERROR(SUM(K5386:O5386)*VLOOKUP($A5386,HeadJournal!$A$1:$L$890,COLUMN(HeadJournal!H$1),0),0)</f>
        <v>806.5123466336737</v>
      </c>
      <c r="Q5386" s="29"/>
      <c r="R5386" s="31"/>
      <c r="S5386" s="31"/>
      <c r="T5386" s="95" t="str">
        <f t="shared" si="407"/>
        <v/>
      </c>
      <c r="U5386" s="32">
        <f t="shared" si="408"/>
        <v>-806.5123466336737</v>
      </c>
      <c r="V5386" s="22" t="str">
        <f t="shared" si="409"/>
        <v/>
      </c>
      <c r="X5386" s="33"/>
      <c r="Y5386" s="33"/>
    </row>
    <row r="5387" spans="1:25" x14ac:dyDescent="0.2">
      <c r="A5387" s="93" t="s">
        <v>5452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В пути</v>
      </c>
      <c r="E5387" s="95">
        <f>IFERROR(VLOOKUP($A5387,HeadJournal!$A$1:$NTR$890,COLUMN(HeadJournal!G$1),0),"")</f>
        <v>45999</v>
      </c>
      <c r="F5387" s="95" t="str">
        <f t="shared" si="406"/>
        <v>12 2025</v>
      </c>
      <c r="G5387" s="97" t="s">
        <v>5</v>
      </c>
      <c r="H5387" s="161" t="s">
        <v>5447</v>
      </c>
      <c r="I5387" s="97" t="s">
        <v>2694</v>
      </c>
      <c r="J5387" s="97" t="s">
        <v>5448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</v>
      </c>
      <c r="P5387" s="30">
        <f>IFERROR(SUM(K5387:O5387)*VLOOKUP($A5387,HeadJournal!$A$1:$L$890,COLUMN(HeadJournal!H$1),0),0)</f>
        <v>1392.5896484173629</v>
      </c>
      <c r="Q5387" s="29"/>
      <c r="R5387" s="31"/>
      <c r="S5387" s="31"/>
      <c r="T5387" s="95" t="str">
        <f t="shared" si="407"/>
        <v/>
      </c>
      <c r="U5387" s="32">
        <f t="shared" si="408"/>
        <v>-1392.5896484173629</v>
      </c>
      <c r="V5387" s="22" t="str">
        <f t="shared" si="409"/>
        <v/>
      </c>
      <c r="X5387" s="33"/>
      <c r="Y5387" s="33"/>
    </row>
    <row r="5388" spans="1:25" x14ac:dyDescent="0.2">
      <c r="A5388" s="93" t="s">
        <v>5452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В пути</v>
      </c>
      <c r="E5388" s="95">
        <f>IFERROR(VLOOKUP($A5388,HeadJournal!$A$1:$NTR$890,COLUMN(HeadJournal!G$1),0),"")</f>
        <v>45999</v>
      </c>
      <c r="F5388" s="95" t="str">
        <f t="shared" si="406"/>
        <v>12 2025</v>
      </c>
      <c r="G5388" s="97" t="s">
        <v>5</v>
      </c>
      <c r="H5388" s="161" t="s">
        <v>5449</v>
      </c>
      <c r="I5388" s="97" t="s">
        <v>2067</v>
      </c>
      <c r="J5388" s="97" t="s">
        <v>5450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</v>
      </c>
      <c r="P5388" s="30">
        <f>IFERROR(SUM(K5388:O5388)*VLOOKUP($A5388,HeadJournal!$A$1:$L$890,COLUMN(HeadJournal!H$1),0),0)</f>
        <v>1139.7891406330552</v>
      </c>
      <c r="Q5388" s="29"/>
      <c r="R5388" s="31"/>
      <c r="S5388" s="31"/>
      <c r="T5388" s="95" t="str">
        <f t="shared" si="407"/>
        <v/>
      </c>
      <c r="U5388" s="32">
        <f t="shared" si="408"/>
        <v>-1139.7891406330552</v>
      </c>
      <c r="V5388" s="22" t="str">
        <f t="shared" si="409"/>
        <v/>
      </c>
      <c r="X5388" s="33"/>
      <c r="Y5388" s="33"/>
    </row>
    <row r="5389" spans="1:25" x14ac:dyDescent="0.2">
      <c r="A5389" s="93" t="s">
        <v>5452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В пути</v>
      </c>
      <c r="E5389" s="95">
        <f>IFERROR(VLOOKUP($A5389,HeadJournal!$A$1:$NTR$890,COLUMN(HeadJournal!G$1),0),"")</f>
        <v>45999</v>
      </c>
      <c r="F5389" s="95" t="str">
        <f t="shared" si="406"/>
        <v>12 2025</v>
      </c>
      <c r="G5389" s="97" t="s">
        <v>5</v>
      </c>
      <c r="H5389" s="161" t="s">
        <v>2691</v>
      </c>
      <c r="I5389" s="97" t="s">
        <v>2115</v>
      </c>
      <c r="J5389" s="97" t="s">
        <v>5451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</v>
      </c>
      <c r="P5389" s="30">
        <f>IFERROR(SUM(K5389:O5389)*VLOOKUP($A5389,HeadJournal!$A$1:$L$890,COLUMN(HeadJournal!H$1),0),0)</f>
        <v>3493.7205124239613</v>
      </c>
      <c r="Q5389" s="29"/>
      <c r="R5389" s="31"/>
      <c r="S5389" s="31"/>
      <c r="T5389" s="95" t="str">
        <f t="shared" si="407"/>
        <v/>
      </c>
      <c r="U5389" s="32">
        <f t="shared" si="408"/>
        <v>-3493.7205124239613</v>
      </c>
      <c r="V5389" s="22" t="str">
        <f t="shared" si="409"/>
        <v/>
      </c>
      <c r="X5389" s="33"/>
      <c r="Y5389" s="33"/>
    </row>
    <row r="5390" spans="1:25" x14ac:dyDescent="0.2">
      <c r="A5390" s="93" t="s">
        <v>5485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В пути</v>
      </c>
      <c r="E5390" s="95">
        <f>IFERROR(VLOOKUP($A5390,HeadJournal!$A$1:$NTR$890,COLUMN(HeadJournal!G$1),0),"")</f>
        <v>46012</v>
      </c>
      <c r="F5390" s="95" t="str">
        <f t="shared" si="406"/>
        <v>12 2025</v>
      </c>
      <c r="G5390" s="97" t="s">
        <v>5</v>
      </c>
      <c r="H5390" s="161" t="s">
        <v>5479</v>
      </c>
      <c r="I5390" s="97" t="s">
        <v>2071</v>
      </c>
      <c r="J5390" s="97" t="s">
        <v>5480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</v>
      </c>
      <c r="P5390" s="30">
        <f>IFERROR(SUM(K5390:O5390)*VLOOKUP($A5390,HeadJournal!$A$1:$L$890,COLUMN(HeadJournal!H$1),0),0)</f>
        <v>1999.0722126528447</v>
      </c>
      <c r="Q5390" s="29"/>
      <c r="R5390" s="31"/>
      <c r="S5390" s="31"/>
      <c r="T5390" s="95" t="str">
        <f t="shared" si="407"/>
        <v/>
      </c>
      <c r="U5390" s="32">
        <f t="shared" si="408"/>
        <v>-1999.0722126528447</v>
      </c>
      <c r="V5390" s="22" t="str">
        <f t="shared" si="409"/>
        <v/>
      </c>
      <c r="X5390" s="33"/>
      <c r="Y5390" s="33"/>
    </row>
    <row r="5391" spans="1:25" x14ac:dyDescent="0.2">
      <c r="A5391" s="93" t="s">
        <v>5485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В пути</v>
      </c>
      <c r="E5391" s="95">
        <f>IFERROR(VLOOKUP($A5391,HeadJournal!$A$1:$NTR$890,COLUMN(HeadJournal!G$1),0),"")</f>
        <v>46012</v>
      </c>
      <c r="F5391" s="95" t="str">
        <f t="shared" si="406"/>
        <v>12 2025</v>
      </c>
      <c r="G5391" s="97" t="s">
        <v>5</v>
      </c>
      <c r="H5391" s="161" t="s">
        <v>3156</v>
      </c>
      <c r="I5391" s="97" t="s">
        <v>2068</v>
      </c>
      <c r="J5391" s="97" t="s">
        <v>5481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</v>
      </c>
      <c r="P5391" s="30">
        <f>IFERROR(SUM(K5391:O5391)*VLOOKUP($A5391,HeadJournal!$A$1:$L$890,COLUMN(HeadJournal!H$1),0),0)</f>
        <v>1751.4326533758642</v>
      </c>
      <c r="Q5391" s="29"/>
      <c r="R5391" s="31"/>
      <c r="S5391" s="31"/>
      <c r="T5391" s="95" t="str">
        <f t="shared" si="407"/>
        <v/>
      </c>
      <c r="U5391" s="32">
        <f t="shared" si="408"/>
        <v>-1751.4326533758642</v>
      </c>
      <c r="V5391" s="22" t="str">
        <f t="shared" si="409"/>
        <v/>
      </c>
      <c r="X5391" s="33"/>
      <c r="Y5391" s="33"/>
    </row>
    <row r="5392" spans="1:25" x14ac:dyDescent="0.2">
      <c r="A5392" s="93" t="s">
        <v>5485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В пути</v>
      </c>
      <c r="E5392" s="95">
        <f>IFERROR(VLOOKUP($A5392,HeadJournal!$A$1:$NTR$890,COLUMN(HeadJournal!G$1),0),"")</f>
        <v>46012</v>
      </c>
      <c r="F5392" s="95" t="str">
        <f t="shared" si="406"/>
        <v>12 2025</v>
      </c>
      <c r="G5392" s="97" t="s">
        <v>5</v>
      </c>
      <c r="H5392" s="161" t="s">
        <v>4116</v>
      </c>
      <c r="I5392" s="97" t="s">
        <v>2165</v>
      </c>
      <c r="J5392" s="97" t="s">
        <v>4117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</v>
      </c>
      <c r="P5392" s="30">
        <f>IFERROR(SUM(K5392:O5392)*VLOOKUP($A5392,HeadJournal!$A$1:$L$890,COLUMN(HeadJournal!H$1),0),0)</f>
        <v>1678.8615438596491</v>
      </c>
      <c r="Q5392" s="29"/>
      <c r="R5392" s="31"/>
      <c r="S5392" s="31"/>
      <c r="T5392" s="95" t="str">
        <f t="shared" si="407"/>
        <v/>
      </c>
      <c r="U5392" s="32">
        <f t="shared" si="408"/>
        <v>-1678.8615438596491</v>
      </c>
      <c r="V5392" s="22" t="str">
        <f t="shared" si="409"/>
        <v/>
      </c>
      <c r="X5392" s="33"/>
      <c r="Y5392" s="33"/>
    </row>
    <row r="5393" spans="1:25" x14ac:dyDescent="0.2">
      <c r="A5393" s="93" t="s">
        <v>5485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В пути</v>
      </c>
      <c r="E5393" s="95">
        <f>IFERROR(VLOOKUP($A5393,HeadJournal!$A$1:$NTR$890,COLUMN(HeadJournal!G$1),0),"")</f>
        <v>46012</v>
      </c>
      <c r="F5393" s="95" t="str">
        <f t="shared" si="406"/>
        <v>12 2025</v>
      </c>
      <c r="G5393" s="97" t="s">
        <v>5</v>
      </c>
      <c r="H5393" s="161" t="s">
        <v>2691</v>
      </c>
      <c r="I5393" s="97" t="s">
        <v>2115</v>
      </c>
      <c r="J5393" s="97" t="s">
        <v>5451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0</v>
      </c>
      <c r="P5393" s="30">
        <f>IFERROR(SUM(K5393:O5393)*VLOOKUP($A5393,HeadJournal!$A$1:$L$890,COLUMN(HeadJournal!H$1),0),0)</f>
        <v>2988.134138224349</v>
      </c>
      <c r="Q5393" s="29"/>
      <c r="R5393" s="31"/>
      <c r="S5393" s="31"/>
      <c r="T5393" s="95" t="str">
        <f t="shared" si="407"/>
        <v/>
      </c>
      <c r="U5393" s="32">
        <f t="shared" si="408"/>
        <v>-2988.134138224349</v>
      </c>
      <c r="V5393" s="22" t="str">
        <f t="shared" si="409"/>
        <v/>
      </c>
      <c r="X5393" s="33"/>
      <c r="Y5393" s="33"/>
    </row>
    <row r="5394" spans="1:25" x14ac:dyDescent="0.2">
      <c r="A5394" s="93" t="s">
        <v>5485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В пути</v>
      </c>
      <c r="E5394" s="95">
        <f>IFERROR(VLOOKUP($A5394,HeadJournal!$A$1:$NTR$890,COLUMN(HeadJournal!G$1),0),"")</f>
        <v>46012</v>
      </c>
      <c r="F5394" s="95" t="str">
        <f t="shared" si="406"/>
        <v>12 2025</v>
      </c>
      <c r="G5394" s="97" t="s">
        <v>5</v>
      </c>
      <c r="H5394" s="161" t="s">
        <v>5482</v>
      </c>
      <c r="I5394" s="97" t="s">
        <v>5483</v>
      </c>
      <c r="J5394" s="97" t="s">
        <v>5484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0</v>
      </c>
      <c r="P5394" s="30">
        <f>IFERROR(SUM(K5394:O5394)*VLOOKUP($A5394,HeadJournal!$A$1:$L$890,COLUMN(HeadJournal!H$1),0),0)</f>
        <v>3067.4386496544394</v>
      </c>
      <c r="Q5394" s="29"/>
      <c r="R5394" s="31"/>
      <c r="S5394" s="31"/>
      <c r="T5394" s="95" t="str">
        <f t="shared" si="407"/>
        <v/>
      </c>
      <c r="U5394" s="32">
        <f t="shared" si="408"/>
        <v>-3067.4386496544394</v>
      </c>
      <c r="V5394" s="22" t="str">
        <f t="shared" si="409"/>
        <v/>
      </c>
      <c r="X5394" s="33"/>
      <c r="Y5394" s="33"/>
    </row>
    <row r="5395" spans="1:25" x14ac:dyDescent="0.2">
      <c r="A5395" s="93" t="s">
        <v>5485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В пути</v>
      </c>
      <c r="E5395" s="95">
        <f>IFERROR(VLOOKUP($A5395,HeadJournal!$A$1:$NTR$890,COLUMN(HeadJournal!G$1),0),"")</f>
        <v>46012</v>
      </c>
      <c r="F5395" s="95" t="str">
        <f t="shared" si="406"/>
        <v>12 2025</v>
      </c>
      <c r="G5395" s="97" t="s">
        <v>5</v>
      </c>
      <c r="H5395" s="161" t="s">
        <v>2114</v>
      </c>
      <c r="I5395" s="97" t="s">
        <v>2115</v>
      </c>
      <c r="J5395" s="97" t="s">
        <v>3197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</v>
      </c>
      <c r="P5395" s="30">
        <f>IFERROR(SUM(K5395:O5395)*VLOOKUP($A5395,HeadJournal!$A$1:$L$890,COLUMN(HeadJournal!H$1),0),0)</f>
        <v>1293.9354011164278</v>
      </c>
      <c r="Q5395" s="29"/>
      <c r="R5395" s="31"/>
      <c r="S5395" s="31"/>
      <c r="T5395" s="95" t="str">
        <f t="shared" si="407"/>
        <v/>
      </c>
      <c r="U5395" s="32">
        <f t="shared" si="408"/>
        <v>-1293.9354011164278</v>
      </c>
      <c r="V5395" s="22" t="str">
        <f t="shared" si="409"/>
        <v/>
      </c>
      <c r="X5395" s="33"/>
      <c r="Y5395" s="33"/>
    </row>
    <row r="5396" spans="1:25" x14ac:dyDescent="0.2">
      <c r="A5396" s="93" t="s">
        <v>5485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В пути</v>
      </c>
      <c r="E5396" s="95">
        <f>IFERROR(VLOOKUP($A5396,HeadJournal!$A$1:$NTR$890,COLUMN(HeadJournal!G$1),0),"")</f>
        <v>46012</v>
      </c>
      <c r="F5396" s="95" t="str">
        <f t="shared" si="406"/>
        <v>12 2025</v>
      </c>
      <c r="G5396" s="97" t="s">
        <v>5</v>
      </c>
      <c r="H5396" s="161" t="s">
        <v>2114</v>
      </c>
      <c r="I5396" s="97" t="s">
        <v>2115</v>
      </c>
      <c r="J5396" s="97" t="s">
        <v>3197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</v>
      </c>
      <c r="P5396" s="30">
        <f>IFERROR(SUM(K5396:O5396)*VLOOKUP($A5396,HeadJournal!$A$1:$L$890,COLUMN(HeadJournal!H$1),0),0)</f>
        <v>1293.9354011164278</v>
      </c>
      <c r="Q5396" s="29"/>
      <c r="R5396" s="31"/>
      <c r="S5396" s="31"/>
      <c r="T5396" s="95" t="str">
        <f t="shared" si="407"/>
        <v/>
      </c>
      <c r="U5396" s="32">
        <f t="shared" si="408"/>
        <v>-1293.9354011164278</v>
      </c>
      <c r="V5396" s="22" t="str">
        <f t="shared" si="409"/>
        <v/>
      </c>
      <c r="X5396" s="33"/>
      <c r="Y5396" s="33"/>
    </row>
    <row r="5397" spans="1:25" x14ac:dyDescent="0.2">
      <c r="A5397" s="93" t="s">
        <v>5508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В пути</v>
      </c>
      <c r="E5397" s="95">
        <f>IFERROR(VLOOKUP($A5397,HeadJournal!$A$1:$NTR$890,COLUMN(HeadJournal!G$1),0),"")</f>
        <v>46012</v>
      </c>
      <c r="F5397" s="95" t="str">
        <f t="shared" si="406"/>
        <v>12 2025</v>
      </c>
      <c r="G5397" s="97" t="s">
        <v>5</v>
      </c>
      <c r="H5397" s="161" t="s">
        <v>3893</v>
      </c>
      <c r="I5397" s="97" t="s">
        <v>2099</v>
      </c>
      <c r="J5397" s="97" t="s">
        <v>4170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</v>
      </c>
      <c r="P5397" s="30">
        <f>IFERROR(SUM(K5397:O5397)*VLOOKUP($A5397,HeadJournal!$A$1:$L$890,COLUMN(HeadJournal!H$1),0),0)</f>
        <v>1023.4921465679232</v>
      </c>
      <c r="Q5397" s="29"/>
      <c r="R5397" s="31"/>
      <c r="S5397" s="31"/>
      <c r="T5397" s="95" t="str">
        <f t="shared" si="407"/>
        <v/>
      </c>
      <c r="U5397" s="32">
        <f t="shared" si="408"/>
        <v>-1023.4921465679232</v>
      </c>
      <c r="V5397" s="22" t="str">
        <f t="shared" si="409"/>
        <v/>
      </c>
      <c r="X5397" s="33"/>
      <c r="Y5397" s="33"/>
    </row>
    <row r="5398" spans="1:25" x14ac:dyDescent="0.2">
      <c r="A5398" s="93" t="s">
        <v>5508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В пути</v>
      </c>
      <c r="E5398" s="95">
        <f>IFERROR(VLOOKUP($A5398,HeadJournal!$A$1:$NTR$890,COLUMN(HeadJournal!G$1),0),"")</f>
        <v>46012</v>
      </c>
      <c r="F5398" s="95" t="str">
        <f t="shared" si="406"/>
        <v>12 2025</v>
      </c>
      <c r="G5398" s="97" t="s">
        <v>5</v>
      </c>
      <c r="H5398" s="161" t="s">
        <v>4039</v>
      </c>
      <c r="I5398" s="97" t="s">
        <v>2099</v>
      </c>
      <c r="J5398" s="97" t="s">
        <v>4040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</v>
      </c>
      <c r="P5398" s="30">
        <f>IFERROR(SUM(K5398:O5398)*VLOOKUP($A5398,HeadJournal!$A$1:$L$890,COLUMN(HeadJournal!H$1),0),0)</f>
        <v>818.31470376920538</v>
      </c>
      <c r="Q5398" s="29"/>
      <c r="R5398" s="31"/>
      <c r="S5398" s="31"/>
      <c r="T5398" s="95" t="str">
        <f t="shared" si="407"/>
        <v/>
      </c>
      <c r="U5398" s="32">
        <f t="shared" si="408"/>
        <v>-818.31470376920538</v>
      </c>
      <c r="V5398" s="22" t="str">
        <f t="shared" si="409"/>
        <v/>
      </c>
      <c r="X5398" s="33"/>
      <c r="Y5398" s="33"/>
    </row>
    <row r="5399" spans="1:25" x14ac:dyDescent="0.2">
      <c r="A5399" s="93" t="s">
        <v>5508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В пути</v>
      </c>
      <c r="E5399" s="95">
        <f>IFERROR(VLOOKUP($A5399,HeadJournal!$A$1:$NTR$890,COLUMN(HeadJournal!G$1),0),"")</f>
        <v>46012</v>
      </c>
      <c r="F5399" s="95" t="str">
        <f t="shared" si="406"/>
        <v>12 2025</v>
      </c>
      <c r="G5399" s="97" t="s">
        <v>5</v>
      </c>
      <c r="H5399" s="161" t="s">
        <v>4039</v>
      </c>
      <c r="I5399" s="97" t="s">
        <v>2099</v>
      </c>
      <c r="J5399" s="97" t="s">
        <v>4040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</v>
      </c>
      <c r="P5399" s="30">
        <f>IFERROR(SUM(K5399:O5399)*VLOOKUP($A5399,HeadJournal!$A$1:$L$890,COLUMN(HeadJournal!H$1),0),0)</f>
        <v>818.31470376920538</v>
      </c>
      <c r="Q5399" s="29"/>
      <c r="R5399" s="31"/>
      <c r="S5399" s="31"/>
      <c r="T5399" s="95" t="str">
        <f t="shared" si="407"/>
        <v/>
      </c>
      <c r="U5399" s="32">
        <f t="shared" si="408"/>
        <v>-818.31470376920538</v>
      </c>
      <c r="V5399" s="22" t="str">
        <f t="shared" si="409"/>
        <v/>
      </c>
      <c r="X5399" s="33"/>
      <c r="Y5399" s="33"/>
    </row>
    <row r="5400" spans="1:25" x14ac:dyDescent="0.2">
      <c r="A5400" s="93" t="s">
        <v>5508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В пути</v>
      </c>
      <c r="E5400" s="95">
        <f>IFERROR(VLOOKUP($A5400,HeadJournal!$A$1:$NTR$890,COLUMN(HeadJournal!G$1),0),"")</f>
        <v>46012</v>
      </c>
      <c r="F5400" s="95" t="str">
        <f t="shared" si="406"/>
        <v>12 2025</v>
      </c>
      <c r="G5400" s="97" t="s">
        <v>5</v>
      </c>
      <c r="H5400" s="161" t="s">
        <v>2239</v>
      </c>
      <c r="I5400" s="97" t="s">
        <v>2067</v>
      </c>
      <c r="J5400" s="97" t="s">
        <v>5231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</v>
      </c>
      <c r="P5400" s="30">
        <f>IFERROR(SUM(K5400:O5400)*VLOOKUP($A5400,HeadJournal!$A$1:$L$890,COLUMN(HeadJournal!H$1),0),0)</f>
        <v>982.77600033160195</v>
      </c>
      <c r="Q5400" s="29"/>
      <c r="R5400" s="31"/>
      <c r="S5400" s="31"/>
      <c r="T5400" s="95" t="str">
        <f t="shared" si="407"/>
        <v/>
      </c>
      <c r="U5400" s="32">
        <f t="shared" si="408"/>
        <v>-982.77600033160195</v>
      </c>
      <c r="V5400" s="22" t="str">
        <f t="shared" si="409"/>
        <v/>
      </c>
      <c r="X5400" s="33"/>
      <c r="Y5400" s="33"/>
    </row>
    <row r="5401" spans="1:25" x14ac:dyDescent="0.2">
      <c r="A5401" s="93" t="s">
        <v>5508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В пути</v>
      </c>
      <c r="E5401" s="95">
        <f>IFERROR(VLOOKUP($A5401,HeadJournal!$A$1:$NTR$890,COLUMN(HeadJournal!G$1),0),"")</f>
        <v>46012</v>
      </c>
      <c r="F5401" s="95" t="str">
        <f t="shared" si="406"/>
        <v>12 2025</v>
      </c>
      <c r="G5401" s="97" t="s">
        <v>5</v>
      </c>
      <c r="H5401" s="161" t="s">
        <v>2239</v>
      </c>
      <c r="I5401" s="97" t="s">
        <v>2067</v>
      </c>
      <c r="J5401" s="97" t="s">
        <v>5231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</v>
      </c>
      <c r="P5401" s="30">
        <f>IFERROR(SUM(K5401:O5401)*VLOOKUP($A5401,HeadJournal!$A$1:$L$890,COLUMN(HeadJournal!H$1),0),0)</f>
        <v>982.77600033160195</v>
      </c>
      <c r="Q5401" s="29"/>
      <c r="R5401" s="31"/>
      <c r="S5401" s="31"/>
      <c r="T5401" s="95" t="str">
        <f t="shared" si="407"/>
        <v/>
      </c>
      <c r="U5401" s="32">
        <f t="shared" si="408"/>
        <v>-982.77600033160195</v>
      </c>
      <c r="V5401" s="22" t="str">
        <f t="shared" si="409"/>
        <v/>
      </c>
      <c r="X5401" s="33"/>
      <c r="Y5401" s="33"/>
    </row>
    <row r="5402" spans="1:25" x14ac:dyDescent="0.2">
      <c r="A5402" s="93" t="s">
        <v>5508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В пути</v>
      </c>
      <c r="E5402" s="95">
        <f>IFERROR(VLOOKUP($A5402,HeadJournal!$A$1:$NTR$890,COLUMN(HeadJournal!G$1),0),"")</f>
        <v>46012</v>
      </c>
      <c r="F5402" s="95" t="str">
        <f t="shared" si="406"/>
        <v>12 2025</v>
      </c>
      <c r="G5402" s="97" t="s">
        <v>5</v>
      </c>
      <c r="H5402" s="161" t="s">
        <v>4154</v>
      </c>
      <c r="I5402" s="97" t="s">
        <v>2226</v>
      </c>
      <c r="J5402" s="97" t="s">
        <v>4155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</v>
      </c>
      <c r="P5402" s="30">
        <f>IFERROR(SUM(K5402:O5402)*VLOOKUP($A5402,HeadJournal!$A$1:$L$890,COLUMN(HeadJournal!H$1),0),0)</f>
        <v>2040.5974466674038</v>
      </c>
      <c r="Q5402" s="29"/>
      <c r="R5402" s="31"/>
      <c r="S5402" s="31"/>
      <c r="T5402" s="95" t="str">
        <f t="shared" si="407"/>
        <v/>
      </c>
      <c r="U5402" s="32">
        <f t="shared" si="408"/>
        <v>-2040.5974466674038</v>
      </c>
      <c r="V5402" s="22" t="str">
        <f t="shared" si="409"/>
        <v/>
      </c>
      <c r="X5402" s="33"/>
      <c r="Y5402" s="33"/>
    </row>
    <row r="5403" spans="1:25" x14ac:dyDescent="0.2">
      <c r="A5403" s="93" t="s">
        <v>5508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В пути</v>
      </c>
      <c r="E5403" s="95">
        <f>IFERROR(VLOOKUP($A5403,HeadJournal!$A$1:$NTR$890,COLUMN(HeadJournal!G$1),0),"")</f>
        <v>46012</v>
      </c>
      <c r="F5403" s="95" t="str">
        <f t="shared" si="406"/>
        <v>12 2025</v>
      </c>
      <c r="G5403" s="97" t="s">
        <v>5</v>
      </c>
      <c r="H5403" s="161" t="s">
        <v>5220</v>
      </c>
      <c r="I5403" s="97" t="s">
        <v>2826</v>
      </c>
      <c r="J5403" s="97" t="s">
        <v>5221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</v>
      </c>
      <c r="P5403" s="30">
        <f>IFERROR(SUM(K5403:O5403)*VLOOKUP($A5403,HeadJournal!$A$1:$L$890,COLUMN(HeadJournal!H$1),0),0)</f>
        <v>1051.4345998673596</v>
      </c>
      <c r="Q5403" s="29"/>
      <c r="R5403" s="31"/>
      <c r="S5403" s="31"/>
      <c r="T5403" s="95" t="str">
        <f t="shared" si="407"/>
        <v/>
      </c>
      <c r="U5403" s="32">
        <f t="shared" si="408"/>
        <v>-1051.4345998673596</v>
      </c>
      <c r="V5403" s="22" t="str">
        <f t="shared" si="409"/>
        <v/>
      </c>
      <c r="X5403" s="33"/>
      <c r="Y5403" s="33"/>
    </row>
    <row r="5404" spans="1:25" x14ac:dyDescent="0.2">
      <c r="A5404" s="93" t="s">
        <v>5508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В пути</v>
      </c>
      <c r="E5404" s="95">
        <f>IFERROR(VLOOKUP($A5404,HeadJournal!$A$1:$NTR$890,COLUMN(HeadJournal!G$1),0),"")</f>
        <v>46012</v>
      </c>
      <c r="F5404" s="95" t="str">
        <f t="shared" si="406"/>
        <v>12 2025</v>
      </c>
      <c r="G5404" s="97" t="s">
        <v>5</v>
      </c>
      <c r="H5404" s="161" t="s">
        <v>2898</v>
      </c>
      <c r="I5404" s="97" t="s">
        <v>2067</v>
      </c>
      <c r="J5404" s="97" t="s">
        <v>2899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</v>
      </c>
      <c r="P5404" s="30">
        <f>IFERROR(SUM(K5404:O5404)*VLOOKUP($A5404,HeadJournal!$A$1:$L$890,COLUMN(HeadJournal!H$1),0),0)</f>
        <v>715.72598236984652</v>
      </c>
      <c r="Q5404" s="29"/>
      <c r="R5404" s="31"/>
      <c r="S5404" s="31"/>
      <c r="T5404" s="95" t="str">
        <f t="shared" si="407"/>
        <v/>
      </c>
      <c r="U5404" s="32">
        <f t="shared" si="408"/>
        <v>-715.72598236984652</v>
      </c>
      <c r="V5404" s="22" t="str">
        <f t="shared" si="409"/>
        <v/>
      </c>
      <c r="X5404" s="33"/>
      <c r="Y5404" s="33"/>
    </row>
    <row r="5405" spans="1:25" x14ac:dyDescent="0.2">
      <c r="A5405" s="93" t="s">
        <v>5508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В пути</v>
      </c>
      <c r="E5405" s="95">
        <f>IFERROR(VLOOKUP($A5405,HeadJournal!$A$1:$NTR$890,COLUMN(HeadJournal!G$1),0),"")</f>
        <v>46012</v>
      </c>
      <c r="F5405" s="95" t="str">
        <f t="shared" si="406"/>
        <v>12 2025</v>
      </c>
      <c r="G5405" s="97" t="s">
        <v>5</v>
      </c>
      <c r="H5405" s="161" t="s">
        <v>2898</v>
      </c>
      <c r="I5405" s="97" t="s">
        <v>2067</v>
      </c>
      <c r="J5405" s="97" t="s">
        <v>2899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</v>
      </c>
      <c r="P5405" s="30">
        <f>IFERROR(SUM(K5405:O5405)*VLOOKUP($A5405,HeadJournal!$A$1:$L$890,COLUMN(HeadJournal!H$1),0),0)</f>
        <v>715.72598236984652</v>
      </c>
      <c r="Q5405" s="29"/>
      <c r="R5405" s="31"/>
      <c r="S5405" s="31"/>
      <c r="T5405" s="95" t="str">
        <f t="shared" si="407"/>
        <v/>
      </c>
      <c r="U5405" s="32">
        <f t="shared" si="408"/>
        <v>-715.72598236984652</v>
      </c>
      <c r="V5405" s="22" t="str">
        <f t="shared" si="409"/>
        <v/>
      </c>
      <c r="X5405" s="33"/>
      <c r="Y5405" s="33"/>
    </row>
    <row r="5406" spans="1:25" x14ac:dyDescent="0.2">
      <c r="A5406" s="93" t="s">
        <v>5508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В пути</v>
      </c>
      <c r="E5406" s="95">
        <f>IFERROR(VLOOKUP($A5406,HeadJournal!$A$1:$NTR$890,COLUMN(HeadJournal!G$1),0),"")</f>
        <v>46012</v>
      </c>
      <c r="F5406" s="95" t="str">
        <f t="shared" si="406"/>
        <v>12 2025</v>
      </c>
      <c r="G5406" s="97" t="s">
        <v>5</v>
      </c>
      <c r="H5406" s="161" t="s">
        <v>5188</v>
      </c>
      <c r="I5406" s="97" t="s">
        <v>2070</v>
      </c>
      <c r="J5406" s="97" t="s">
        <v>5189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</v>
      </c>
      <c r="P5406" s="30">
        <f>IFERROR(SUM(K5406:O5406)*VLOOKUP($A5406,HeadJournal!$A$1:$L$890,COLUMN(HeadJournal!H$1),0),0)</f>
        <v>1675.7488421576213</v>
      </c>
      <c r="Q5406" s="29"/>
      <c r="R5406" s="31"/>
      <c r="S5406" s="31"/>
      <c r="T5406" s="95" t="str">
        <f t="shared" si="407"/>
        <v/>
      </c>
      <c r="U5406" s="32">
        <f t="shared" si="408"/>
        <v>-1675.7488421576213</v>
      </c>
      <c r="V5406" s="22" t="str">
        <f t="shared" si="409"/>
        <v/>
      </c>
      <c r="X5406" s="33"/>
      <c r="Y5406" s="33"/>
    </row>
    <row r="5407" spans="1:25" x14ac:dyDescent="0.2">
      <c r="A5407" s="93" t="s">
        <v>5508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В пути</v>
      </c>
      <c r="E5407" s="95">
        <f>IFERROR(VLOOKUP($A5407,HeadJournal!$A$1:$NTR$890,COLUMN(HeadJournal!G$1),0),"")</f>
        <v>46012</v>
      </c>
      <c r="F5407" s="95" t="str">
        <f t="shared" si="406"/>
        <v>12 2025</v>
      </c>
      <c r="G5407" s="97" t="s">
        <v>5</v>
      </c>
      <c r="H5407" s="161" t="s">
        <v>2690</v>
      </c>
      <c r="I5407" s="97" t="s">
        <v>2067</v>
      </c>
      <c r="J5407" s="97" t="s">
        <v>2717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</v>
      </c>
      <c r="P5407" s="30">
        <f>IFERROR(SUM(K5407:O5407)*VLOOKUP($A5407,HeadJournal!$A$1:$L$890,COLUMN(HeadJournal!H$1),0),0)</f>
        <v>377.62229744666752</v>
      </c>
      <c r="Q5407" s="29"/>
      <c r="R5407" s="31"/>
      <c r="S5407" s="31"/>
      <c r="T5407" s="95" t="str">
        <f t="shared" si="407"/>
        <v/>
      </c>
      <c r="U5407" s="32">
        <f t="shared" si="408"/>
        <v>-377.62229744666752</v>
      </c>
      <c r="V5407" s="22" t="str">
        <f t="shared" si="409"/>
        <v/>
      </c>
      <c r="X5407" s="33"/>
      <c r="Y5407" s="33"/>
    </row>
    <row r="5408" spans="1:25" x14ac:dyDescent="0.2">
      <c r="A5408" s="93" t="s">
        <v>5508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В пути</v>
      </c>
      <c r="E5408" s="95">
        <f>IFERROR(VLOOKUP($A5408,HeadJournal!$A$1:$NTR$890,COLUMN(HeadJournal!G$1),0),"")</f>
        <v>46012</v>
      </c>
      <c r="F5408" s="95" t="str">
        <f t="shared" si="406"/>
        <v>12 2025</v>
      </c>
      <c r="G5408" s="97" t="s">
        <v>5</v>
      </c>
      <c r="H5408" s="161" t="s">
        <v>2266</v>
      </c>
      <c r="I5408" s="97" t="s">
        <v>2067</v>
      </c>
      <c r="J5408" s="97" t="s">
        <v>5230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</v>
      </c>
      <c r="P5408" s="30">
        <f>IFERROR(SUM(K5408:O5408)*VLOOKUP($A5408,HeadJournal!$A$1:$L$890,COLUMN(HeadJournal!H$1),0),0)</f>
        <v>1080.9737647839063</v>
      </c>
      <c r="Q5408" s="29"/>
      <c r="R5408" s="31"/>
      <c r="S5408" s="31"/>
      <c r="T5408" s="95" t="str">
        <f t="shared" si="407"/>
        <v/>
      </c>
      <c r="U5408" s="32">
        <f t="shared" si="408"/>
        <v>-1080.9737647839063</v>
      </c>
      <c r="V5408" s="22" t="str">
        <f t="shared" si="409"/>
        <v/>
      </c>
      <c r="X5408" s="33"/>
      <c r="Y5408" s="33"/>
    </row>
    <row r="5409" spans="1:25" x14ac:dyDescent="0.2">
      <c r="A5409" s="93" t="s">
        <v>5508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В пути</v>
      </c>
      <c r="E5409" s="95">
        <f>IFERROR(VLOOKUP($A5409,HeadJournal!$A$1:$NTR$890,COLUMN(HeadJournal!G$1),0),"")</f>
        <v>46012</v>
      </c>
      <c r="F5409" s="95" t="str">
        <f t="shared" si="406"/>
        <v>12 2025</v>
      </c>
      <c r="G5409" s="97" t="s">
        <v>5</v>
      </c>
      <c r="H5409" s="161" t="s">
        <v>5506</v>
      </c>
      <c r="I5409" s="97" t="s">
        <v>2067</v>
      </c>
      <c r="J5409" s="97" t="s">
        <v>5507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</v>
      </c>
      <c r="P5409" s="30">
        <f>IFERROR(SUM(K5409:O5409)*VLOOKUP($A5409,HeadJournal!$A$1:$L$890,COLUMN(HeadJournal!H$1),0),0)</f>
        <v>1264.5956007516306</v>
      </c>
      <c r="Q5409" s="29"/>
      <c r="R5409" s="31"/>
      <c r="S5409" s="31"/>
      <c r="T5409" s="95" t="str">
        <f t="shared" si="407"/>
        <v/>
      </c>
      <c r="U5409" s="32">
        <f t="shared" si="408"/>
        <v>-1264.5956007516306</v>
      </c>
      <c r="V5409" s="22" t="str">
        <f t="shared" si="409"/>
        <v/>
      </c>
      <c r="X5409" s="33"/>
      <c r="Y5409" s="33"/>
    </row>
    <row r="5410" spans="1:25" x14ac:dyDescent="0.2">
      <c r="A5410" s="93" t="s">
        <v>5508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В пути</v>
      </c>
      <c r="E5410" s="95">
        <f>IFERROR(VLOOKUP($A5410,HeadJournal!$A$1:$NTR$890,COLUMN(HeadJournal!G$1),0),"")</f>
        <v>46012</v>
      </c>
      <c r="F5410" s="95" t="str">
        <f t="shared" si="406"/>
        <v>12 2025</v>
      </c>
      <c r="G5410" s="97" t="s">
        <v>5</v>
      </c>
      <c r="H5410" s="161" t="s">
        <v>4425</v>
      </c>
      <c r="I5410" s="97" t="s">
        <v>2742</v>
      </c>
      <c r="J5410" s="97" t="s">
        <v>4426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</v>
      </c>
      <c r="P5410" s="30">
        <f>IFERROR(SUM(K5410:O5410)*VLOOKUP($A5410,HeadJournal!$A$1:$L$890,COLUMN(HeadJournal!H$1),0),0)</f>
        <v>897.35192881618241</v>
      </c>
      <c r="Q5410" s="29"/>
      <c r="R5410" s="31"/>
      <c r="S5410" s="31"/>
      <c r="T5410" s="95" t="str">
        <f t="shared" si="407"/>
        <v/>
      </c>
      <c r="U5410" s="32">
        <f t="shared" si="408"/>
        <v>-897.35192881618241</v>
      </c>
      <c r="V5410" s="22" t="str">
        <f t="shared" si="409"/>
        <v/>
      </c>
      <c r="X5410" s="33"/>
      <c r="Y5410" s="33"/>
    </row>
    <row r="5411" spans="1:25" x14ac:dyDescent="0.2">
      <c r="A5411" s="93"/>
      <c r="B5411" s="94" t="str">
        <f>IFERROR(VLOOKUP($A5411,HeadJournal!$A$1:$NTR$890,COLUMN(HeadJournal!B$1),0),"")</f>
        <v/>
      </c>
      <c r="C5411" s="94" t="str">
        <f>IFERROR(VLOOKUP($A5411,HeadJournal!$A$1:$NTR$890,COLUMN(HeadJournal!C$1),0),"")</f>
        <v/>
      </c>
      <c r="D5411" s="125" t="str">
        <f>IFERROR(VLOOKUP($A5411,HeadJournal!$A$1:$NTR$890,COLUMN(HeadJournal!D$1),0),"")</f>
        <v/>
      </c>
      <c r="E5411" s="95" t="str">
        <f>IFERROR(VLOOKUP($A5411,HeadJournal!$A$1:$NTR$890,COLUMN(HeadJournal!G$1),0),"")</f>
        <v/>
      </c>
      <c r="F5411" s="95" t="str">
        <f t="shared" si="406"/>
        <v/>
      </c>
      <c r="G5411" s="97"/>
      <c r="H5411" s="161"/>
      <c r="I5411" s="97"/>
      <c r="J5411" s="97"/>
      <c r="K5411" s="29"/>
      <c r="L5411" s="29"/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0</v>
      </c>
      <c r="Q5411" s="29"/>
      <c r="R5411" s="31"/>
      <c r="S5411" s="31"/>
      <c r="T5411" s="95" t="str">
        <f t="shared" si="407"/>
        <v/>
      </c>
      <c r="U5411" s="32">
        <f t="shared" si="408"/>
        <v>0</v>
      </c>
      <c r="V5411" s="22" t="str">
        <f t="shared" si="409"/>
        <v/>
      </c>
      <c r="X5411" s="33"/>
      <c r="Y5411" s="33"/>
    </row>
    <row r="5412" spans="1:25" x14ac:dyDescent="0.2">
      <c r="A5412" s="93"/>
      <c r="B5412" s="94" t="str">
        <f>IFERROR(VLOOKUP($A5412,HeadJournal!$A$1:$NTR$890,COLUMN(HeadJournal!B$1),0),"")</f>
        <v/>
      </c>
      <c r="C5412" s="94" t="str">
        <f>IFERROR(VLOOKUP($A5412,HeadJournal!$A$1:$NTR$890,COLUMN(HeadJournal!C$1),0),"")</f>
        <v/>
      </c>
      <c r="D5412" s="125" t="str">
        <f>IFERROR(VLOOKUP($A5412,HeadJournal!$A$1:$NTR$890,COLUMN(HeadJournal!D$1),0),"")</f>
        <v/>
      </c>
      <c r="E5412" s="95" t="str">
        <f>IFERROR(VLOOKUP($A5412,HeadJournal!$A$1:$NTR$890,COLUMN(HeadJournal!G$1),0),"")</f>
        <v/>
      </c>
      <c r="F5412" s="95" t="str">
        <f t="shared" si="406"/>
        <v/>
      </c>
      <c r="G5412" s="97"/>
      <c r="H5412" s="161"/>
      <c r="I5412" s="97"/>
      <c r="J5412" s="97"/>
      <c r="K5412" s="29"/>
      <c r="L5412" s="29"/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0</v>
      </c>
      <c r="Q5412" s="29"/>
      <c r="R5412" s="31"/>
      <c r="S5412" s="31"/>
      <c r="T5412" s="95" t="str">
        <f t="shared" si="407"/>
        <v/>
      </c>
      <c r="U5412" s="32">
        <f t="shared" si="408"/>
        <v>0</v>
      </c>
      <c r="V5412" s="22" t="str">
        <f t="shared" si="409"/>
        <v/>
      </c>
      <c r="X5412" s="33"/>
      <c r="Y5412" s="33"/>
    </row>
    <row r="5413" spans="1:25" x14ac:dyDescent="0.2">
      <c r="A5413" s="93"/>
      <c r="B5413" s="94" t="str">
        <f>IFERROR(VLOOKUP($A5413,HeadJournal!$A$1:$NTR$890,COLUMN(HeadJournal!B$1),0),"")</f>
        <v/>
      </c>
      <c r="C5413" s="94" t="str">
        <f>IFERROR(VLOOKUP($A5413,HeadJournal!$A$1:$NTR$890,COLUMN(HeadJournal!C$1),0),"")</f>
        <v/>
      </c>
      <c r="D5413" s="125" t="str">
        <f>IFERROR(VLOOKUP($A5413,HeadJournal!$A$1:$NTR$890,COLUMN(HeadJournal!D$1),0),"")</f>
        <v/>
      </c>
      <c r="E5413" s="95" t="str">
        <f>IFERROR(VLOOKUP($A5413,HeadJournal!$A$1:$NTR$890,COLUMN(HeadJournal!G$1),0),"")</f>
        <v/>
      </c>
      <c r="F5413" s="95" t="str">
        <f t="shared" si="406"/>
        <v/>
      </c>
      <c r="G5413" s="97"/>
      <c r="H5413" s="161"/>
      <c r="I5413" s="97"/>
      <c r="J5413" s="97"/>
      <c r="K5413" s="29"/>
      <c r="L5413" s="29"/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0</v>
      </c>
      <c r="Q5413" s="29"/>
      <c r="R5413" s="31"/>
      <c r="S5413" s="31"/>
      <c r="T5413" s="95" t="str">
        <f t="shared" si="407"/>
        <v/>
      </c>
      <c r="U5413" s="32">
        <f t="shared" si="408"/>
        <v>0</v>
      </c>
      <c r="V5413" s="22" t="str">
        <f t="shared" si="409"/>
        <v/>
      </c>
      <c r="X5413" s="33"/>
      <c r="Y5413" s="33"/>
    </row>
    <row r="5414" spans="1:25" x14ac:dyDescent="0.2">
      <c r="A5414" s="93"/>
      <c r="B5414" s="94" t="str">
        <f>IFERROR(VLOOKUP($A5414,HeadJournal!$A$1:$NTR$890,COLUMN(HeadJournal!B$1),0),"")</f>
        <v/>
      </c>
      <c r="C5414" s="94" t="str">
        <f>IFERROR(VLOOKUP($A5414,HeadJournal!$A$1:$NTR$890,COLUMN(HeadJournal!C$1),0),"")</f>
        <v/>
      </c>
      <c r="D5414" s="125" t="str">
        <f>IFERROR(VLOOKUP($A5414,HeadJournal!$A$1:$NTR$890,COLUMN(HeadJournal!D$1),0),"")</f>
        <v/>
      </c>
      <c r="E5414" s="95" t="str">
        <f>IFERROR(VLOOKUP($A5414,HeadJournal!$A$1:$NTR$890,COLUMN(HeadJournal!G$1),0),"")</f>
        <v/>
      </c>
      <c r="F5414" s="95" t="str">
        <f t="shared" si="406"/>
        <v/>
      </c>
      <c r="G5414" s="97"/>
      <c r="H5414" s="161"/>
      <c r="I5414" s="97"/>
      <c r="J5414" s="97"/>
      <c r="K5414" s="29"/>
      <c r="L5414" s="29"/>
      <c r="M5414" s="30">
        <f>IFERROR(VLOOKUP($A5414,HeadJournal!$A$1:$J$890,COLUMN(HeadJournal!I$1),0)*($K5414+$L5414)/(SUMIF($A:$A,$A5414,$K:$K)+SUMIF($A:$A,$A5414,$L:$L)),0)</f>
        <v>0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0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0</v>
      </c>
      <c r="P5414" s="30">
        <f>IFERROR(SUM(K5414:O5414)*VLOOKUP($A5414,HeadJournal!$A$1:$L$890,COLUMN(HeadJournal!H$1),0),0)</f>
        <v>0</v>
      </c>
      <c r="Q5414" s="29"/>
      <c r="R5414" s="31"/>
      <c r="S5414" s="31"/>
      <c r="T5414" s="95" t="str">
        <f t="shared" si="407"/>
        <v/>
      </c>
      <c r="U5414" s="32">
        <f t="shared" si="408"/>
        <v>0</v>
      </c>
      <c r="V5414" s="22" t="str">
        <f t="shared" si="409"/>
        <v/>
      </c>
      <c r="X5414" s="33"/>
      <c r="Y5414" s="33"/>
    </row>
    <row r="5415" spans="1:25" x14ac:dyDescent="0.2">
      <c r="A5415" s="93"/>
      <c r="B5415" s="94" t="str">
        <f>IFERROR(VLOOKUP($A5415,HeadJournal!$A$1:$NTR$890,COLUMN(HeadJournal!B$1),0),"")</f>
        <v/>
      </c>
      <c r="C5415" s="94" t="str">
        <f>IFERROR(VLOOKUP($A5415,HeadJournal!$A$1:$NTR$890,COLUMN(HeadJournal!C$1),0),"")</f>
        <v/>
      </c>
      <c r="D5415" s="125" t="str">
        <f>IFERROR(VLOOKUP($A5415,HeadJournal!$A$1:$NTR$890,COLUMN(HeadJournal!D$1),0),"")</f>
        <v/>
      </c>
      <c r="E5415" s="95" t="str">
        <f>IFERROR(VLOOKUP($A5415,HeadJournal!$A$1:$NTR$890,COLUMN(HeadJournal!G$1),0),"")</f>
        <v/>
      </c>
      <c r="F5415" s="95" t="str">
        <f t="shared" si="406"/>
        <v/>
      </c>
      <c r="G5415" s="97"/>
      <c r="H5415" s="161"/>
      <c r="I5415" s="97"/>
      <c r="J5415" s="97"/>
      <c r="K5415" s="29"/>
      <c r="L5415" s="29"/>
      <c r="M5415" s="30">
        <f>IFERROR(VLOOKUP($A5415,HeadJournal!$A$1:$J$890,COLUMN(HeadJournal!I$1),0)*($K5415+$L5415)/(SUMIF($A:$A,$A5415,$K:$K)+SUMIF($A:$A,$A5415,$L:$L)),0)</f>
        <v>0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0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</v>
      </c>
      <c r="P5415" s="30">
        <f>IFERROR(SUM(K5415:O5415)*VLOOKUP($A5415,HeadJournal!$A$1:$L$890,COLUMN(HeadJournal!H$1),0),0)</f>
        <v>0</v>
      </c>
      <c r="Q5415" s="29"/>
      <c r="R5415" s="31"/>
      <c r="S5415" s="31"/>
      <c r="T5415" s="95" t="str">
        <f t="shared" si="407"/>
        <v/>
      </c>
      <c r="U5415" s="32">
        <f t="shared" si="408"/>
        <v>0</v>
      </c>
      <c r="V5415" s="22" t="str">
        <f t="shared" si="409"/>
        <v/>
      </c>
      <c r="X5415" s="33"/>
      <c r="Y5415" s="33"/>
    </row>
    <row r="5416" spans="1:25" x14ac:dyDescent="0.2">
      <c r="A5416" s="93"/>
      <c r="B5416" s="94" t="str">
        <f>IFERROR(VLOOKUP($A5416,HeadJournal!$A$1:$NTR$890,COLUMN(HeadJournal!B$1),0),"")</f>
        <v/>
      </c>
      <c r="C5416" s="94" t="str">
        <f>IFERROR(VLOOKUP($A5416,HeadJournal!$A$1:$NTR$890,COLUMN(HeadJournal!C$1),0),"")</f>
        <v/>
      </c>
      <c r="D5416" s="125" t="str">
        <f>IFERROR(VLOOKUP($A5416,HeadJournal!$A$1:$NTR$890,COLUMN(HeadJournal!D$1),0),"")</f>
        <v/>
      </c>
      <c r="E5416" s="95" t="str">
        <f>IFERROR(VLOOKUP($A5416,HeadJournal!$A$1:$NTR$890,COLUMN(HeadJournal!G$1),0),"")</f>
        <v/>
      </c>
      <c r="F5416" s="95" t="str">
        <f t="shared" si="406"/>
        <v/>
      </c>
      <c r="G5416" s="97"/>
      <c r="H5416" s="161"/>
      <c r="I5416" s="97"/>
      <c r="J5416" s="97"/>
      <c r="K5416" s="29"/>
      <c r="L5416" s="29"/>
      <c r="M5416" s="30">
        <f>IFERROR(VLOOKUP($A5416,HeadJournal!$A$1:$J$890,COLUMN(HeadJournal!I$1),0)*($K5416+$L5416)/(SUMIF($A:$A,$A5416,$K:$K)+SUMIF($A:$A,$A5416,$L:$L)),0)</f>
        <v>0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0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</v>
      </c>
      <c r="P5416" s="30">
        <f>IFERROR(SUM(K5416:O5416)*VLOOKUP($A5416,HeadJournal!$A$1:$L$890,COLUMN(HeadJournal!H$1),0),0)</f>
        <v>0</v>
      </c>
      <c r="Q5416" s="29"/>
      <c r="R5416" s="31"/>
      <c r="S5416" s="31"/>
      <c r="T5416" s="95" t="str">
        <f t="shared" si="407"/>
        <v/>
      </c>
      <c r="U5416" s="32">
        <f t="shared" si="408"/>
        <v>0</v>
      </c>
      <c r="V5416" s="22" t="str">
        <f t="shared" si="409"/>
        <v/>
      </c>
      <c r="X5416" s="33"/>
      <c r="Y5416" s="33"/>
    </row>
    <row r="5417" spans="1:25" x14ac:dyDescent="0.2">
      <c r="A5417" s="93"/>
      <c r="B5417" s="94" t="str">
        <f>IFERROR(VLOOKUP($A5417,HeadJournal!$A$1:$NTR$890,COLUMN(HeadJournal!B$1),0),"")</f>
        <v/>
      </c>
      <c r="C5417" s="94" t="str">
        <f>IFERROR(VLOOKUP($A5417,HeadJournal!$A$1:$NTR$890,COLUMN(HeadJournal!C$1),0),"")</f>
        <v/>
      </c>
      <c r="D5417" s="125" t="str">
        <f>IFERROR(VLOOKUP($A5417,HeadJournal!$A$1:$NTR$890,COLUMN(HeadJournal!D$1),0),"")</f>
        <v/>
      </c>
      <c r="E5417" s="95" t="str">
        <f>IFERROR(VLOOKUP($A5417,HeadJournal!$A$1:$NTR$890,COLUMN(HeadJournal!G$1),0),"")</f>
        <v/>
      </c>
      <c r="F5417" s="95" t="str">
        <f t="shared" si="406"/>
        <v/>
      </c>
      <c r="G5417" s="97"/>
      <c r="H5417" s="161"/>
      <c r="I5417" s="97"/>
      <c r="J5417" s="97"/>
      <c r="K5417" s="29"/>
      <c r="L5417" s="29"/>
      <c r="M5417" s="30">
        <f>IFERROR(VLOOKUP($A5417,HeadJournal!$A$1:$J$890,COLUMN(HeadJournal!I$1),0)*($K5417+$L5417)/(SUMIF($A:$A,$A5417,$K:$K)+SUMIF($A:$A,$A5417,$L:$L)),0)</f>
        <v>0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0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</v>
      </c>
      <c r="P5417" s="30">
        <f>IFERROR(SUM(K5417:O5417)*VLOOKUP($A5417,HeadJournal!$A$1:$L$890,COLUMN(HeadJournal!H$1),0),0)</f>
        <v>0</v>
      </c>
      <c r="Q5417" s="29"/>
      <c r="R5417" s="31"/>
      <c r="S5417" s="31"/>
      <c r="T5417" s="95" t="str">
        <f t="shared" si="407"/>
        <v/>
      </c>
      <c r="U5417" s="32">
        <f t="shared" si="408"/>
        <v>0</v>
      </c>
      <c r="V5417" s="22" t="str">
        <f t="shared" si="409"/>
        <v/>
      </c>
      <c r="X5417" s="33"/>
      <c r="Y5417" s="33"/>
    </row>
    <row r="5418" spans="1:25" x14ac:dyDescent="0.2">
      <c r="A5418" s="93"/>
      <c r="B5418" s="94" t="str">
        <f>IFERROR(VLOOKUP($A5418,HeadJournal!$A$1:$NTR$890,COLUMN(HeadJournal!B$1),0),"")</f>
        <v/>
      </c>
      <c r="C5418" s="94" t="str">
        <f>IFERROR(VLOOKUP($A5418,HeadJournal!$A$1:$NTR$890,COLUMN(HeadJournal!C$1),0),"")</f>
        <v/>
      </c>
      <c r="D5418" s="125" t="str">
        <f>IFERROR(VLOOKUP($A5418,HeadJournal!$A$1:$NTR$890,COLUMN(HeadJournal!D$1),0),"")</f>
        <v/>
      </c>
      <c r="E5418" s="95" t="str">
        <f>IFERROR(VLOOKUP($A5418,HeadJournal!$A$1:$NTR$890,COLUMN(HeadJournal!G$1),0),"")</f>
        <v/>
      </c>
      <c r="F5418" s="95" t="str">
        <f t="shared" si="406"/>
        <v/>
      </c>
      <c r="G5418" s="97"/>
      <c r="H5418" s="161"/>
      <c r="I5418" s="97"/>
      <c r="J5418" s="97"/>
      <c r="K5418" s="29"/>
      <c r="L5418" s="29"/>
      <c r="M5418" s="30">
        <f>IFERROR(VLOOKUP($A5418,HeadJournal!$A$1:$J$890,COLUMN(HeadJournal!I$1),0)*($K5418+$L5418)/(SUMIF($A:$A,$A5418,$K:$K)+SUMIF($A:$A,$A5418,$L:$L)),0)</f>
        <v>0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0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</v>
      </c>
      <c r="P5418" s="30">
        <f>IFERROR(SUM(K5418:O5418)*VLOOKUP($A5418,HeadJournal!$A$1:$L$890,COLUMN(HeadJournal!H$1),0),0)</f>
        <v>0</v>
      </c>
      <c r="Q5418" s="29"/>
      <c r="R5418" s="31"/>
      <c r="S5418" s="31"/>
      <c r="T5418" s="95" t="str">
        <f t="shared" si="407"/>
        <v/>
      </c>
      <c r="U5418" s="32">
        <f t="shared" si="408"/>
        <v>0</v>
      </c>
      <c r="V5418" s="22" t="str">
        <f t="shared" si="409"/>
        <v/>
      </c>
      <c r="X5418" s="33"/>
      <c r="Y5418" s="33"/>
    </row>
    <row r="5419" spans="1:25" x14ac:dyDescent="0.2">
      <c r="A5419" s="93"/>
      <c r="B5419" s="94" t="str">
        <f>IFERROR(VLOOKUP($A5419,HeadJournal!$A$1:$NTR$890,COLUMN(HeadJournal!B$1),0),"")</f>
        <v/>
      </c>
      <c r="C5419" s="94" t="str">
        <f>IFERROR(VLOOKUP($A5419,HeadJournal!$A$1:$NTR$890,COLUMN(HeadJournal!C$1),0),"")</f>
        <v/>
      </c>
      <c r="D5419" s="125" t="str">
        <f>IFERROR(VLOOKUP($A5419,HeadJournal!$A$1:$NTR$890,COLUMN(HeadJournal!D$1),0),"")</f>
        <v/>
      </c>
      <c r="E5419" s="95" t="str">
        <f>IFERROR(VLOOKUP($A5419,HeadJournal!$A$1:$NTR$890,COLUMN(HeadJournal!G$1),0),"")</f>
        <v/>
      </c>
      <c r="F5419" s="95" t="str">
        <f t="shared" si="406"/>
        <v/>
      </c>
      <c r="G5419" s="97"/>
      <c r="H5419" s="161"/>
      <c r="I5419" s="97"/>
      <c r="J5419" s="97"/>
      <c r="K5419" s="29"/>
      <c r="L5419" s="29"/>
      <c r="M5419" s="30">
        <f>IFERROR(VLOOKUP($A5419,HeadJournal!$A$1:$J$890,COLUMN(HeadJournal!I$1),0)*($K5419+$L5419)/(SUMIF($A:$A,$A5419,$K:$K)+SUMIF($A:$A,$A5419,$L:$L)),0)</f>
        <v>0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0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</v>
      </c>
      <c r="P5419" s="30">
        <f>IFERROR(SUM(K5419:O5419)*VLOOKUP($A5419,HeadJournal!$A$1:$L$890,COLUMN(HeadJournal!H$1),0),0)</f>
        <v>0</v>
      </c>
      <c r="Q5419" s="29"/>
      <c r="R5419" s="31"/>
      <c r="S5419" s="31"/>
      <c r="T5419" s="95" t="str">
        <f t="shared" si="407"/>
        <v/>
      </c>
      <c r="U5419" s="32">
        <f t="shared" si="408"/>
        <v>0</v>
      </c>
      <c r="V5419" s="22" t="str">
        <f t="shared" si="409"/>
        <v/>
      </c>
      <c r="X5419" s="33"/>
      <c r="Y5419" s="33"/>
    </row>
    <row r="5420" spans="1:25" x14ac:dyDescent="0.2">
      <c r="A5420" s="93"/>
      <c r="B5420" s="94" t="str">
        <f>IFERROR(VLOOKUP($A5420,HeadJournal!$A$1:$NTR$890,COLUMN(HeadJournal!B$1),0),"")</f>
        <v/>
      </c>
      <c r="C5420" s="94" t="str">
        <f>IFERROR(VLOOKUP($A5420,HeadJournal!$A$1:$NTR$890,COLUMN(HeadJournal!C$1),0),"")</f>
        <v/>
      </c>
      <c r="D5420" s="125" t="str">
        <f>IFERROR(VLOOKUP($A5420,HeadJournal!$A$1:$NTR$890,COLUMN(HeadJournal!D$1),0),"")</f>
        <v/>
      </c>
      <c r="E5420" s="95" t="str">
        <f>IFERROR(VLOOKUP($A5420,HeadJournal!$A$1:$NTR$890,COLUMN(HeadJournal!G$1),0),"")</f>
        <v/>
      </c>
      <c r="F5420" s="95" t="str">
        <f t="shared" si="406"/>
        <v/>
      </c>
      <c r="G5420" s="97"/>
      <c r="H5420" s="161"/>
      <c r="I5420" s="97"/>
      <c r="J5420" s="97"/>
      <c r="K5420" s="29"/>
      <c r="L5420" s="29"/>
      <c r="M5420" s="30">
        <f>IFERROR(VLOOKUP($A5420,HeadJournal!$A$1:$J$890,COLUMN(HeadJournal!I$1),0)*($K5420+$L5420)/(SUMIF($A:$A,$A5420,$K:$K)+SUMIF($A:$A,$A5420,$L:$L)),0)</f>
        <v>0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0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</v>
      </c>
      <c r="P5420" s="30">
        <f>IFERROR(SUM(K5420:O5420)*VLOOKUP($A5420,HeadJournal!$A$1:$L$890,COLUMN(HeadJournal!H$1),0),0)</f>
        <v>0</v>
      </c>
      <c r="Q5420" s="29"/>
      <c r="R5420" s="31"/>
      <c r="S5420" s="31"/>
      <c r="T5420" s="95" t="str">
        <f t="shared" si="407"/>
        <v/>
      </c>
      <c r="U5420" s="32">
        <f t="shared" si="408"/>
        <v>0</v>
      </c>
      <c r="V5420" s="22" t="str">
        <f t="shared" si="409"/>
        <v/>
      </c>
      <c r="X5420" s="33"/>
      <c r="Y5420" s="33"/>
    </row>
    <row r="5421" spans="1:25" x14ac:dyDescent="0.2">
      <c r="A5421" s="93"/>
      <c r="B5421" s="94" t="str">
        <f>IFERROR(VLOOKUP($A5421,HeadJournal!$A$1:$NTR$890,COLUMN(HeadJournal!B$1),0),"")</f>
        <v/>
      </c>
      <c r="C5421" s="94" t="str">
        <f>IFERROR(VLOOKUP($A5421,HeadJournal!$A$1:$NTR$890,COLUMN(HeadJournal!C$1),0),"")</f>
        <v/>
      </c>
      <c r="D5421" s="125" t="str">
        <f>IFERROR(VLOOKUP($A5421,HeadJournal!$A$1:$NTR$890,COLUMN(HeadJournal!D$1),0),"")</f>
        <v/>
      </c>
      <c r="E5421" s="95" t="str">
        <f>IFERROR(VLOOKUP($A5421,HeadJournal!$A$1:$NTR$890,COLUMN(HeadJournal!G$1),0),"")</f>
        <v/>
      </c>
      <c r="F5421" s="95" t="str">
        <f t="shared" si="406"/>
        <v/>
      </c>
      <c r="G5421" s="97"/>
      <c r="H5421" s="161"/>
      <c r="I5421" s="97"/>
      <c r="J5421" s="97"/>
      <c r="K5421" s="29"/>
      <c r="L5421" s="29"/>
      <c r="M5421" s="30">
        <f>IFERROR(VLOOKUP($A5421,HeadJournal!$A$1:$J$890,COLUMN(HeadJournal!I$1),0)*($K5421+$L5421)/(SUMIF($A:$A,$A5421,$K:$K)+SUMIF($A:$A,$A5421,$L:$L)),0)</f>
        <v>0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0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</v>
      </c>
      <c r="P5421" s="30">
        <f>IFERROR(SUM(K5421:O5421)*VLOOKUP($A5421,HeadJournal!$A$1:$L$890,COLUMN(HeadJournal!H$1),0),0)</f>
        <v>0</v>
      </c>
      <c r="Q5421" s="29"/>
      <c r="R5421" s="31"/>
      <c r="S5421" s="31"/>
      <c r="T5421" s="95" t="str">
        <f t="shared" si="407"/>
        <v/>
      </c>
      <c r="U5421" s="32">
        <f t="shared" si="408"/>
        <v>0</v>
      </c>
      <c r="V5421" s="22" t="str">
        <f t="shared" si="409"/>
        <v/>
      </c>
      <c r="X5421" s="33"/>
      <c r="Y5421" s="33"/>
    </row>
    <row r="5422" spans="1:25" x14ac:dyDescent="0.2">
      <c r="A5422" s="93"/>
      <c r="B5422" s="94" t="str">
        <f>IFERROR(VLOOKUP($A5422,HeadJournal!$A$1:$NTR$890,COLUMN(HeadJournal!B$1),0),"")</f>
        <v/>
      </c>
      <c r="C5422" s="94" t="str">
        <f>IFERROR(VLOOKUP($A5422,HeadJournal!$A$1:$NTR$890,COLUMN(HeadJournal!C$1),0),"")</f>
        <v/>
      </c>
      <c r="D5422" s="125" t="str">
        <f>IFERROR(VLOOKUP($A5422,HeadJournal!$A$1:$NTR$890,COLUMN(HeadJournal!D$1),0),"")</f>
        <v/>
      </c>
      <c r="E5422" s="95" t="str">
        <f>IFERROR(VLOOKUP($A5422,HeadJournal!$A$1:$NTR$890,COLUMN(HeadJournal!G$1),0),"")</f>
        <v/>
      </c>
      <c r="F5422" s="95" t="str">
        <f t="shared" si="406"/>
        <v/>
      </c>
      <c r="G5422" s="97"/>
      <c r="H5422" s="161"/>
      <c r="I5422" s="97"/>
      <c r="J5422" s="97"/>
      <c r="K5422" s="29"/>
      <c r="L5422" s="29"/>
      <c r="M5422" s="30">
        <f>IFERROR(VLOOKUP($A5422,HeadJournal!$A$1:$J$890,COLUMN(HeadJournal!I$1),0)*($K5422+$L5422)/(SUMIF($A:$A,$A5422,$K:$K)+SUMIF($A:$A,$A5422,$L:$L)),0)</f>
        <v>0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0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</v>
      </c>
      <c r="P5422" s="30">
        <f>IFERROR(SUM(K5422:O5422)*VLOOKUP($A5422,HeadJournal!$A$1:$L$890,COLUMN(HeadJournal!H$1),0),0)</f>
        <v>0</v>
      </c>
      <c r="Q5422" s="29"/>
      <c r="R5422" s="31"/>
      <c r="S5422" s="31"/>
      <c r="T5422" s="95" t="str">
        <f t="shared" si="407"/>
        <v/>
      </c>
      <c r="U5422" s="32">
        <f t="shared" si="408"/>
        <v>0</v>
      </c>
      <c r="V5422" s="22" t="str">
        <f t="shared" si="409"/>
        <v/>
      </c>
      <c r="X5422" s="33"/>
      <c r="Y5422" s="33"/>
    </row>
    <row r="5423" spans="1:25" x14ac:dyDescent="0.2">
      <c r="A5423" s="93"/>
      <c r="B5423" s="94" t="str">
        <f>IFERROR(VLOOKUP($A5423,HeadJournal!$A$1:$NTR$890,COLUMN(HeadJournal!B$1),0),"")</f>
        <v/>
      </c>
      <c r="C5423" s="94" t="str">
        <f>IFERROR(VLOOKUP($A5423,HeadJournal!$A$1:$NTR$890,COLUMN(HeadJournal!C$1),0),"")</f>
        <v/>
      </c>
      <c r="D5423" s="125" t="str">
        <f>IFERROR(VLOOKUP($A5423,HeadJournal!$A$1:$NTR$890,COLUMN(HeadJournal!D$1),0),"")</f>
        <v/>
      </c>
      <c r="E5423" s="95" t="str">
        <f>IFERROR(VLOOKUP($A5423,HeadJournal!$A$1:$NTR$890,COLUMN(HeadJournal!G$1),0),"")</f>
        <v/>
      </c>
      <c r="F5423" s="95" t="str">
        <f t="shared" si="406"/>
        <v/>
      </c>
      <c r="G5423" s="97"/>
      <c r="H5423" s="161"/>
      <c r="I5423" s="97"/>
      <c r="J5423" s="97"/>
      <c r="K5423" s="29"/>
      <c r="L5423" s="29"/>
      <c r="M5423" s="30">
        <f>IFERROR(VLOOKUP($A5423,HeadJournal!$A$1:$J$890,COLUMN(HeadJournal!I$1),0)*($K5423+$L5423)/(SUMIF($A:$A,$A5423,$K:$K)+SUMIF($A:$A,$A5423,$L:$L)),0)</f>
        <v>0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0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</v>
      </c>
      <c r="P5423" s="30">
        <f>IFERROR(SUM(K5423:O5423)*VLOOKUP($A5423,HeadJournal!$A$1:$L$890,COLUMN(HeadJournal!H$1),0),0)</f>
        <v>0</v>
      </c>
      <c r="Q5423" s="29"/>
      <c r="R5423" s="31"/>
      <c r="S5423" s="31"/>
      <c r="T5423" s="95" t="str">
        <f t="shared" si="407"/>
        <v/>
      </c>
      <c r="U5423" s="32">
        <f t="shared" si="408"/>
        <v>0</v>
      </c>
      <c r="V5423" s="22" t="str">
        <f t="shared" si="409"/>
        <v/>
      </c>
      <c r="X5423" s="33"/>
      <c r="Y5423" s="33"/>
    </row>
    <row r="5424" spans="1:25" x14ac:dyDescent="0.2">
      <c r="A5424" s="93"/>
      <c r="B5424" s="94" t="str">
        <f>IFERROR(VLOOKUP($A5424,HeadJournal!$A$1:$NTR$890,COLUMN(HeadJournal!B$1),0),"")</f>
        <v/>
      </c>
      <c r="C5424" s="94" t="str">
        <f>IFERROR(VLOOKUP($A5424,HeadJournal!$A$1:$NTR$890,COLUMN(HeadJournal!C$1),0),"")</f>
        <v/>
      </c>
      <c r="D5424" s="125" t="str">
        <f>IFERROR(VLOOKUP($A5424,HeadJournal!$A$1:$NTR$890,COLUMN(HeadJournal!D$1),0),"")</f>
        <v/>
      </c>
      <c r="E5424" s="95" t="str">
        <f>IFERROR(VLOOKUP($A5424,HeadJournal!$A$1:$NTR$890,COLUMN(HeadJournal!G$1),0),"")</f>
        <v/>
      </c>
      <c r="F5424" s="95" t="str">
        <f t="shared" si="406"/>
        <v/>
      </c>
      <c r="G5424" s="97"/>
      <c r="H5424" s="161"/>
      <c r="I5424" s="97"/>
      <c r="J5424" s="97"/>
      <c r="K5424" s="29"/>
      <c r="L5424" s="29"/>
      <c r="M5424" s="30">
        <f>IFERROR(VLOOKUP($A5424,HeadJournal!$A$1:$J$890,COLUMN(HeadJournal!I$1),0)*($K5424+$L5424)/(SUMIF($A:$A,$A5424,$K:$K)+SUMIF($A:$A,$A5424,$L:$L)),0)</f>
        <v>0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0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</v>
      </c>
      <c r="P5424" s="30">
        <f>IFERROR(SUM(K5424:O5424)*VLOOKUP($A5424,HeadJournal!$A$1:$L$890,COLUMN(HeadJournal!H$1),0),0)</f>
        <v>0</v>
      </c>
      <c r="Q5424" s="29"/>
      <c r="R5424" s="31"/>
      <c r="S5424" s="31"/>
      <c r="T5424" s="95" t="str">
        <f t="shared" si="407"/>
        <v/>
      </c>
      <c r="U5424" s="32">
        <f t="shared" si="408"/>
        <v>0</v>
      </c>
      <c r="V5424" s="22" t="str">
        <f t="shared" si="409"/>
        <v/>
      </c>
      <c r="X5424" s="33"/>
      <c r="Y5424" s="33"/>
    </row>
    <row r="5425" spans="1:25" x14ac:dyDescent="0.2">
      <c r="A5425" s="93"/>
      <c r="B5425" s="94" t="str">
        <f>IFERROR(VLOOKUP($A5425,HeadJournal!$A$1:$NTR$890,COLUMN(HeadJournal!B$1),0),"")</f>
        <v/>
      </c>
      <c r="C5425" s="94" t="str">
        <f>IFERROR(VLOOKUP($A5425,HeadJournal!$A$1:$NTR$890,COLUMN(HeadJournal!C$1),0),"")</f>
        <v/>
      </c>
      <c r="D5425" s="125" t="str">
        <f>IFERROR(VLOOKUP($A5425,HeadJournal!$A$1:$NTR$890,COLUMN(HeadJournal!D$1),0),"")</f>
        <v/>
      </c>
      <c r="E5425" s="95" t="str">
        <f>IFERROR(VLOOKUP($A5425,HeadJournal!$A$1:$NTR$890,COLUMN(HeadJournal!G$1),0),"")</f>
        <v/>
      </c>
      <c r="F5425" s="95" t="str">
        <f t="shared" si="406"/>
        <v/>
      </c>
      <c r="G5425" s="97"/>
      <c r="H5425" s="161"/>
      <c r="I5425" s="97"/>
      <c r="J5425" s="97"/>
      <c r="K5425" s="29"/>
      <c r="L5425" s="29"/>
      <c r="M5425" s="30">
        <f>IFERROR(VLOOKUP($A5425,HeadJournal!$A$1:$J$890,COLUMN(HeadJournal!I$1),0)*($K5425+$L5425)/(SUMIF($A:$A,$A5425,$K:$K)+SUMIF($A:$A,$A5425,$L:$L)),0)</f>
        <v>0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0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</v>
      </c>
      <c r="P5425" s="30">
        <f>IFERROR(SUM(K5425:O5425)*VLOOKUP($A5425,HeadJournal!$A$1:$L$890,COLUMN(HeadJournal!H$1),0),0)</f>
        <v>0</v>
      </c>
      <c r="Q5425" s="29"/>
      <c r="R5425" s="31"/>
      <c r="S5425" s="31"/>
      <c r="T5425" s="95" t="str">
        <f t="shared" si="407"/>
        <v/>
      </c>
      <c r="U5425" s="32">
        <f t="shared" si="408"/>
        <v>0</v>
      </c>
      <c r="V5425" s="22" t="str">
        <f t="shared" si="409"/>
        <v/>
      </c>
      <c r="X5425" s="33"/>
      <c r="Y5425" s="33"/>
    </row>
    <row r="5426" spans="1:25" x14ac:dyDescent="0.2">
      <c r="A5426" s="93"/>
      <c r="B5426" s="94" t="str">
        <f>IFERROR(VLOOKUP($A5426,HeadJournal!$A$1:$NTR$890,COLUMN(HeadJournal!B$1),0),"")</f>
        <v/>
      </c>
      <c r="C5426" s="94" t="str">
        <f>IFERROR(VLOOKUP($A5426,HeadJournal!$A$1:$NTR$890,COLUMN(HeadJournal!C$1),0),"")</f>
        <v/>
      </c>
      <c r="D5426" s="125" t="str">
        <f>IFERROR(VLOOKUP($A5426,HeadJournal!$A$1:$NTR$890,COLUMN(HeadJournal!D$1),0),"")</f>
        <v/>
      </c>
      <c r="E5426" s="95" t="str">
        <f>IFERROR(VLOOKUP($A5426,HeadJournal!$A$1:$NTR$890,COLUMN(HeadJournal!G$1),0),"")</f>
        <v/>
      </c>
      <c r="F5426" s="95" t="str">
        <f t="shared" si="406"/>
        <v/>
      </c>
      <c r="G5426" s="97"/>
      <c r="H5426" s="161"/>
      <c r="I5426" s="97"/>
      <c r="J5426" s="97"/>
      <c r="K5426" s="29"/>
      <c r="L5426" s="29"/>
      <c r="M5426" s="30">
        <f>IFERROR(VLOOKUP($A5426,HeadJournal!$A$1:$J$890,COLUMN(HeadJournal!I$1),0)*($K5426+$L5426)/(SUMIF($A:$A,$A5426,$K:$K)+SUMIF($A:$A,$A5426,$L:$L)),0)</f>
        <v>0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0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0</v>
      </c>
      <c r="P5426" s="30">
        <f>IFERROR(SUM(K5426:O5426)*VLOOKUP($A5426,HeadJournal!$A$1:$L$890,COLUMN(HeadJournal!H$1),0),0)</f>
        <v>0</v>
      </c>
      <c r="Q5426" s="29"/>
      <c r="R5426" s="31"/>
      <c r="S5426" s="31"/>
      <c r="T5426" s="95" t="str">
        <f t="shared" si="407"/>
        <v/>
      </c>
      <c r="U5426" s="32">
        <f t="shared" si="408"/>
        <v>0</v>
      </c>
      <c r="V5426" s="22" t="str">
        <f t="shared" si="409"/>
        <v/>
      </c>
      <c r="X5426" s="33"/>
      <c r="Y5426" s="33"/>
    </row>
    <row r="5427" spans="1:25" x14ac:dyDescent="0.2">
      <c r="A5427" s="93"/>
      <c r="B5427" s="94" t="str">
        <f>IFERROR(VLOOKUP($A5427,HeadJournal!$A$1:$NTR$890,COLUMN(HeadJournal!B$1),0),"")</f>
        <v/>
      </c>
      <c r="C5427" s="94" t="str">
        <f>IFERROR(VLOOKUP($A5427,HeadJournal!$A$1:$NTR$890,COLUMN(HeadJournal!C$1),0),"")</f>
        <v/>
      </c>
      <c r="D5427" s="125" t="str">
        <f>IFERROR(VLOOKUP($A5427,HeadJournal!$A$1:$NTR$890,COLUMN(HeadJournal!D$1),0),"")</f>
        <v/>
      </c>
      <c r="E5427" s="95" t="str">
        <f>IFERROR(VLOOKUP($A5427,HeadJournal!$A$1:$NTR$890,COLUMN(HeadJournal!G$1),0),"")</f>
        <v/>
      </c>
      <c r="F5427" s="95" t="str">
        <f t="shared" si="406"/>
        <v/>
      </c>
      <c r="G5427" s="97"/>
      <c r="H5427" s="161"/>
      <c r="I5427" s="97"/>
      <c r="J5427" s="97"/>
      <c r="K5427" s="29"/>
      <c r="L5427" s="29"/>
      <c r="M5427" s="30">
        <f>IFERROR(VLOOKUP($A5427,HeadJournal!$A$1:$J$890,COLUMN(HeadJournal!I$1),0)*($K5427+$L5427)/(SUMIF($A:$A,$A5427,$K:$K)+SUMIF($A:$A,$A5427,$L:$L)),0)</f>
        <v>0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0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</v>
      </c>
      <c r="P5427" s="30">
        <f>IFERROR(SUM(K5427:O5427)*VLOOKUP($A5427,HeadJournal!$A$1:$L$890,COLUMN(HeadJournal!H$1),0),0)</f>
        <v>0</v>
      </c>
      <c r="Q5427" s="29"/>
      <c r="R5427" s="31"/>
      <c r="S5427" s="31"/>
      <c r="T5427" s="95" t="str">
        <f t="shared" si="407"/>
        <v/>
      </c>
      <c r="U5427" s="32">
        <f t="shared" si="408"/>
        <v>0</v>
      </c>
      <c r="V5427" s="22" t="str">
        <f t="shared" si="409"/>
        <v/>
      </c>
      <c r="X5427" s="33"/>
      <c r="Y5427" s="33"/>
    </row>
    <row r="5428" spans="1:25" x14ac:dyDescent="0.2">
      <c r="A5428" s="93"/>
      <c r="B5428" s="94" t="str">
        <f>IFERROR(VLOOKUP($A5428,HeadJournal!$A$1:$NTR$890,COLUMN(HeadJournal!B$1),0),"")</f>
        <v/>
      </c>
      <c r="C5428" s="94" t="str">
        <f>IFERROR(VLOOKUP($A5428,HeadJournal!$A$1:$NTR$890,COLUMN(HeadJournal!C$1),0),"")</f>
        <v/>
      </c>
      <c r="D5428" s="125" t="str">
        <f>IFERROR(VLOOKUP($A5428,HeadJournal!$A$1:$NTR$890,COLUMN(HeadJournal!D$1),0),"")</f>
        <v/>
      </c>
      <c r="E5428" s="95" t="str">
        <f>IFERROR(VLOOKUP($A5428,HeadJournal!$A$1:$NTR$890,COLUMN(HeadJournal!G$1),0),"")</f>
        <v/>
      </c>
      <c r="F5428" s="95" t="str">
        <f t="shared" si="406"/>
        <v/>
      </c>
      <c r="G5428" s="97"/>
      <c r="H5428" s="161"/>
      <c r="I5428" s="97"/>
      <c r="J5428" s="97"/>
      <c r="K5428" s="29"/>
      <c r="L5428" s="29"/>
      <c r="M5428" s="30">
        <f>IFERROR(VLOOKUP($A5428,HeadJournal!$A$1:$J$890,COLUMN(HeadJournal!I$1),0)*($K5428+$L5428)/(SUMIF($A:$A,$A5428,$K:$K)+SUMIF($A:$A,$A5428,$L:$L)),0)</f>
        <v>0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0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</v>
      </c>
      <c r="P5428" s="30">
        <f>IFERROR(SUM(K5428:O5428)*VLOOKUP($A5428,HeadJournal!$A$1:$L$890,COLUMN(HeadJournal!H$1),0),0)</f>
        <v>0</v>
      </c>
      <c r="Q5428" s="29"/>
      <c r="R5428" s="31"/>
      <c r="S5428" s="31"/>
      <c r="T5428" s="95" t="str">
        <f t="shared" si="407"/>
        <v/>
      </c>
      <c r="U5428" s="32">
        <f t="shared" si="408"/>
        <v>0</v>
      </c>
      <c r="V5428" s="22" t="str">
        <f t="shared" si="409"/>
        <v/>
      </c>
      <c r="X5428" s="33"/>
      <c r="Y5428" s="33"/>
    </row>
    <row r="5429" spans="1:25" x14ac:dyDescent="0.2">
      <c r="A5429" s="93"/>
      <c r="B5429" s="94" t="str">
        <f>IFERROR(VLOOKUP($A5429,HeadJournal!$A$1:$NTR$890,COLUMN(HeadJournal!B$1),0),"")</f>
        <v/>
      </c>
      <c r="C5429" s="94" t="str">
        <f>IFERROR(VLOOKUP($A5429,HeadJournal!$A$1:$NTR$890,COLUMN(HeadJournal!C$1),0),"")</f>
        <v/>
      </c>
      <c r="D5429" s="125" t="str">
        <f>IFERROR(VLOOKUP($A5429,HeadJournal!$A$1:$NTR$890,COLUMN(HeadJournal!D$1),0),"")</f>
        <v/>
      </c>
      <c r="E5429" s="95" t="str">
        <f>IFERROR(VLOOKUP($A5429,HeadJournal!$A$1:$NTR$890,COLUMN(HeadJournal!G$1),0),"")</f>
        <v/>
      </c>
      <c r="F5429" s="95" t="str">
        <f t="shared" si="406"/>
        <v/>
      </c>
      <c r="G5429" s="97"/>
      <c r="H5429" s="161"/>
      <c r="I5429" s="97"/>
      <c r="J5429" s="97"/>
      <c r="K5429" s="29"/>
      <c r="L5429" s="29"/>
      <c r="M5429" s="30">
        <f>IFERROR(VLOOKUP($A5429,HeadJournal!$A$1:$J$890,COLUMN(HeadJournal!I$1),0)*($K5429+$L5429)/(SUMIF($A:$A,$A5429,$K:$K)+SUMIF($A:$A,$A5429,$L:$L)),0)</f>
        <v>0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0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</v>
      </c>
      <c r="P5429" s="30">
        <f>IFERROR(SUM(K5429:O5429)*VLOOKUP($A5429,HeadJournal!$A$1:$L$890,COLUMN(HeadJournal!H$1),0),0)</f>
        <v>0</v>
      </c>
      <c r="Q5429" s="29"/>
      <c r="R5429" s="31"/>
      <c r="S5429" s="31"/>
      <c r="T5429" s="95" t="str">
        <f t="shared" si="407"/>
        <v/>
      </c>
      <c r="U5429" s="32">
        <f t="shared" si="408"/>
        <v>0</v>
      </c>
      <c r="V5429" s="22" t="str">
        <f t="shared" si="409"/>
        <v/>
      </c>
      <c r="X5429" s="33"/>
      <c r="Y5429" s="33"/>
    </row>
    <row r="5430" spans="1:25" x14ac:dyDescent="0.2">
      <c r="A5430" s="93"/>
      <c r="B5430" s="94" t="str">
        <f>IFERROR(VLOOKUP($A5430,HeadJournal!$A$1:$NTR$890,COLUMN(HeadJournal!B$1),0),"")</f>
        <v/>
      </c>
      <c r="C5430" s="94" t="str">
        <f>IFERROR(VLOOKUP($A5430,HeadJournal!$A$1:$NTR$890,COLUMN(HeadJournal!C$1),0),"")</f>
        <v/>
      </c>
      <c r="D5430" s="125" t="str">
        <f>IFERROR(VLOOKUP($A5430,HeadJournal!$A$1:$NTR$890,COLUMN(HeadJournal!D$1),0),"")</f>
        <v/>
      </c>
      <c r="E5430" s="95" t="str">
        <f>IFERROR(VLOOKUP($A5430,HeadJournal!$A$1:$NTR$890,COLUMN(HeadJournal!G$1),0),"")</f>
        <v/>
      </c>
      <c r="F5430" s="95" t="str">
        <f t="shared" si="406"/>
        <v/>
      </c>
      <c r="G5430" s="97"/>
      <c r="H5430" s="161"/>
      <c r="I5430" s="97"/>
      <c r="J5430" s="97"/>
      <c r="K5430" s="29"/>
      <c r="L5430" s="29"/>
      <c r="M5430" s="30">
        <f>IFERROR(VLOOKUP($A5430,HeadJournal!$A$1:$J$890,COLUMN(HeadJournal!I$1),0)*($K5430+$L5430)/(SUMIF($A:$A,$A5430,$K:$K)+SUMIF($A:$A,$A5430,$L:$L)),0)</f>
        <v>0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</v>
      </c>
      <c r="P5430" s="30">
        <f>IFERROR(SUM(K5430:O5430)*VLOOKUP($A5430,HeadJournal!$A$1:$L$890,COLUMN(HeadJournal!H$1),0),0)</f>
        <v>0</v>
      </c>
      <c r="Q5430" s="29"/>
      <c r="R5430" s="31"/>
      <c r="S5430" s="31"/>
      <c r="T5430" s="95" t="str">
        <f t="shared" si="407"/>
        <v/>
      </c>
      <c r="U5430" s="32">
        <f t="shared" si="408"/>
        <v>0</v>
      </c>
      <c r="V5430" s="22" t="str">
        <f t="shared" si="409"/>
        <v/>
      </c>
      <c r="X5430" s="33"/>
      <c r="Y5430" s="33"/>
    </row>
    <row r="5431" spans="1:25" x14ac:dyDescent="0.2">
      <c r="A5431" s="93"/>
      <c r="B5431" s="94" t="str">
        <f>IFERROR(VLOOKUP($A5431,HeadJournal!$A$1:$NTR$890,COLUMN(HeadJournal!B$1),0),"")</f>
        <v/>
      </c>
      <c r="C5431" s="94" t="str">
        <f>IFERROR(VLOOKUP($A5431,HeadJournal!$A$1:$NTR$890,COLUMN(HeadJournal!C$1),0),"")</f>
        <v/>
      </c>
      <c r="D5431" s="125" t="str">
        <f>IFERROR(VLOOKUP($A5431,HeadJournal!$A$1:$NTR$890,COLUMN(HeadJournal!D$1),0),"")</f>
        <v/>
      </c>
      <c r="E5431" s="95" t="str">
        <f>IFERROR(VLOOKUP($A5431,HeadJournal!$A$1:$NTR$890,COLUMN(HeadJournal!G$1),0),"")</f>
        <v/>
      </c>
      <c r="F5431" s="95" t="str">
        <f t="shared" si="406"/>
        <v/>
      </c>
      <c r="G5431" s="97"/>
      <c r="H5431" s="161"/>
      <c r="I5431" s="97"/>
      <c r="J5431" s="97"/>
      <c r="K5431" s="29"/>
      <c r="L5431" s="29"/>
      <c r="M5431" s="30">
        <f>IFERROR(VLOOKUP($A5431,HeadJournal!$A$1:$J$890,COLUMN(HeadJournal!I$1),0)*($K5431+$L5431)/(SUMIF($A:$A,$A5431,$K:$K)+SUMIF($A:$A,$A5431,$L:$L)),0)</f>
        <v>0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</v>
      </c>
      <c r="P5431" s="30">
        <f>IFERROR(SUM(K5431:O5431)*VLOOKUP($A5431,HeadJournal!$A$1:$L$890,COLUMN(HeadJournal!H$1),0),0)</f>
        <v>0</v>
      </c>
      <c r="Q5431" s="29"/>
      <c r="R5431" s="31"/>
      <c r="S5431" s="31"/>
      <c r="T5431" s="95" t="str">
        <f t="shared" si="407"/>
        <v/>
      </c>
      <c r="U5431" s="32">
        <f t="shared" si="408"/>
        <v>0</v>
      </c>
      <c r="V5431" s="22" t="str">
        <f t="shared" si="409"/>
        <v/>
      </c>
      <c r="X5431" s="33"/>
      <c r="Y5431" s="33"/>
    </row>
    <row r="5432" spans="1:25" x14ac:dyDescent="0.2">
      <c r="A5432" s="93"/>
      <c r="B5432" s="94" t="str">
        <f>IFERROR(VLOOKUP($A5432,HeadJournal!$A$1:$NTR$890,COLUMN(HeadJournal!B$1),0),"")</f>
        <v/>
      </c>
      <c r="C5432" s="94" t="str">
        <f>IFERROR(VLOOKUP($A5432,HeadJournal!$A$1:$NTR$890,COLUMN(HeadJournal!C$1),0),"")</f>
        <v/>
      </c>
      <c r="D5432" s="125" t="str">
        <f>IFERROR(VLOOKUP($A5432,HeadJournal!$A$1:$NTR$890,COLUMN(HeadJournal!D$1),0),"")</f>
        <v/>
      </c>
      <c r="E5432" s="95" t="str">
        <f>IFERROR(VLOOKUP($A5432,HeadJournal!$A$1:$NTR$890,COLUMN(HeadJournal!G$1),0),"")</f>
        <v/>
      </c>
      <c r="F5432" s="95" t="str">
        <f t="shared" si="406"/>
        <v/>
      </c>
      <c r="G5432" s="97"/>
      <c r="H5432" s="161"/>
      <c r="I5432" s="97"/>
      <c r="J5432" s="97"/>
      <c r="K5432" s="29"/>
      <c r="L5432" s="29"/>
      <c r="M5432" s="30">
        <f>IFERROR(VLOOKUP($A5432,HeadJournal!$A$1:$J$890,COLUMN(HeadJournal!I$1),0)*($K5432+$L5432)/(SUMIF($A:$A,$A5432,$K:$K)+SUMIF($A:$A,$A5432,$L:$L)),0)</f>
        <v>0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</v>
      </c>
      <c r="P5432" s="30">
        <f>IFERROR(SUM(K5432:O5432)*VLOOKUP($A5432,HeadJournal!$A$1:$L$890,COLUMN(HeadJournal!H$1),0),0)</f>
        <v>0</v>
      </c>
      <c r="Q5432" s="29"/>
      <c r="R5432" s="31"/>
      <c r="S5432" s="31"/>
      <c r="T5432" s="95" t="str">
        <f t="shared" si="407"/>
        <v/>
      </c>
      <c r="U5432" s="32">
        <f t="shared" si="408"/>
        <v>0</v>
      </c>
      <c r="V5432" s="22" t="str">
        <f t="shared" si="409"/>
        <v/>
      </c>
      <c r="X5432" s="33"/>
      <c r="Y5432" s="33"/>
    </row>
    <row r="5433" spans="1:25" x14ac:dyDescent="0.2">
      <c r="A5433" s="93"/>
      <c r="B5433" s="94" t="str">
        <f>IFERROR(VLOOKUP($A5433,HeadJournal!$A$1:$NTR$890,COLUMN(HeadJournal!B$1),0),"")</f>
        <v/>
      </c>
      <c r="C5433" s="94" t="str">
        <f>IFERROR(VLOOKUP($A5433,HeadJournal!$A$1:$NTR$890,COLUMN(HeadJournal!C$1),0),"")</f>
        <v/>
      </c>
      <c r="D5433" s="125" t="str">
        <f>IFERROR(VLOOKUP($A5433,HeadJournal!$A$1:$NTR$890,COLUMN(HeadJournal!D$1),0),"")</f>
        <v/>
      </c>
      <c r="E5433" s="95" t="str">
        <f>IFERROR(VLOOKUP($A5433,HeadJournal!$A$1:$NTR$890,COLUMN(HeadJournal!G$1),0),"")</f>
        <v/>
      </c>
      <c r="F5433" s="95" t="str">
        <f t="shared" si="406"/>
        <v/>
      </c>
      <c r="G5433" s="97"/>
      <c r="H5433" s="161"/>
      <c r="I5433" s="97"/>
      <c r="J5433" s="97"/>
      <c r="K5433" s="29"/>
      <c r="L5433" s="29"/>
      <c r="M5433" s="30">
        <f>IFERROR(VLOOKUP($A5433,HeadJournal!$A$1:$J$890,COLUMN(HeadJournal!I$1),0)*($K5433+$L5433)/(SUMIF($A:$A,$A5433,$K:$K)+SUMIF($A:$A,$A5433,$L:$L)),0)</f>
        <v>0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</v>
      </c>
      <c r="P5433" s="30">
        <f>IFERROR(SUM(K5433:O5433)*VLOOKUP($A5433,HeadJournal!$A$1:$L$890,COLUMN(HeadJournal!H$1),0),0)</f>
        <v>0</v>
      </c>
      <c r="Q5433" s="29"/>
      <c r="R5433" s="31"/>
      <c r="S5433" s="31"/>
      <c r="T5433" s="95" t="str">
        <f t="shared" si="407"/>
        <v/>
      </c>
      <c r="U5433" s="32">
        <f t="shared" si="408"/>
        <v>0</v>
      </c>
      <c r="V5433" s="22" t="str">
        <f t="shared" si="409"/>
        <v/>
      </c>
      <c r="X5433" s="33"/>
      <c r="Y5433" s="33"/>
    </row>
    <row r="5434" spans="1:25" x14ac:dyDescent="0.2">
      <c r="A5434" s="93"/>
      <c r="B5434" s="94" t="str">
        <f>IFERROR(VLOOKUP($A5434,HeadJournal!$A$1:$NTR$890,COLUMN(HeadJournal!B$1),0),"")</f>
        <v/>
      </c>
      <c r="C5434" s="94" t="str">
        <f>IFERROR(VLOOKUP($A5434,HeadJournal!$A$1:$NTR$890,COLUMN(HeadJournal!C$1),0),"")</f>
        <v/>
      </c>
      <c r="D5434" s="125" t="str">
        <f>IFERROR(VLOOKUP($A5434,HeadJournal!$A$1:$NTR$890,COLUMN(HeadJournal!D$1),0),"")</f>
        <v/>
      </c>
      <c r="E5434" s="95" t="str">
        <f>IFERROR(VLOOKUP($A5434,HeadJournal!$A$1:$NTR$890,COLUMN(HeadJournal!G$1),0),"")</f>
        <v/>
      </c>
      <c r="F5434" s="95" t="str">
        <f t="shared" si="406"/>
        <v/>
      </c>
      <c r="G5434" s="97"/>
      <c r="H5434" s="161"/>
      <c r="I5434" s="97"/>
      <c r="J5434" s="97"/>
      <c r="K5434" s="29"/>
      <c r="L5434" s="29"/>
      <c r="M5434" s="30">
        <f>IFERROR(VLOOKUP($A5434,HeadJournal!$A$1:$J$890,COLUMN(HeadJournal!I$1),0)*($K5434+$L5434)/(SUMIF($A:$A,$A5434,$K:$K)+SUMIF($A:$A,$A5434,$L:$L)),0)</f>
        <v>0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</v>
      </c>
      <c r="P5434" s="30">
        <f>IFERROR(SUM(K5434:O5434)*VLOOKUP($A5434,HeadJournal!$A$1:$L$890,COLUMN(HeadJournal!H$1),0),0)</f>
        <v>0</v>
      </c>
      <c r="Q5434" s="29"/>
      <c r="R5434" s="31"/>
      <c r="S5434" s="31"/>
      <c r="T5434" s="95" t="str">
        <f t="shared" si="407"/>
        <v/>
      </c>
      <c r="U5434" s="32">
        <f t="shared" si="408"/>
        <v>0</v>
      </c>
      <c r="V5434" s="22" t="str">
        <f t="shared" si="409"/>
        <v/>
      </c>
      <c r="X5434" s="33"/>
      <c r="Y5434" s="33"/>
    </row>
    <row r="5435" spans="1:25" x14ac:dyDescent="0.2">
      <c r="A5435" s="93"/>
      <c r="B5435" s="94" t="str">
        <f>IFERROR(VLOOKUP($A5435,HeadJournal!$A$1:$NTR$890,COLUMN(HeadJournal!B$1),0),"")</f>
        <v/>
      </c>
      <c r="C5435" s="94" t="str">
        <f>IFERROR(VLOOKUP($A5435,HeadJournal!$A$1:$NTR$890,COLUMN(HeadJournal!C$1),0),"")</f>
        <v/>
      </c>
      <c r="D5435" s="125" t="str">
        <f>IFERROR(VLOOKUP($A5435,HeadJournal!$A$1:$NTR$890,COLUMN(HeadJournal!D$1),0),"")</f>
        <v/>
      </c>
      <c r="E5435" s="95" t="str">
        <f>IFERROR(VLOOKUP($A5435,HeadJournal!$A$1:$NTR$890,COLUMN(HeadJournal!G$1),0),"")</f>
        <v/>
      </c>
      <c r="F5435" s="95" t="str">
        <f t="shared" si="406"/>
        <v/>
      </c>
      <c r="G5435" s="97"/>
      <c r="H5435" s="161"/>
      <c r="I5435" s="97"/>
      <c r="J5435" s="97"/>
      <c r="K5435" s="29"/>
      <c r="L5435" s="29"/>
      <c r="M5435" s="30">
        <f>IFERROR(VLOOKUP($A5435,HeadJournal!$A$1:$J$890,COLUMN(HeadJournal!I$1),0)*($K5435+$L5435)/(SUMIF($A:$A,$A5435,$K:$K)+SUMIF($A:$A,$A5435,$L:$L)),0)</f>
        <v>0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</v>
      </c>
      <c r="P5435" s="30">
        <f>IFERROR(SUM(K5435:O5435)*VLOOKUP($A5435,HeadJournal!$A$1:$L$890,COLUMN(HeadJournal!H$1),0),0)</f>
        <v>0</v>
      </c>
      <c r="Q5435" s="29"/>
      <c r="R5435" s="31"/>
      <c r="S5435" s="31"/>
      <c r="T5435" s="95" t="str">
        <f t="shared" si="407"/>
        <v/>
      </c>
      <c r="U5435" s="32">
        <f t="shared" si="408"/>
        <v>0</v>
      </c>
      <c r="V5435" s="22" t="str">
        <f t="shared" si="409"/>
        <v/>
      </c>
      <c r="X5435" s="33"/>
      <c r="Y5435" s="33"/>
    </row>
    <row r="5436" spans="1:25" x14ac:dyDescent="0.2">
      <c r="A5436" s="93"/>
      <c r="B5436" s="94" t="str">
        <f>IFERROR(VLOOKUP($A5436,HeadJournal!$A$1:$NTR$890,COLUMN(HeadJournal!B$1),0),"")</f>
        <v/>
      </c>
      <c r="C5436" s="94" t="str">
        <f>IFERROR(VLOOKUP($A5436,HeadJournal!$A$1:$NTR$890,COLUMN(HeadJournal!C$1),0),"")</f>
        <v/>
      </c>
      <c r="D5436" s="125" t="str">
        <f>IFERROR(VLOOKUP($A5436,HeadJournal!$A$1:$NTR$890,COLUMN(HeadJournal!D$1),0),"")</f>
        <v/>
      </c>
      <c r="E5436" s="95" t="str">
        <f>IFERROR(VLOOKUP($A5436,HeadJournal!$A$1:$NTR$890,COLUMN(HeadJournal!G$1),0),"")</f>
        <v/>
      </c>
      <c r="F5436" s="95" t="str">
        <f t="shared" si="406"/>
        <v/>
      </c>
      <c r="G5436" s="97"/>
      <c r="H5436" s="161"/>
      <c r="I5436" s="97"/>
      <c r="J5436" s="97"/>
      <c r="K5436" s="29"/>
      <c r="L5436" s="29"/>
      <c r="M5436" s="30">
        <f>IFERROR(VLOOKUP($A5436,HeadJournal!$A$1:$J$890,COLUMN(HeadJournal!I$1),0)*($K5436+$L5436)/(SUMIF($A:$A,$A5436,$K:$K)+SUMIF($A:$A,$A5436,$L:$L)),0)</f>
        <v>0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</v>
      </c>
      <c r="P5436" s="30">
        <f>IFERROR(SUM(K5436:O5436)*VLOOKUP($A5436,HeadJournal!$A$1:$L$890,COLUMN(HeadJournal!H$1),0),0)</f>
        <v>0</v>
      </c>
      <c r="Q5436" s="29"/>
      <c r="R5436" s="31"/>
      <c r="S5436" s="31"/>
      <c r="T5436" s="95" t="str">
        <f t="shared" si="407"/>
        <v/>
      </c>
      <c r="U5436" s="32">
        <f t="shared" si="408"/>
        <v>0</v>
      </c>
      <c r="V5436" s="22" t="str">
        <f t="shared" si="409"/>
        <v/>
      </c>
      <c r="X5436" s="33"/>
      <c r="Y5436" s="33"/>
    </row>
    <row r="5437" spans="1:25" x14ac:dyDescent="0.2">
      <c r="A5437" s="93"/>
      <c r="B5437" s="94" t="str">
        <f>IFERROR(VLOOKUP($A5437,HeadJournal!$A$1:$NTR$890,COLUMN(HeadJournal!B$1),0),"")</f>
        <v/>
      </c>
      <c r="C5437" s="94" t="str">
        <f>IFERROR(VLOOKUP($A5437,HeadJournal!$A$1:$NTR$890,COLUMN(HeadJournal!C$1),0),"")</f>
        <v/>
      </c>
      <c r="D5437" s="125" t="str">
        <f>IFERROR(VLOOKUP($A5437,HeadJournal!$A$1:$NTR$890,COLUMN(HeadJournal!D$1),0),"")</f>
        <v/>
      </c>
      <c r="E5437" s="95" t="str">
        <f>IFERROR(VLOOKUP($A5437,HeadJournal!$A$1:$NTR$890,COLUMN(HeadJournal!G$1),0),"")</f>
        <v/>
      </c>
      <c r="F5437" s="95" t="str">
        <f t="shared" si="406"/>
        <v/>
      </c>
      <c r="G5437" s="97"/>
      <c r="H5437" s="161"/>
      <c r="I5437" s="97"/>
      <c r="J5437" s="97"/>
      <c r="K5437" s="29"/>
      <c r="L5437" s="29"/>
      <c r="M5437" s="30">
        <f>IFERROR(VLOOKUP($A5437,HeadJournal!$A$1:$J$890,COLUMN(HeadJournal!I$1),0)*($K5437+$L5437)/(SUMIF($A:$A,$A5437,$K:$K)+SUMIF($A:$A,$A5437,$L:$L)),0)</f>
        <v>0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</v>
      </c>
      <c r="P5437" s="30">
        <f>IFERROR(SUM(K5437:O5437)*VLOOKUP($A5437,HeadJournal!$A$1:$L$890,COLUMN(HeadJournal!H$1),0),0)</f>
        <v>0</v>
      </c>
      <c r="Q5437" s="29"/>
      <c r="R5437" s="31"/>
      <c r="S5437" s="31"/>
      <c r="T5437" s="95" t="str">
        <f t="shared" si="407"/>
        <v/>
      </c>
      <c r="U5437" s="32">
        <f t="shared" si="408"/>
        <v>0</v>
      </c>
      <c r="V5437" s="22" t="str">
        <f t="shared" si="409"/>
        <v/>
      </c>
      <c r="X5437" s="33"/>
      <c r="Y5437" s="33"/>
    </row>
    <row r="5438" spans="1:25" x14ac:dyDescent="0.2">
      <c r="A5438" s="93"/>
      <c r="B5438" s="94" t="str">
        <f>IFERROR(VLOOKUP($A5438,HeadJournal!$A$1:$NTR$890,COLUMN(HeadJournal!B$1),0),"")</f>
        <v/>
      </c>
      <c r="C5438" s="94" t="str">
        <f>IFERROR(VLOOKUP($A5438,HeadJournal!$A$1:$NTR$890,COLUMN(HeadJournal!C$1),0),"")</f>
        <v/>
      </c>
      <c r="D5438" s="125" t="str">
        <f>IFERROR(VLOOKUP($A5438,HeadJournal!$A$1:$NTR$890,COLUMN(HeadJournal!D$1),0),"")</f>
        <v/>
      </c>
      <c r="E5438" s="95" t="str">
        <f>IFERROR(VLOOKUP($A5438,HeadJournal!$A$1:$NTR$890,COLUMN(HeadJournal!G$1),0),"")</f>
        <v/>
      </c>
      <c r="F5438" s="95" t="str">
        <f t="shared" si="406"/>
        <v/>
      </c>
      <c r="G5438" s="97"/>
      <c r="H5438" s="161"/>
      <c r="I5438" s="97"/>
      <c r="J5438" s="97"/>
      <c r="K5438" s="29"/>
      <c r="L5438" s="29"/>
      <c r="M5438" s="30">
        <f>IFERROR(VLOOKUP($A5438,HeadJournal!$A$1:$J$890,COLUMN(HeadJournal!I$1),0)*($K5438+$L5438)/(SUMIF($A:$A,$A5438,$K:$K)+SUMIF($A:$A,$A5438,$L:$L)),0)</f>
        <v>0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</v>
      </c>
      <c r="P5438" s="30">
        <f>IFERROR(SUM(K5438:O5438)*VLOOKUP($A5438,HeadJournal!$A$1:$L$890,COLUMN(HeadJournal!H$1),0),0)</f>
        <v>0</v>
      </c>
      <c r="Q5438" s="29"/>
      <c r="R5438" s="31"/>
      <c r="S5438" s="31"/>
      <c r="T5438" s="95" t="str">
        <f t="shared" si="407"/>
        <v/>
      </c>
      <c r="U5438" s="32">
        <f t="shared" si="408"/>
        <v>0</v>
      </c>
      <c r="V5438" s="22" t="str">
        <f t="shared" si="409"/>
        <v/>
      </c>
      <c r="X5438" s="33"/>
      <c r="Y5438" s="33"/>
    </row>
    <row r="5439" spans="1:25" x14ac:dyDescent="0.2">
      <c r="A5439" s="93"/>
      <c r="B5439" s="94" t="str">
        <f>IFERROR(VLOOKUP($A5439,HeadJournal!$A$1:$NTR$890,COLUMN(HeadJournal!B$1),0),"")</f>
        <v/>
      </c>
      <c r="C5439" s="94" t="str">
        <f>IFERROR(VLOOKUP($A5439,HeadJournal!$A$1:$NTR$890,COLUMN(HeadJournal!C$1),0),"")</f>
        <v/>
      </c>
      <c r="D5439" s="125" t="str">
        <f>IFERROR(VLOOKUP($A5439,HeadJournal!$A$1:$NTR$890,COLUMN(HeadJournal!D$1),0),"")</f>
        <v/>
      </c>
      <c r="E5439" s="95" t="str">
        <f>IFERROR(VLOOKUP($A5439,HeadJournal!$A$1:$NTR$890,COLUMN(HeadJournal!G$1),0),"")</f>
        <v/>
      </c>
      <c r="F5439" s="95" t="str">
        <f t="shared" si="406"/>
        <v/>
      </c>
      <c r="G5439" s="97"/>
      <c r="H5439" s="161"/>
      <c r="I5439" s="97"/>
      <c r="J5439" s="97"/>
      <c r="K5439" s="29"/>
      <c r="L5439" s="29"/>
      <c r="M5439" s="30">
        <f>IFERROR(VLOOKUP($A5439,HeadJournal!$A$1:$J$890,COLUMN(HeadJournal!I$1),0)*($K5439+$L5439)/(SUMIF($A:$A,$A5439,$K:$K)+SUMIF($A:$A,$A5439,$L:$L)),0)</f>
        <v>0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</v>
      </c>
      <c r="P5439" s="30">
        <f>IFERROR(SUM(K5439:O5439)*VLOOKUP($A5439,HeadJournal!$A$1:$L$890,COLUMN(HeadJournal!H$1),0),0)</f>
        <v>0</v>
      </c>
      <c r="Q5439" s="29"/>
      <c r="R5439" s="31"/>
      <c r="S5439" s="31"/>
      <c r="T5439" s="95" t="str">
        <f t="shared" si="407"/>
        <v/>
      </c>
      <c r="U5439" s="32">
        <f t="shared" si="408"/>
        <v>0</v>
      </c>
      <c r="V5439" s="22" t="str">
        <f t="shared" si="409"/>
        <v/>
      </c>
      <c r="X5439" s="33"/>
      <c r="Y5439" s="33"/>
    </row>
    <row r="5440" spans="1:25" x14ac:dyDescent="0.2">
      <c r="A5440" s="93"/>
      <c r="B5440" s="94" t="str">
        <f>IFERROR(VLOOKUP($A5440,HeadJournal!$A$1:$NTR$890,COLUMN(HeadJournal!B$1),0),"")</f>
        <v/>
      </c>
      <c r="C5440" s="94" t="str">
        <f>IFERROR(VLOOKUP($A5440,HeadJournal!$A$1:$NTR$890,COLUMN(HeadJournal!C$1),0),"")</f>
        <v/>
      </c>
      <c r="D5440" s="125" t="str">
        <f>IFERROR(VLOOKUP($A5440,HeadJournal!$A$1:$NTR$890,COLUMN(HeadJournal!D$1),0),"")</f>
        <v/>
      </c>
      <c r="E5440" s="95" t="str">
        <f>IFERROR(VLOOKUP($A5440,HeadJournal!$A$1:$NTR$890,COLUMN(HeadJournal!G$1),0),"")</f>
        <v/>
      </c>
      <c r="F5440" s="95" t="str">
        <f t="shared" si="406"/>
        <v/>
      </c>
      <c r="G5440" s="97"/>
      <c r="H5440" s="161"/>
      <c r="I5440" s="97"/>
      <c r="J5440" s="97"/>
      <c r="K5440" s="29"/>
      <c r="L5440" s="29"/>
      <c r="M5440" s="30">
        <f>IFERROR(VLOOKUP($A5440,HeadJournal!$A$1:$J$890,COLUMN(HeadJournal!I$1),0)*($K5440+$L5440)/(SUMIF($A:$A,$A5440,$K:$K)+SUMIF($A:$A,$A5440,$L:$L)),0)</f>
        <v>0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</v>
      </c>
      <c r="P5440" s="30">
        <f>IFERROR(SUM(K5440:O5440)*VLOOKUP($A5440,HeadJournal!$A$1:$L$890,COLUMN(HeadJournal!H$1),0),0)</f>
        <v>0</v>
      </c>
      <c r="Q5440" s="29"/>
      <c r="R5440" s="31"/>
      <c r="S5440" s="31"/>
      <c r="T5440" s="95" t="str">
        <f t="shared" si="407"/>
        <v/>
      </c>
      <c r="U5440" s="32">
        <f t="shared" si="408"/>
        <v>0</v>
      </c>
      <c r="V5440" s="22" t="str">
        <f t="shared" si="409"/>
        <v/>
      </c>
      <c r="X5440" s="33"/>
      <c r="Y5440" s="33"/>
    </row>
    <row r="5441" spans="1:25" x14ac:dyDescent="0.2">
      <c r="A5441" s="93"/>
      <c r="B5441" s="94" t="str">
        <f>IFERROR(VLOOKUP($A5441,HeadJournal!$A$1:$NTR$890,COLUMN(HeadJournal!B$1),0),"")</f>
        <v/>
      </c>
      <c r="C5441" s="94" t="str">
        <f>IFERROR(VLOOKUP($A5441,HeadJournal!$A$1:$NTR$890,COLUMN(HeadJournal!C$1),0),"")</f>
        <v/>
      </c>
      <c r="D5441" s="125" t="str">
        <f>IFERROR(VLOOKUP($A5441,HeadJournal!$A$1:$NTR$890,COLUMN(HeadJournal!D$1),0),"")</f>
        <v/>
      </c>
      <c r="E5441" s="95" t="str">
        <f>IFERROR(VLOOKUP($A5441,HeadJournal!$A$1:$NTR$890,COLUMN(HeadJournal!G$1),0),"")</f>
        <v/>
      </c>
      <c r="F5441" s="95" t="str">
        <f t="shared" si="406"/>
        <v/>
      </c>
      <c r="G5441" s="97"/>
      <c r="H5441" s="161"/>
      <c r="I5441" s="97"/>
      <c r="J5441" s="97"/>
      <c r="K5441" s="29"/>
      <c r="L5441" s="29"/>
      <c r="M5441" s="30">
        <f>IFERROR(VLOOKUP($A5441,HeadJournal!$A$1:$J$890,COLUMN(HeadJournal!I$1),0)*($K5441+$L5441)/(SUMIF($A:$A,$A5441,$K:$K)+SUMIF($A:$A,$A5441,$L:$L)),0)</f>
        <v>0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</v>
      </c>
      <c r="P5441" s="30">
        <f>IFERROR(SUM(K5441:O5441)*VLOOKUP($A5441,HeadJournal!$A$1:$L$890,COLUMN(HeadJournal!H$1),0),0)</f>
        <v>0</v>
      </c>
      <c r="Q5441" s="29"/>
      <c r="R5441" s="31"/>
      <c r="S5441" s="31"/>
      <c r="T5441" s="95" t="str">
        <f t="shared" si="407"/>
        <v/>
      </c>
      <c r="U5441" s="32">
        <f t="shared" si="408"/>
        <v>0</v>
      </c>
      <c r="V5441" s="22" t="str">
        <f t="shared" si="409"/>
        <v/>
      </c>
      <c r="X5441" s="33"/>
      <c r="Y5441" s="33"/>
    </row>
    <row r="5442" spans="1:25" x14ac:dyDescent="0.2">
      <c r="A5442" s="93"/>
      <c r="B5442" s="94" t="str">
        <f>IFERROR(VLOOKUP($A5442,HeadJournal!$A$1:$NTR$890,COLUMN(HeadJournal!B$1),0),"")</f>
        <v/>
      </c>
      <c r="C5442" s="94" t="str">
        <f>IFERROR(VLOOKUP($A5442,HeadJournal!$A$1:$NTR$890,COLUMN(HeadJournal!C$1),0),"")</f>
        <v/>
      </c>
      <c r="D5442" s="125" t="str">
        <f>IFERROR(VLOOKUP($A5442,HeadJournal!$A$1:$NTR$890,COLUMN(HeadJournal!D$1),0),"")</f>
        <v/>
      </c>
      <c r="E5442" s="95" t="str">
        <f>IFERROR(VLOOKUP($A5442,HeadJournal!$A$1:$NTR$890,COLUMN(HeadJournal!G$1),0),"")</f>
        <v/>
      </c>
      <c r="F5442" s="95" t="str">
        <f t="shared" si="406"/>
        <v/>
      </c>
      <c r="G5442" s="97"/>
      <c r="H5442" s="161"/>
      <c r="I5442" s="97"/>
      <c r="J5442" s="97"/>
      <c r="K5442" s="29"/>
      <c r="L5442" s="29"/>
      <c r="M5442" s="30">
        <f>IFERROR(VLOOKUP($A5442,HeadJournal!$A$1:$J$890,COLUMN(HeadJournal!I$1),0)*($K5442+$L5442)/(SUMIF($A:$A,$A5442,$K:$K)+SUMIF($A:$A,$A5442,$L:$L)),0)</f>
        <v>0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0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</v>
      </c>
      <c r="P5442" s="30">
        <f>IFERROR(SUM(K5442:O5442)*VLOOKUP($A5442,HeadJournal!$A$1:$L$890,COLUMN(HeadJournal!H$1),0),0)</f>
        <v>0</v>
      </c>
      <c r="Q5442" s="29"/>
      <c r="R5442" s="31"/>
      <c r="S5442" s="31"/>
      <c r="T5442" s="95" t="str">
        <f t="shared" si="407"/>
        <v/>
      </c>
      <c r="U5442" s="32">
        <f t="shared" si="408"/>
        <v>0</v>
      </c>
      <c r="V5442" s="22" t="str">
        <f t="shared" si="409"/>
        <v/>
      </c>
      <c r="X5442" s="33"/>
      <c r="Y5442" s="33"/>
    </row>
    <row r="5443" spans="1:25" x14ac:dyDescent="0.2">
      <c r="A5443" s="93"/>
      <c r="B5443" s="94" t="str">
        <f>IFERROR(VLOOKUP($A5443,HeadJournal!$A$1:$NTR$890,COLUMN(HeadJournal!B$1),0),"")</f>
        <v/>
      </c>
      <c r="C5443" s="94" t="str">
        <f>IFERROR(VLOOKUP($A5443,HeadJournal!$A$1:$NTR$890,COLUMN(HeadJournal!C$1),0),"")</f>
        <v/>
      </c>
      <c r="D5443" s="125" t="str">
        <f>IFERROR(VLOOKUP($A5443,HeadJournal!$A$1:$NTR$890,COLUMN(HeadJournal!D$1),0),"")</f>
        <v/>
      </c>
      <c r="E5443" s="95" t="str">
        <f>IFERROR(VLOOKUP($A5443,HeadJournal!$A$1:$NTR$890,COLUMN(HeadJournal!G$1),0),"")</f>
        <v/>
      </c>
      <c r="F5443" s="95" t="str">
        <f t="shared" si="406"/>
        <v/>
      </c>
      <c r="G5443" s="97"/>
      <c r="H5443" s="161"/>
      <c r="I5443" s="97"/>
      <c r="J5443" s="97"/>
      <c r="K5443" s="29"/>
      <c r="L5443" s="29"/>
      <c r="M5443" s="30">
        <f>IFERROR(VLOOKUP($A5443,HeadJournal!$A$1:$J$890,COLUMN(HeadJournal!I$1),0)*($K5443+$L5443)/(SUMIF($A:$A,$A5443,$K:$K)+SUMIF($A:$A,$A5443,$L:$L)),0)</f>
        <v>0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0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</v>
      </c>
      <c r="P5443" s="30">
        <f>IFERROR(SUM(K5443:O5443)*VLOOKUP($A5443,HeadJournal!$A$1:$L$890,COLUMN(HeadJournal!H$1),0),0)</f>
        <v>0</v>
      </c>
      <c r="Q5443" s="29"/>
      <c r="R5443" s="31"/>
      <c r="S5443" s="31"/>
      <c r="T5443" s="95" t="str">
        <f t="shared" si="407"/>
        <v/>
      </c>
      <c r="U5443" s="32">
        <f t="shared" si="408"/>
        <v>0</v>
      </c>
      <c r="V5443" s="22" t="str">
        <f t="shared" si="409"/>
        <v/>
      </c>
      <c r="X5443" s="33"/>
      <c r="Y5443" s="33"/>
    </row>
    <row r="5444" spans="1:25" x14ac:dyDescent="0.2">
      <c r="A5444" s="93"/>
      <c r="B5444" s="94" t="str">
        <f>IFERROR(VLOOKUP($A5444,HeadJournal!$A$1:$NTR$890,COLUMN(HeadJournal!B$1),0),"")</f>
        <v/>
      </c>
      <c r="C5444" s="94" t="str">
        <f>IFERROR(VLOOKUP($A5444,HeadJournal!$A$1:$NTR$890,COLUMN(HeadJournal!C$1),0),"")</f>
        <v/>
      </c>
      <c r="D5444" s="125" t="str">
        <f>IFERROR(VLOOKUP($A5444,HeadJournal!$A$1:$NTR$890,COLUMN(HeadJournal!D$1),0),"")</f>
        <v/>
      </c>
      <c r="E5444" s="95" t="str">
        <f>IFERROR(VLOOKUP($A5444,HeadJournal!$A$1:$NTR$890,COLUMN(HeadJournal!G$1),0),"")</f>
        <v/>
      </c>
      <c r="F5444" s="95" t="str">
        <f t="shared" si="406"/>
        <v/>
      </c>
      <c r="G5444" s="97"/>
      <c r="H5444" s="161"/>
      <c r="I5444" s="97"/>
      <c r="J5444" s="97"/>
      <c r="K5444" s="29"/>
      <c r="L5444" s="29"/>
      <c r="M5444" s="30">
        <f>IFERROR(VLOOKUP($A5444,HeadJournal!$A$1:$J$890,COLUMN(HeadJournal!I$1),0)*($K5444+$L5444)/(SUMIF($A:$A,$A5444,$K:$K)+SUMIF($A:$A,$A5444,$L:$L)),0)</f>
        <v>0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0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</v>
      </c>
      <c r="P5444" s="30">
        <f>IFERROR(SUM(K5444:O5444)*VLOOKUP($A5444,HeadJournal!$A$1:$L$890,COLUMN(HeadJournal!H$1),0),0)</f>
        <v>0</v>
      </c>
      <c r="Q5444" s="29"/>
      <c r="R5444" s="31"/>
      <c r="S5444" s="31"/>
      <c r="T5444" s="95" t="str">
        <f t="shared" si="407"/>
        <v/>
      </c>
      <c r="U5444" s="32">
        <f t="shared" si="408"/>
        <v>0</v>
      </c>
      <c r="V5444" s="22" t="str">
        <f t="shared" si="409"/>
        <v/>
      </c>
      <c r="X5444" s="33"/>
      <c r="Y5444" s="33"/>
    </row>
    <row r="5445" spans="1:25" x14ac:dyDescent="0.2">
      <c r="A5445" s="93"/>
      <c r="B5445" s="94" t="str">
        <f>IFERROR(VLOOKUP($A5445,HeadJournal!$A$1:$NTR$890,COLUMN(HeadJournal!B$1),0),"")</f>
        <v/>
      </c>
      <c r="C5445" s="94" t="str">
        <f>IFERROR(VLOOKUP($A5445,HeadJournal!$A$1:$NTR$890,COLUMN(HeadJournal!C$1),0),"")</f>
        <v/>
      </c>
      <c r="D5445" s="125" t="str">
        <f>IFERROR(VLOOKUP($A5445,HeadJournal!$A$1:$NTR$890,COLUMN(HeadJournal!D$1),0),"")</f>
        <v/>
      </c>
      <c r="E5445" s="95" t="str">
        <f>IFERROR(VLOOKUP($A5445,HeadJournal!$A$1:$NTR$890,COLUMN(HeadJournal!G$1),0),"")</f>
        <v/>
      </c>
      <c r="F5445" s="95" t="str">
        <f t="shared" si="406"/>
        <v/>
      </c>
      <c r="G5445" s="97"/>
      <c r="H5445" s="161"/>
      <c r="I5445" s="97"/>
      <c r="J5445" s="97"/>
      <c r="K5445" s="29"/>
      <c r="L5445" s="29"/>
      <c r="M5445" s="30">
        <f>IFERROR(VLOOKUP($A5445,HeadJournal!$A$1:$J$890,COLUMN(HeadJournal!I$1),0)*($K5445+$L5445)/(SUMIF($A:$A,$A5445,$K:$K)+SUMIF($A:$A,$A5445,$L:$L)),0)</f>
        <v>0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0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</v>
      </c>
      <c r="P5445" s="30">
        <f>IFERROR(SUM(K5445:O5445)*VLOOKUP($A5445,HeadJournal!$A$1:$L$890,COLUMN(HeadJournal!H$1),0),0)</f>
        <v>0</v>
      </c>
      <c r="Q5445" s="29"/>
      <c r="R5445" s="31"/>
      <c r="S5445" s="31"/>
      <c r="T5445" s="95" t="str">
        <f t="shared" si="407"/>
        <v/>
      </c>
      <c r="U5445" s="32">
        <f t="shared" si="408"/>
        <v>0</v>
      </c>
      <c r="V5445" s="22" t="str">
        <f t="shared" si="409"/>
        <v/>
      </c>
      <c r="X5445" s="33"/>
      <c r="Y5445" s="33"/>
    </row>
    <row r="5446" spans="1:25" x14ac:dyDescent="0.2">
      <c r="A5446" s="93"/>
      <c r="B5446" s="94" t="str">
        <f>IFERROR(VLOOKUP($A5446,HeadJournal!$A$1:$NTR$890,COLUMN(HeadJournal!B$1),0),"")</f>
        <v/>
      </c>
      <c r="C5446" s="94" t="str">
        <f>IFERROR(VLOOKUP($A5446,HeadJournal!$A$1:$NTR$890,COLUMN(HeadJournal!C$1),0),"")</f>
        <v/>
      </c>
      <c r="D5446" s="125" t="str">
        <f>IFERROR(VLOOKUP($A5446,HeadJournal!$A$1:$NTR$890,COLUMN(HeadJournal!D$1),0),"")</f>
        <v/>
      </c>
      <c r="E5446" s="95" t="str">
        <f>IFERROR(VLOOKUP($A5446,HeadJournal!$A$1:$NTR$890,COLUMN(HeadJournal!G$1),0),"")</f>
        <v/>
      </c>
      <c r="F5446" s="95" t="str">
        <f t="shared" si="406"/>
        <v/>
      </c>
      <c r="G5446" s="97"/>
      <c r="H5446" s="161"/>
      <c r="I5446" s="97"/>
      <c r="J5446" s="97"/>
      <c r="K5446" s="29"/>
      <c r="L5446" s="29"/>
      <c r="M5446" s="30">
        <f>IFERROR(VLOOKUP($A5446,HeadJournal!$A$1:$J$890,COLUMN(HeadJournal!I$1),0)*($K5446+$L5446)/(SUMIF($A:$A,$A5446,$K:$K)+SUMIF($A:$A,$A5446,$L:$L)),0)</f>
        <v>0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0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</v>
      </c>
      <c r="P5446" s="30">
        <f>IFERROR(SUM(K5446:O5446)*VLOOKUP($A5446,HeadJournal!$A$1:$L$890,COLUMN(HeadJournal!H$1),0),0)</f>
        <v>0</v>
      </c>
      <c r="Q5446" s="29"/>
      <c r="R5446" s="31"/>
      <c r="S5446" s="31"/>
      <c r="T5446" s="95" t="str">
        <f t="shared" si="407"/>
        <v/>
      </c>
      <c r="U5446" s="32">
        <f t="shared" si="408"/>
        <v>0</v>
      </c>
      <c r="V5446" s="22" t="str">
        <f t="shared" si="409"/>
        <v/>
      </c>
      <c r="X5446" s="33"/>
      <c r="Y5446" s="33"/>
    </row>
    <row r="5447" spans="1:25" x14ac:dyDescent="0.2">
      <c r="A5447" s="93"/>
      <c r="B5447" s="94" t="str">
        <f>IFERROR(VLOOKUP($A5447,HeadJournal!$A$1:$NTR$890,COLUMN(HeadJournal!B$1),0),"")</f>
        <v/>
      </c>
      <c r="C5447" s="94" t="str">
        <f>IFERROR(VLOOKUP($A5447,HeadJournal!$A$1:$NTR$890,COLUMN(HeadJournal!C$1),0),"")</f>
        <v/>
      </c>
      <c r="D5447" s="125" t="str">
        <f>IFERROR(VLOOKUP($A5447,HeadJournal!$A$1:$NTR$890,COLUMN(HeadJournal!D$1),0),"")</f>
        <v/>
      </c>
      <c r="E5447" s="95" t="str">
        <f>IFERROR(VLOOKUP($A5447,HeadJournal!$A$1:$NTR$890,COLUMN(HeadJournal!G$1),0),"")</f>
        <v/>
      </c>
      <c r="F5447" s="95" t="str">
        <f t="shared" si="406"/>
        <v/>
      </c>
      <c r="G5447" s="97"/>
      <c r="H5447" s="161"/>
      <c r="I5447" s="97"/>
      <c r="J5447" s="97"/>
      <c r="K5447" s="29"/>
      <c r="L5447" s="29"/>
      <c r="M5447" s="30">
        <f>IFERROR(VLOOKUP($A5447,HeadJournal!$A$1:$J$890,COLUMN(HeadJournal!I$1),0)*($K5447+$L5447)/(SUMIF($A:$A,$A5447,$K:$K)+SUMIF($A:$A,$A5447,$L:$L)),0)</f>
        <v>0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0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</v>
      </c>
      <c r="P5447" s="30">
        <f>IFERROR(SUM(K5447:O5447)*VLOOKUP($A5447,HeadJournal!$A$1:$L$890,COLUMN(HeadJournal!H$1),0),0)</f>
        <v>0</v>
      </c>
      <c r="Q5447" s="29"/>
      <c r="R5447" s="31"/>
      <c r="S5447" s="31"/>
      <c r="T5447" s="95" t="str">
        <f t="shared" si="407"/>
        <v/>
      </c>
      <c r="U5447" s="32">
        <f t="shared" si="408"/>
        <v>0</v>
      </c>
      <c r="V5447" s="22" t="str">
        <f t="shared" si="409"/>
        <v/>
      </c>
      <c r="X5447" s="33"/>
      <c r="Y5447" s="33"/>
    </row>
    <row r="5448" spans="1:25" x14ac:dyDescent="0.2">
      <c r="A5448" s="93"/>
      <c r="B5448" s="94" t="str">
        <f>IFERROR(VLOOKUP($A5448,HeadJournal!$A$1:$NTR$890,COLUMN(HeadJournal!B$1),0),"")</f>
        <v/>
      </c>
      <c r="C5448" s="94" t="str">
        <f>IFERROR(VLOOKUP($A5448,HeadJournal!$A$1:$NTR$890,COLUMN(HeadJournal!C$1),0),"")</f>
        <v/>
      </c>
      <c r="D5448" s="125" t="str">
        <f>IFERROR(VLOOKUP($A5448,HeadJournal!$A$1:$NTR$890,COLUMN(HeadJournal!D$1),0),"")</f>
        <v/>
      </c>
      <c r="E5448" s="95" t="str">
        <f>IFERROR(VLOOKUP($A5448,HeadJournal!$A$1:$NTR$890,COLUMN(HeadJournal!G$1),0),"")</f>
        <v/>
      </c>
      <c r="F5448" s="95" t="str">
        <f t="shared" si="406"/>
        <v/>
      </c>
      <c r="G5448" s="97"/>
      <c r="H5448" s="161"/>
      <c r="I5448" s="97"/>
      <c r="J5448" s="97"/>
      <c r="K5448" s="29"/>
      <c r="L5448" s="29"/>
      <c r="M5448" s="30">
        <f>IFERROR(VLOOKUP($A5448,HeadJournal!$A$1:$J$890,COLUMN(HeadJournal!I$1),0)*($K5448+$L5448)/(SUMIF($A:$A,$A5448,$K:$K)+SUMIF($A:$A,$A5448,$L:$L)),0)</f>
        <v>0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0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</v>
      </c>
      <c r="P5448" s="30">
        <f>IFERROR(SUM(K5448:O5448)*VLOOKUP($A5448,HeadJournal!$A$1:$L$890,COLUMN(HeadJournal!H$1),0),0)</f>
        <v>0</v>
      </c>
      <c r="Q5448" s="29"/>
      <c r="R5448" s="31"/>
      <c r="S5448" s="31"/>
      <c r="T5448" s="95" t="str">
        <f t="shared" si="407"/>
        <v/>
      </c>
      <c r="U5448" s="32">
        <f t="shared" si="408"/>
        <v>0</v>
      </c>
      <c r="V5448" s="22" t="str">
        <f t="shared" si="409"/>
        <v/>
      </c>
      <c r="X5448" s="33"/>
      <c r="Y5448" s="33"/>
    </row>
    <row r="5449" spans="1:25" x14ac:dyDescent="0.2">
      <c r="A5449" s="93"/>
      <c r="B5449" s="94" t="str">
        <f>IFERROR(VLOOKUP($A5449,HeadJournal!$A$1:$NTR$890,COLUMN(HeadJournal!B$1),0),"")</f>
        <v/>
      </c>
      <c r="C5449" s="94" t="str">
        <f>IFERROR(VLOOKUP($A5449,HeadJournal!$A$1:$NTR$890,COLUMN(HeadJournal!C$1),0),"")</f>
        <v/>
      </c>
      <c r="D5449" s="125" t="str">
        <f>IFERROR(VLOOKUP($A5449,HeadJournal!$A$1:$NTR$890,COLUMN(HeadJournal!D$1),0),"")</f>
        <v/>
      </c>
      <c r="E5449" s="95" t="str">
        <f>IFERROR(VLOOKUP($A5449,HeadJournal!$A$1:$NTR$890,COLUMN(HeadJournal!G$1),0),"")</f>
        <v/>
      </c>
      <c r="F5449" s="95" t="str">
        <f t="shared" si="406"/>
        <v/>
      </c>
      <c r="G5449" s="97"/>
      <c r="H5449" s="161"/>
      <c r="I5449" s="97"/>
      <c r="J5449" s="97"/>
      <c r="K5449" s="29"/>
      <c r="L5449" s="29"/>
      <c r="M5449" s="30">
        <f>IFERROR(VLOOKUP($A5449,HeadJournal!$A$1:$J$890,COLUMN(HeadJournal!I$1),0)*($K5449+$L5449)/(SUMIF($A:$A,$A5449,$K:$K)+SUMIF($A:$A,$A5449,$L:$L)),0)</f>
        <v>0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0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</v>
      </c>
      <c r="P5449" s="30">
        <f>IFERROR(SUM(K5449:O5449)*VLOOKUP($A5449,HeadJournal!$A$1:$L$890,COLUMN(HeadJournal!H$1),0),0)</f>
        <v>0</v>
      </c>
      <c r="Q5449" s="29"/>
      <c r="R5449" s="31"/>
      <c r="S5449" s="31"/>
      <c r="T5449" s="95" t="str">
        <f t="shared" si="407"/>
        <v/>
      </c>
      <c r="U5449" s="32">
        <f t="shared" si="408"/>
        <v>0</v>
      </c>
      <c r="V5449" s="22" t="str">
        <f t="shared" si="409"/>
        <v/>
      </c>
      <c r="X5449" s="33"/>
      <c r="Y5449" s="33"/>
    </row>
    <row r="5450" spans="1:25" x14ac:dyDescent="0.2">
      <c r="A5450" s="93"/>
      <c r="B5450" s="94" t="str">
        <f>IFERROR(VLOOKUP($A5450,HeadJournal!$A$1:$NTR$890,COLUMN(HeadJournal!B$1),0),"")</f>
        <v/>
      </c>
      <c r="C5450" s="94" t="str">
        <f>IFERROR(VLOOKUP($A5450,HeadJournal!$A$1:$NTR$890,COLUMN(HeadJournal!C$1),0),"")</f>
        <v/>
      </c>
      <c r="D5450" s="125" t="str">
        <f>IFERROR(VLOOKUP($A5450,HeadJournal!$A$1:$NTR$890,COLUMN(HeadJournal!D$1),0),"")</f>
        <v/>
      </c>
      <c r="E5450" s="95" t="str">
        <f>IFERROR(VLOOKUP($A5450,HeadJournal!$A$1:$NTR$890,COLUMN(HeadJournal!G$1),0),"")</f>
        <v/>
      </c>
      <c r="F5450" s="95" t="str">
        <f t="shared" si="406"/>
        <v/>
      </c>
      <c r="G5450" s="97"/>
      <c r="H5450" s="161"/>
      <c r="I5450" s="97"/>
      <c r="J5450" s="97"/>
      <c r="K5450" s="29"/>
      <c r="L5450" s="29"/>
      <c r="M5450" s="30">
        <f>IFERROR(VLOOKUP($A5450,HeadJournal!$A$1:$J$890,COLUMN(HeadJournal!I$1),0)*($K5450+$L5450)/(SUMIF($A:$A,$A5450,$K:$K)+SUMIF($A:$A,$A5450,$L:$L)),0)</f>
        <v>0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0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0</v>
      </c>
      <c r="P5450" s="30">
        <f>IFERROR(SUM(K5450:O5450)*VLOOKUP($A5450,HeadJournal!$A$1:$L$890,COLUMN(HeadJournal!H$1),0),0)</f>
        <v>0</v>
      </c>
      <c r="Q5450" s="29"/>
      <c r="R5450" s="31"/>
      <c r="S5450" s="31"/>
      <c r="T5450" s="95" t="str">
        <f t="shared" si="407"/>
        <v/>
      </c>
      <c r="U5450" s="32">
        <f t="shared" si="408"/>
        <v>0</v>
      </c>
      <c r="V5450" s="22" t="str">
        <f t="shared" si="409"/>
        <v/>
      </c>
      <c r="X5450" s="33"/>
      <c r="Y5450" s="33"/>
    </row>
    <row r="5451" spans="1:25" x14ac:dyDescent="0.2">
      <c r="A5451" s="93"/>
      <c r="B5451" s="94" t="str">
        <f>IFERROR(VLOOKUP($A5451,HeadJournal!$A$1:$NTR$890,COLUMN(HeadJournal!B$1),0),"")</f>
        <v/>
      </c>
      <c r="C5451" s="94" t="str">
        <f>IFERROR(VLOOKUP($A5451,HeadJournal!$A$1:$NTR$890,COLUMN(HeadJournal!C$1),0),"")</f>
        <v/>
      </c>
      <c r="D5451" s="125" t="str">
        <f>IFERROR(VLOOKUP($A5451,HeadJournal!$A$1:$NTR$890,COLUMN(HeadJournal!D$1),0),"")</f>
        <v/>
      </c>
      <c r="E5451" s="95" t="str">
        <f>IFERROR(VLOOKUP($A5451,HeadJournal!$A$1:$NTR$890,COLUMN(HeadJournal!G$1),0),"")</f>
        <v/>
      </c>
      <c r="F5451" s="95" t="str">
        <f t="shared" si="406"/>
        <v/>
      </c>
      <c r="G5451" s="97"/>
      <c r="H5451" s="161"/>
      <c r="I5451" s="97"/>
      <c r="J5451" s="97"/>
      <c r="K5451" s="29"/>
      <c r="L5451" s="29"/>
      <c r="M5451" s="30">
        <f>IFERROR(VLOOKUP($A5451,HeadJournal!$A$1:$J$890,COLUMN(HeadJournal!I$1),0)*($K5451+$L5451)/(SUMIF($A:$A,$A5451,$K:$K)+SUMIF($A:$A,$A5451,$L:$L)),0)</f>
        <v>0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0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</v>
      </c>
      <c r="P5451" s="30">
        <f>IFERROR(SUM(K5451:O5451)*VLOOKUP($A5451,HeadJournal!$A$1:$L$890,COLUMN(HeadJournal!H$1),0),0)</f>
        <v>0</v>
      </c>
      <c r="Q5451" s="29"/>
      <c r="R5451" s="31"/>
      <c r="S5451" s="31"/>
      <c r="T5451" s="95" t="str">
        <f t="shared" si="407"/>
        <v/>
      </c>
      <c r="U5451" s="32">
        <f t="shared" si="408"/>
        <v>0</v>
      </c>
      <c r="V5451" s="22" t="str">
        <f t="shared" si="409"/>
        <v/>
      </c>
      <c r="X5451" s="33"/>
      <c r="Y5451" s="33"/>
    </row>
    <row r="5452" spans="1:25" x14ac:dyDescent="0.2">
      <c r="A5452" s="93"/>
      <c r="B5452" s="94" t="str">
        <f>IFERROR(VLOOKUP($A5452,HeadJournal!$A$1:$NTR$890,COLUMN(HeadJournal!B$1),0),"")</f>
        <v/>
      </c>
      <c r="C5452" s="94" t="str">
        <f>IFERROR(VLOOKUP($A5452,HeadJournal!$A$1:$NTR$890,COLUMN(HeadJournal!C$1),0),"")</f>
        <v/>
      </c>
      <c r="D5452" s="125" t="str">
        <f>IFERROR(VLOOKUP($A5452,HeadJournal!$A$1:$NTR$890,COLUMN(HeadJournal!D$1),0),"")</f>
        <v/>
      </c>
      <c r="E5452" s="95" t="str">
        <f>IFERROR(VLOOKUP($A5452,HeadJournal!$A$1:$NTR$890,COLUMN(HeadJournal!G$1),0),"")</f>
        <v/>
      </c>
      <c r="F5452" s="95" t="str">
        <f t="shared" si="406"/>
        <v/>
      </c>
      <c r="G5452" s="97"/>
      <c r="H5452" s="161"/>
      <c r="I5452" s="97"/>
      <c r="J5452" s="97"/>
      <c r="K5452" s="29"/>
      <c r="L5452" s="29"/>
      <c r="M5452" s="30">
        <f>IFERROR(VLOOKUP($A5452,HeadJournal!$A$1:$J$890,COLUMN(HeadJournal!I$1),0)*($K5452+$L5452)/(SUMIF($A:$A,$A5452,$K:$K)+SUMIF($A:$A,$A5452,$L:$L)),0)</f>
        <v>0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</v>
      </c>
      <c r="P5452" s="30">
        <f>IFERROR(SUM(K5452:O5452)*VLOOKUP($A5452,HeadJournal!$A$1:$L$890,COLUMN(HeadJournal!H$1),0),0)</f>
        <v>0</v>
      </c>
      <c r="Q5452" s="29"/>
      <c r="R5452" s="31"/>
      <c r="S5452" s="31"/>
      <c r="T5452" s="95" t="str">
        <f t="shared" si="407"/>
        <v/>
      </c>
      <c r="U5452" s="32">
        <f t="shared" si="408"/>
        <v>0</v>
      </c>
      <c r="V5452" s="22" t="str">
        <f t="shared" si="409"/>
        <v/>
      </c>
      <c r="X5452" s="33"/>
      <c r="Y5452" s="33"/>
    </row>
    <row r="5453" spans="1:25" x14ac:dyDescent="0.2">
      <c r="A5453" s="93"/>
      <c r="B5453" s="94" t="str">
        <f>IFERROR(VLOOKUP($A5453,HeadJournal!$A$1:$NTR$890,COLUMN(HeadJournal!B$1),0),"")</f>
        <v/>
      </c>
      <c r="C5453" s="94" t="str">
        <f>IFERROR(VLOOKUP($A5453,HeadJournal!$A$1:$NTR$890,COLUMN(HeadJournal!C$1),0),"")</f>
        <v/>
      </c>
      <c r="D5453" s="125" t="str">
        <f>IFERROR(VLOOKUP($A5453,HeadJournal!$A$1:$NTR$890,COLUMN(HeadJournal!D$1),0),"")</f>
        <v/>
      </c>
      <c r="E5453" s="95" t="str">
        <f>IFERROR(VLOOKUP($A5453,HeadJournal!$A$1:$NTR$890,COLUMN(HeadJournal!G$1),0),"")</f>
        <v/>
      </c>
      <c r="F5453" s="95" t="str">
        <f t="shared" si="406"/>
        <v/>
      </c>
      <c r="G5453" s="97"/>
      <c r="H5453" s="161"/>
      <c r="I5453" s="97"/>
      <c r="J5453" s="97"/>
      <c r="K5453" s="29"/>
      <c r="L5453" s="29"/>
      <c r="M5453" s="30">
        <f>IFERROR(VLOOKUP($A5453,HeadJournal!$A$1:$J$890,COLUMN(HeadJournal!I$1),0)*($K5453+$L5453)/(SUMIF($A:$A,$A5453,$K:$K)+SUMIF($A:$A,$A5453,$L:$L)),0)</f>
        <v>0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</v>
      </c>
      <c r="P5453" s="30">
        <f>IFERROR(SUM(K5453:O5453)*VLOOKUP($A5453,HeadJournal!$A$1:$L$890,COLUMN(HeadJournal!H$1),0),0)</f>
        <v>0</v>
      </c>
      <c r="Q5453" s="29"/>
      <c r="R5453" s="31"/>
      <c r="S5453" s="31"/>
      <c r="T5453" s="95" t="str">
        <f t="shared" si="407"/>
        <v/>
      </c>
      <c r="U5453" s="32">
        <f t="shared" si="408"/>
        <v>0</v>
      </c>
      <c r="V5453" s="22" t="str">
        <f t="shared" si="409"/>
        <v/>
      </c>
      <c r="X5453" s="33"/>
      <c r="Y5453" s="33"/>
    </row>
    <row r="5454" spans="1:25" x14ac:dyDescent="0.2">
      <c r="A5454" s="93"/>
      <c r="B5454" s="94" t="str">
        <f>IFERROR(VLOOKUP($A5454,HeadJournal!$A$1:$NTR$890,COLUMN(HeadJournal!B$1),0),"")</f>
        <v/>
      </c>
      <c r="C5454" s="94" t="str">
        <f>IFERROR(VLOOKUP($A5454,HeadJournal!$A$1:$NTR$890,COLUMN(HeadJournal!C$1),0),"")</f>
        <v/>
      </c>
      <c r="D5454" s="125" t="str">
        <f>IFERROR(VLOOKUP($A5454,HeadJournal!$A$1:$NTR$890,COLUMN(HeadJournal!D$1),0),"")</f>
        <v/>
      </c>
      <c r="E5454" s="95" t="str">
        <f>IFERROR(VLOOKUP($A5454,HeadJournal!$A$1:$NTR$890,COLUMN(HeadJournal!G$1),0),"")</f>
        <v/>
      </c>
      <c r="F5454" s="95" t="str">
        <f t="shared" si="406"/>
        <v/>
      </c>
      <c r="G5454" s="97"/>
      <c r="H5454" s="161"/>
      <c r="I5454" s="97"/>
      <c r="J5454" s="97"/>
      <c r="K5454" s="29"/>
      <c r="L5454" s="29"/>
      <c r="M5454" s="30">
        <f>IFERROR(VLOOKUP($A5454,HeadJournal!$A$1:$J$890,COLUMN(HeadJournal!I$1),0)*($K5454+$L5454)/(SUMIF($A:$A,$A5454,$K:$K)+SUMIF($A:$A,$A5454,$L:$L)),0)</f>
        <v>0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</v>
      </c>
      <c r="P5454" s="30">
        <f>IFERROR(SUM(K5454:O5454)*VLOOKUP($A5454,HeadJournal!$A$1:$L$890,COLUMN(HeadJournal!H$1),0),0)</f>
        <v>0</v>
      </c>
      <c r="Q5454" s="29"/>
      <c r="R5454" s="31"/>
      <c r="S5454" s="31"/>
      <c r="T5454" s="95" t="str">
        <f t="shared" si="407"/>
        <v/>
      </c>
      <c r="U5454" s="32">
        <f t="shared" si="408"/>
        <v>0</v>
      </c>
      <c r="V5454" s="22" t="str">
        <f t="shared" si="409"/>
        <v/>
      </c>
      <c r="X5454" s="33"/>
      <c r="Y5454" s="33"/>
    </row>
    <row r="5455" spans="1:25" x14ac:dyDescent="0.2">
      <c r="A5455" s="93"/>
      <c r="B5455" s="94" t="str">
        <f>IFERROR(VLOOKUP($A5455,HeadJournal!$A$1:$NTR$890,COLUMN(HeadJournal!B$1),0),"")</f>
        <v/>
      </c>
      <c r="C5455" s="94" t="str">
        <f>IFERROR(VLOOKUP($A5455,HeadJournal!$A$1:$NTR$890,COLUMN(HeadJournal!C$1),0),"")</f>
        <v/>
      </c>
      <c r="D5455" s="125" t="str">
        <f>IFERROR(VLOOKUP($A5455,HeadJournal!$A$1:$NTR$890,COLUMN(HeadJournal!D$1),0),"")</f>
        <v/>
      </c>
      <c r="E5455" s="95" t="str">
        <f>IFERROR(VLOOKUP($A5455,HeadJournal!$A$1:$NTR$890,COLUMN(HeadJournal!G$1),0),"")</f>
        <v/>
      </c>
      <c r="F5455" s="95" t="str">
        <f t="shared" si="406"/>
        <v/>
      </c>
      <c r="G5455" s="97"/>
      <c r="H5455" s="161"/>
      <c r="I5455" s="97"/>
      <c r="J5455" s="97"/>
      <c r="K5455" s="29"/>
      <c r="L5455" s="29"/>
      <c r="M5455" s="30">
        <f>IFERROR(VLOOKUP($A5455,HeadJournal!$A$1:$J$890,COLUMN(HeadJournal!I$1),0)*($K5455+$L5455)/(SUMIF($A:$A,$A5455,$K:$K)+SUMIF($A:$A,$A5455,$L:$L)),0)</f>
        <v>0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0</v>
      </c>
      <c r="P5455" s="30">
        <f>IFERROR(SUM(K5455:O5455)*VLOOKUP($A5455,HeadJournal!$A$1:$L$890,COLUMN(HeadJournal!H$1),0),0)</f>
        <v>0</v>
      </c>
      <c r="Q5455" s="29"/>
      <c r="R5455" s="31"/>
      <c r="S5455" s="31"/>
      <c r="T5455" s="95" t="str">
        <f t="shared" si="407"/>
        <v/>
      </c>
      <c r="U5455" s="32">
        <f t="shared" si="408"/>
        <v>0</v>
      </c>
      <c r="V5455" s="22" t="str">
        <f t="shared" si="409"/>
        <v/>
      </c>
      <c r="X5455" s="33"/>
      <c r="Y5455" s="33"/>
    </row>
    <row r="5456" spans="1:25" x14ac:dyDescent="0.2">
      <c r="A5456" s="93"/>
      <c r="B5456" s="94" t="str">
        <f>IFERROR(VLOOKUP($A5456,HeadJournal!$A$1:$NTR$890,COLUMN(HeadJournal!B$1),0),"")</f>
        <v/>
      </c>
      <c r="C5456" s="94" t="str">
        <f>IFERROR(VLOOKUP($A5456,HeadJournal!$A$1:$NTR$890,COLUMN(HeadJournal!C$1),0),"")</f>
        <v/>
      </c>
      <c r="D5456" s="125" t="str">
        <f>IFERROR(VLOOKUP($A5456,HeadJournal!$A$1:$NTR$890,COLUMN(HeadJournal!D$1),0),"")</f>
        <v/>
      </c>
      <c r="E5456" s="95" t="str">
        <f>IFERROR(VLOOKUP($A5456,HeadJournal!$A$1:$NTR$890,COLUMN(HeadJournal!G$1),0),"")</f>
        <v/>
      </c>
      <c r="F5456" s="95" t="str">
        <f t="shared" si="406"/>
        <v/>
      </c>
      <c r="G5456" s="97"/>
      <c r="H5456" s="161"/>
      <c r="I5456" s="97"/>
      <c r="J5456" s="97"/>
      <c r="K5456" s="29"/>
      <c r="L5456" s="29"/>
      <c r="M5456" s="30">
        <f>IFERROR(VLOOKUP($A5456,HeadJournal!$A$1:$J$890,COLUMN(HeadJournal!I$1),0)*($K5456+$L5456)/(SUMIF($A:$A,$A5456,$K:$K)+SUMIF($A:$A,$A5456,$L:$L)),0)</f>
        <v>0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</v>
      </c>
      <c r="P5456" s="30">
        <f>IFERROR(SUM(K5456:O5456)*VLOOKUP($A5456,HeadJournal!$A$1:$L$890,COLUMN(HeadJournal!H$1),0),0)</f>
        <v>0</v>
      </c>
      <c r="Q5456" s="29"/>
      <c r="R5456" s="31"/>
      <c r="S5456" s="31"/>
      <c r="T5456" s="95" t="str">
        <f t="shared" si="407"/>
        <v/>
      </c>
      <c r="U5456" s="32">
        <f t="shared" si="408"/>
        <v>0</v>
      </c>
      <c r="V5456" s="22" t="str">
        <f t="shared" si="409"/>
        <v/>
      </c>
      <c r="X5456" s="33"/>
      <c r="Y5456" s="33"/>
    </row>
    <row r="5457" spans="1:25" x14ac:dyDescent="0.2">
      <c r="A5457" s="93"/>
      <c r="B5457" s="94" t="str">
        <f>IFERROR(VLOOKUP($A5457,HeadJournal!$A$1:$NTR$890,COLUMN(HeadJournal!B$1),0),"")</f>
        <v/>
      </c>
      <c r="C5457" s="94" t="str">
        <f>IFERROR(VLOOKUP($A5457,HeadJournal!$A$1:$NTR$890,COLUMN(HeadJournal!C$1),0),"")</f>
        <v/>
      </c>
      <c r="D5457" s="125" t="str">
        <f>IFERROR(VLOOKUP($A5457,HeadJournal!$A$1:$NTR$890,COLUMN(HeadJournal!D$1),0),"")</f>
        <v/>
      </c>
      <c r="E5457" s="95" t="str">
        <f>IFERROR(VLOOKUP($A5457,HeadJournal!$A$1:$NTR$890,COLUMN(HeadJournal!G$1),0),"")</f>
        <v/>
      </c>
      <c r="F5457" s="95" t="str">
        <f t="shared" si="406"/>
        <v/>
      </c>
      <c r="G5457" s="97"/>
      <c r="H5457" s="161"/>
      <c r="I5457" s="97"/>
      <c r="J5457" s="97"/>
      <c r="K5457" s="29"/>
      <c r="L5457" s="29"/>
      <c r="M5457" s="30">
        <f>IFERROR(VLOOKUP($A5457,HeadJournal!$A$1:$J$890,COLUMN(HeadJournal!I$1),0)*($K5457+$L5457)/(SUMIF($A:$A,$A5457,$K:$K)+SUMIF($A:$A,$A5457,$L:$L)),0)</f>
        <v>0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</v>
      </c>
      <c r="P5457" s="30">
        <f>IFERROR(SUM(K5457:O5457)*VLOOKUP($A5457,HeadJournal!$A$1:$L$890,COLUMN(HeadJournal!H$1),0),0)</f>
        <v>0</v>
      </c>
      <c r="Q5457" s="29"/>
      <c r="R5457" s="31"/>
      <c r="S5457" s="31"/>
      <c r="T5457" s="95" t="str">
        <f t="shared" si="407"/>
        <v/>
      </c>
      <c r="U5457" s="32">
        <f t="shared" si="408"/>
        <v>0</v>
      </c>
      <c r="V5457" s="22" t="str">
        <f t="shared" si="409"/>
        <v/>
      </c>
      <c r="X5457" s="33"/>
      <c r="Y5457" s="33"/>
    </row>
    <row r="5458" spans="1:25" x14ac:dyDescent="0.2">
      <c r="A5458" s="93"/>
      <c r="B5458" s="94" t="str">
        <f>IFERROR(VLOOKUP($A5458,HeadJournal!$A$1:$NTR$890,COLUMN(HeadJournal!B$1),0),"")</f>
        <v/>
      </c>
      <c r="C5458" s="94" t="str">
        <f>IFERROR(VLOOKUP($A5458,HeadJournal!$A$1:$NTR$890,COLUMN(HeadJournal!C$1),0),"")</f>
        <v/>
      </c>
      <c r="D5458" s="125" t="str">
        <f>IFERROR(VLOOKUP($A5458,HeadJournal!$A$1:$NTR$890,COLUMN(HeadJournal!D$1),0),"")</f>
        <v/>
      </c>
      <c r="E5458" s="95" t="str">
        <f>IFERROR(VLOOKUP($A5458,HeadJournal!$A$1:$NTR$890,COLUMN(HeadJournal!G$1),0),"")</f>
        <v/>
      </c>
      <c r="F5458" s="95" t="str">
        <f t="shared" si="406"/>
        <v/>
      </c>
      <c r="G5458" s="97"/>
      <c r="H5458" s="161"/>
      <c r="I5458" s="97"/>
      <c r="J5458" s="97"/>
      <c r="K5458" s="29"/>
      <c r="L5458" s="29"/>
      <c r="M5458" s="30">
        <f>IFERROR(VLOOKUP($A5458,HeadJournal!$A$1:$J$890,COLUMN(HeadJournal!I$1),0)*($K5458+$L5458)/(SUMIF($A:$A,$A5458,$K:$K)+SUMIF($A:$A,$A5458,$L:$L)),0)</f>
        <v>0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0</v>
      </c>
      <c r="P5458" s="30">
        <f>IFERROR(SUM(K5458:O5458)*VLOOKUP($A5458,HeadJournal!$A$1:$L$890,COLUMN(HeadJournal!H$1),0),0)</f>
        <v>0</v>
      </c>
      <c r="Q5458" s="29"/>
      <c r="R5458" s="31"/>
      <c r="S5458" s="31"/>
      <c r="T5458" s="95" t="str">
        <f t="shared" si="407"/>
        <v/>
      </c>
      <c r="U5458" s="32">
        <f t="shared" si="408"/>
        <v>0</v>
      </c>
      <c r="V5458" s="22" t="str">
        <f t="shared" si="409"/>
        <v/>
      </c>
      <c r="X5458" s="33"/>
      <c r="Y5458" s="33"/>
    </row>
    <row r="5459" spans="1:25" x14ac:dyDescent="0.2">
      <c r="A5459" s="93"/>
      <c r="B5459" s="94" t="str">
        <f>IFERROR(VLOOKUP($A5459,HeadJournal!$A$1:$NTR$890,COLUMN(HeadJournal!B$1),0),"")</f>
        <v/>
      </c>
      <c r="C5459" s="94" t="str">
        <f>IFERROR(VLOOKUP($A5459,HeadJournal!$A$1:$NTR$890,COLUMN(HeadJournal!C$1),0),"")</f>
        <v/>
      </c>
      <c r="D5459" s="125" t="str">
        <f>IFERROR(VLOOKUP($A5459,HeadJournal!$A$1:$NTR$890,COLUMN(HeadJournal!D$1),0),"")</f>
        <v/>
      </c>
      <c r="E5459" s="95" t="str">
        <f>IFERROR(VLOOKUP($A5459,HeadJournal!$A$1:$NTR$890,COLUMN(HeadJournal!G$1),0),"")</f>
        <v/>
      </c>
      <c r="F5459" s="95" t="str">
        <f t="shared" si="406"/>
        <v/>
      </c>
      <c r="G5459" s="97"/>
      <c r="H5459" s="161"/>
      <c r="I5459" s="97"/>
      <c r="J5459" s="97"/>
      <c r="K5459" s="29"/>
      <c r="L5459" s="29"/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0</v>
      </c>
      <c r="Q5459" s="29"/>
      <c r="R5459" s="31"/>
      <c r="S5459" s="31"/>
      <c r="T5459" s="95" t="str">
        <f t="shared" si="407"/>
        <v/>
      </c>
      <c r="U5459" s="32">
        <f t="shared" si="408"/>
        <v>0</v>
      </c>
      <c r="V5459" s="22" t="str">
        <f t="shared" si="409"/>
        <v/>
      </c>
      <c r="X5459" s="33"/>
      <c r="Y5459" s="33"/>
    </row>
    <row r="5460" spans="1:25" x14ac:dyDescent="0.2">
      <c r="A5460" s="93"/>
      <c r="B5460" s="94" t="str">
        <f>IFERROR(VLOOKUP($A5460,HeadJournal!$A$1:$NTR$890,COLUMN(HeadJournal!B$1),0),"")</f>
        <v/>
      </c>
      <c r="C5460" s="94" t="str">
        <f>IFERROR(VLOOKUP($A5460,HeadJournal!$A$1:$NTR$890,COLUMN(HeadJournal!C$1),0),"")</f>
        <v/>
      </c>
      <c r="D5460" s="125" t="str">
        <f>IFERROR(VLOOKUP($A5460,HeadJournal!$A$1:$NTR$890,COLUMN(HeadJournal!D$1),0),"")</f>
        <v/>
      </c>
      <c r="E5460" s="95" t="str">
        <f>IFERROR(VLOOKUP($A5460,HeadJournal!$A$1:$NTR$890,COLUMN(HeadJournal!G$1),0),"")</f>
        <v/>
      </c>
      <c r="F5460" s="95" t="str">
        <f t="shared" si="406"/>
        <v/>
      </c>
      <c r="G5460" s="97"/>
      <c r="H5460" s="161"/>
      <c r="I5460" s="97"/>
      <c r="J5460" s="97"/>
      <c r="K5460" s="29"/>
      <c r="L5460" s="29"/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0</v>
      </c>
      <c r="Q5460" s="29"/>
      <c r="R5460" s="31"/>
      <c r="S5460" s="31"/>
      <c r="T5460" s="95" t="str">
        <f t="shared" si="407"/>
        <v/>
      </c>
      <c r="U5460" s="32">
        <f t="shared" si="408"/>
        <v>0</v>
      </c>
      <c r="V5460" s="22" t="str">
        <f t="shared" si="409"/>
        <v/>
      </c>
      <c r="X5460" s="33"/>
      <c r="Y5460" s="33"/>
    </row>
    <row r="5461" spans="1:25" x14ac:dyDescent="0.2">
      <c r="A5461" s="93"/>
      <c r="B5461" s="94" t="str">
        <f>IFERROR(VLOOKUP($A5461,HeadJournal!$A$1:$NTR$890,COLUMN(HeadJournal!B$1),0),"")</f>
        <v/>
      </c>
      <c r="C5461" s="94" t="str">
        <f>IFERROR(VLOOKUP($A5461,HeadJournal!$A$1:$NTR$890,COLUMN(HeadJournal!C$1),0),"")</f>
        <v/>
      </c>
      <c r="D5461" s="125" t="str">
        <f>IFERROR(VLOOKUP($A5461,HeadJournal!$A$1:$NTR$890,COLUMN(HeadJournal!D$1),0),"")</f>
        <v/>
      </c>
      <c r="E5461" s="95" t="str">
        <f>IFERROR(VLOOKUP($A5461,HeadJournal!$A$1:$NTR$890,COLUMN(HeadJournal!G$1),0),"")</f>
        <v/>
      </c>
      <c r="F5461" s="95" t="str">
        <f t="shared" si="406"/>
        <v/>
      </c>
      <c r="G5461" s="97"/>
      <c r="H5461" s="161"/>
      <c r="I5461" s="97"/>
      <c r="J5461" s="97"/>
      <c r="K5461" s="29"/>
      <c r="L5461" s="29"/>
      <c r="M5461" s="30">
        <f>IFERROR(VLOOKUP($A5461,HeadJournal!$A$1:$J$890,COLUMN(HeadJournal!I$1),0)*($K5461+$L5461)/(SUMIF($A:$A,$A5461,$K:$K)+SUMIF($A:$A,$A5461,$L:$L)),0)</f>
        <v>0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</v>
      </c>
      <c r="P5461" s="30">
        <f>IFERROR(SUM(K5461:O5461)*VLOOKUP($A5461,HeadJournal!$A$1:$L$890,COLUMN(HeadJournal!H$1),0),0)</f>
        <v>0</v>
      </c>
      <c r="Q5461" s="29"/>
      <c r="R5461" s="31"/>
      <c r="S5461" s="31"/>
      <c r="T5461" s="95" t="str">
        <f t="shared" si="407"/>
        <v/>
      </c>
      <c r="U5461" s="32">
        <f t="shared" si="408"/>
        <v>0</v>
      </c>
      <c r="V5461" s="22" t="str">
        <f t="shared" si="409"/>
        <v/>
      </c>
      <c r="X5461" s="33"/>
      <c r="Y5461" s="33"/>
    </row>
    <row r="5462" spans="1:25" x14ac:dyDescent="0.2">
      <c r="A5462" s="93"/>
      <c r="B5462" s="94" t="str">
        <f>IFERROR(VLOOKUP($A5462,HeadJournal!$A$1:$NTR$890,COLUMN(HeadJournal!B$1),0),"")</f>
        <v/>
      </c>
      <c r="C5462" s="94" t="str">
        <f>IFERROR(VLOOKUP($A5462,HeadJournal!$A$1:$NTR$890,COLUMN(HeadJournal!C$1),0),"")</f>
        <v/>
      </c>
      <c r="D5462" s="125" t="str">
        <f>IFERROR(VLOOKUP($A5462,HeadJournal!$A$1:$NTR$890,COLUMN(HeadJournal!D$1),0),"")</f>
        <v/>
      </c>
      <c r="E5462" s="95" t="str">
        <f>IFERROR(VLOOKUP($A5462,HeadJournal!$A$1:$NTR$890,COLUMN(HeadJournal!G$1),0),"")</f>
        <v/>
      </c>
      <c r="F5462" s="95" t="str">
        <f t="shared" si="406"/>
        <v/>
      </c>
      <c r="G5462" s="97"/>
      <c r="H5462" s="161"/>
      <c r="I5462" s="97"/>
      <c r="J5462" s="97"/>
      <c r="K5462" s="29"/>
      <c r="L5462" s="29"/>
      <c r="M5462" s="30">
        <f>IFERROR(VLOOKUP($A5462,HeadJournal!$A$1:$J$890,COLUMN(HeadJournal!I$1),0)*($K5462+$L5462)/(SUMIF($A:$A,$A5462,$K:$K)+SUMIF($A:$A,$A5462,$L:$L)),0)</f>
        <v>0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</v>
      </c>
      <c r="P5462" s="30">
        <f>IFERROR(SUM(K5462:O5462)*VLOOKUP($A5462,HeadJournal!$A$1:$L$890,COLUMN(HeadJournal!H$1),0),0)</f>
        <v>0</v>
      </c>
      <c r="Q5462" s="29"/>
      <c r="R5462" s="31"/>
      <c r="S5462" s="31"/>
      <c r="T5462" s="95" t="str">
        <f t="shared" si="407"/>
        <v/>
      </c>
      <c r="U5462" s="32">
        <f t="shared" si="408"/>
        <v>0</v>
      </c>
      <c r="V5462" s="22" t="str">
        <f t="shared" si="409"/>
        <v/>
      </c>
      <c r="X5462" s="33"/>
      <c r="Y5462" s="33"/>
    </row>
    <row r="5463" spans="1:25" x14ac:dyDescent="0.2">
      <c r="A5463" s="93"/>
      <c r="B5463" s="94" t="str">
        <f>IFERROR(VLOOKUP($A5463,HeadJournal!$A$1:$NTR$890,COLUMN(HeadJournal!B$1),0),"")</f>
        <v/>
      </c>
      <c r="C5463" s="94" t="str">
        <f>IFERROR(VLOOKUP($A5463,HeadJournal!$A$1:$NTR$890,COLUMN(HeadJournal!C$1),0),"")</f>
        <v/>
      </c>
      <c r="D5463" s="125" t="str">
        <f>IFERROR(VLOOKUP($A5463,HeadJournal!$A$1:$NTR$890,COLUMN(HeadJournal!D$1),0),"")</f>
        <v/>
      </c>
      <c r="E5463" s="95" t="str">
        <f>IFERROR(VLOOKUP($A5463,HeadJournal!$A$1:$NTR$890,COLUMN(HeadJournal!G$1),0),"")</f>
        <v/>
      </c>
      <c r="F5463" s="95" t="str">
        <f t="shared" si="406"/>
        <v/>
      </c>
      <c r="G5463" s="97"/>
      <c r="H5463" s="161"/>
      <c r="I5463" s="97"/>
      <c r="J5463" s="97"/>
      <c r="K5463" s="29"/>
      <c r="L5463" s="29"/>
      <c r="M5463" s="30">
        <f>IFERROR(VLOOKUP($A5463,HeadJournal!$A$1:$J$890,COLUMN(HeadJournal!I$1),0)*($K5463+$L5463)/(SUMIF($A:$A,$A5463,$K:$K)+SUMIF($A:$A,$A5463,$L:$L)),0)</f>
        <v>0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</v>
      </c>
      <c r="P5463" s="30">
        <f>IFERROR(SUM(K5463:O5463)*VLOOKUP($A5463,HeadJournal!$A$1:$L$890,COLUMN(HeadJournal!H$1),0),0)</f>
        <v>0</v>
      </c>
      <c r="Q5463" s="29"/>
      <c r="R5463" s="31"/>
      <c r="S5463" s="31"/>
      <c r="T5463" s="95" t="str">
        <f t="shared" si="407"/>
        <v/>
      </c>
      <c r="U5463" s="32">
        <f t="shared" si="408"/>
        <v>0</v>
      </c>
      <c r="V5463" s="22" t="str">
        <f t="shared" si="409"/>
        <v/>
      </c>
      <c r="X5463" s="33"/>
      <c r="Y5463" s="33"/>
    </row>
    <row r="5464" spans="1:25" x14ac:dyDescent="0.2">
      <c r="A5464" s="93"/>
      <c r="B5464" s="94" t="str">
        <f>IFERROR(VLOOKUP($A5464,HeadJournal!$A$1:$NTR$890,COLUMN(HeadJournal!B$1),0),"")</f>
        <v/>
      </c>
      <c r="C5464" s="94" t="str">
        <f>IFERROR(VLOOKUP($A5464,HeadJournal!$A$1:$NTR$890,COLUMN(HeadJournal!C$1),0),"")</f>
        <v/>
      </c>
      <c r="D5464" s="125" t="str">
        <f>IFERROR(VLOOKUP($A5464,HeadJournal!$A$1:$NTR$890,COLUMN(HeadJournal!D$1),0),"")</f>
        <v/>
      </c>
      <c r="E5464" s="95" t="str">
        <f>IFERROR(VLOOKUP($A5464,HeadJournal!$A$1:$NTR$890,COLUMN(HeadJournal!G$1),0),"")</f>
        <v/>
      </c>
      <c r="F5464" s="95" t="str">
        <f t="shared" si="406"/>
        <v/>
      </c>
      <c r="G5464" s="97"/>
      <c r="H5464" s="161"/>
      <c r="I5464" s="97"/>
      <c r="J5464" s="97"/>
      <c r="K5464" s="29"/>
      <c r="L5464" s="29"/>
      <c r="M5464" s="30">
        <f>IFERROR(VLOOKUP($A5464,HeadJournal!$A$1:$J$890,COLUMN(HeadJournal!I$1),0)*($K5464+$L5464)/(SUMIF($A:$A,$A5464,$K:$K)+SUMIF($A:$A,$A5464,$L:$L)),0)</f>
        <v>0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</v>
      </c>
      <c r="P5464" s="30">
        <f>IFERROR(SUM(K5464:O5464)*VLOOKUP($A5464,HeadJournal!$A$1:$L$890,COLUMN(HeadJournal!H$1),0),0)</f>
        <v>0</v>
      </c>
      <c r="Q5464" s="29"/>
      <c r="R5464" s="31"/>
      <c r="S5464" s="31"/>
      <c r="T5464" s="95" t="str">
        <f t="shared" si="407"/>
        <v/>
      </c>
      <c r="U5464" s="32">
        <f t="shared" si="408"/>
        <v>0</v>
      </c>
      <c r="V5464" s="22" t="str">
        <f t="shared" si="409"/>
        <v/>
      </c>
      <c r="X5464" s="33"/>
      <c r="Y5464" s="33"/>
    </row>
    <row r="5465" spans="1:25" x14ac:dyDescent="0.2">
      <c r="A5465" s="93"/>
      <c r="B5465" s="94" t="str">
        <f>IFERROR(VLOOKUP($A5465,HeadJournal!$A$1:$NTR$890,COLUMN(HeadJournal!B$1),0),"")</f>
        <v/>
      </c>
      <c r="C5465" s="94" t="str">
        <f>IFERROR(VLOOKUP($A5465,HeadJournal!$A$1:$NTR$890,COLUMN(HeadJournal!C$1),0),"")</f>
        <v/>
      </c>
      <c r="D5465" s="125" t="str">
        <f>IFERROR(VLOOKUP($A5465,HeadJournal!$A$1:$NTR$890,COLUMN(HeadJournal!D$1),0),"")</f>
        <v/>
      </c>
      <c r="E5465" s="95" t="str">
        <f>IFERROR(VLOOKUP($A5465,HeadJournal!$A$1:$NTR$890,COLUMN(HeadJournal!G$1),0),"")</f>
        <v/>
      </c>
      <c r="F5465" s="95" t="str">
        <f t="shared" si="406"/>
        <v/>
      </c>
      <c r="G5465" s="97"/>
      <c r="H5465" s="161"/>
      <c r="I5465" s="97"/>
      <c r="J5465" s="97"/>
      <c r="K5465" s="29"/>
      <c r="L5465" s="29"/>
      <c r="M5465" s="30">
        <f>IFERROR(VLOOKUP($A5465,HeadJournal!$A$1:$J$890,COLUMN(HeadJournal!I$1),0)*($K5465+$L5465)/(SUMIF($A:$A,$A5465,$K:$K)+SUMIF($A:$A,$A5465,$L:$L)),0)</f>
        <v>0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</v>
      </c>
      <c r="P5465" s="30">
        <f>IFERROR(SUM(K5465:O5465)*VLOOKUP($A5465,HeadJournal!$A$1:$L$890,COLUMN(HeadJournal!H$1),0),0)</f>
        <v>0</v>
      </c>
      <c r="Q5465" s="29"/>
      <c r="R5465" s="31"/>
      <c r="S5465" s="31"/>
      <c r="T5465" s="95" t="str">
        <f t="shared" si="407"/>
        <v/>
      </c>
      <c r="U5465" s="32">
        <f t="shared" si="408"/>
        <v>0</v>
      </c>
      <c r="V5465" s="22" t="str">
        <f t="shared" si="409"/>
        <v/>
      </c>
      <c r="X5465" s="33"/>
      <c r="Y5465" s="33"/>
    </row>
    <row r="5466" spans="1:25" x14ac:dyDescent="0.2">
      <c r="A5466" s="93"/>
      <c r="B5466" s="94" t="str">
        <f>IFERROR(VLOOKUP($A5466,HeadJournal!$A$1:$NTR$890,COLUMN(HeadJournal!B$1),0),"")</f>
        <v/>
      </c>
      <c r="C5466" s="94" t="str">
        <f>IFERROR(VLOOKUP($A5466,HeadJournal!$A$1:$NTR$890,COLUMN(HeadJournal!C$1),0),"")</f>
        <v/>
      </c>
      <c r="D5466" s="125" t="str">
        <f>IFERROR(VLOOKUP($A5466,HeadJournal!$A$1:$NTR$890,COLUMN(HeadJournal!D$1),0),"")</f>
        <v/>
      </c>
      <c r="E5466" s="95" t="str">
        <f>IFERROR(VLOOKUP($A5466,HeadJournal!$A$1:$NTR$890,COLUMN(HeadJournal!G$1),0),"")</f>
        <v/>
      </c>
      <c r="F5466" s="95" t="str">
        <f t="shared" si="406"/>
        <v/>
      </c>
      <c r="G5466" s="97"/>
      <c r="H5466" s="161"/>
      <c r="I5466" s="97"/>
      <c r="J5466" s="97"/>
      <c r="K5466" s="29"/>
      <c r="L5466" s="29"/>
      <c r="M5466" s="30">
        <f>IFERROR(VLOOKUP($A5466,HeadJournal!$A$1:$J$890,COLUMN(HeadJournal!I$1),0)*($K5466+$L5466)/(SUMIF($A:$A,$A5466,$K:$K)+SUMIF($A:$A,$A5466,$L:$L)),0)</f>
        <v>0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</v>
      </c>
      <c r="P5466" s="30">
        <f>IFERROR(SUM(K5466:O5466)*VLOOKUP($A5466,HeadJournal!$A$1:$L$890,COLUMN(HeadJournal!H$1),0),0)</f>
        <v>0</v>
      </c>
      <c r="Q5466" s="29"/>
      <c r="R5466" s="31"/>
      <c r="S5466" s="31"/>
      <c r="T5466" s="95" t="str">
        <f t="shared" si="407"/>
        <v/>
      </c>
      <c r="U5466" s="32">
        <f t="shared" si="408"/>
        <v>0</v>
      </c>
      <c r="V5466" s="22" t="str">
        <f t="shared" si="409"/>
        <v/>
      </c>
      <c r="X5466" s="33"/>
      <c r="Y5466" s="33"/>
    </row>
    <row r="5467" spans="1:25" x14ac:dyDescent="0.2">
      <c r="A5467" s="93"/>
      <c r="B5467" s="94" t="str">
        <f>IFERROR(VLOOKUP($A5467,HeadJournal!$A$1:$NTR$890,COLUMN(HeadJournal!B$1),0),"")</f>
        <v/>
      </c>
      <c r="C5467" s="94" t="str">
        <f>IFERROR(VLOOKUP($A5467,HeadJournal!$A$1:$NTR$890,COLUMN(HeadJournal!C$1),0),"")</f>
        <v/>
      </c>
      <c r="D5467" s="125" t="str">
        <f>IFERROR(VLOOKUP($A5467,HeadJournal!$A$1:$NTR$890,COLUMN(HeadJournal!D$1),0),"")</f>
        <v/>
      </c>
      <c r="E5467" s="95" t="str">
        <f>IFERROR(VLOOKUP($A5467,HeadJournal!$A$1:$NTR$890,COLUMN(HeadJournal!G$1),0),"")</f>
        <v/>
      </c>
      <c r="F5467" s="95" t="str">
        <f t="shared" si="406"/>
        <v/>
      </c>
      <c r="G5467" s="97"/>
      <c r="H5467" s="161"/>
      <c r="I5467" s="97"/>
      <c r="J5467" s="97"/>
      <c r="K5467" s="29"/>
      <c r="L5467" s="29"/>
      <c r="M5467" s="30">
        <f>IFERROR(VLOOKUP($A5467,HeadJournal!$A$1:$J$890,COLUMN(HeadJournal!I$1),0)*($K5467+$L5467)/(SUMIF($A:$A,$A5467,$K:$K)+SUMIF($A:$A,$A5467,$L:$L)),0)</f>
        <v>0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</v>
      </c>
      <c r="P5467" s="30">
        <f>IFERROR(SUM(K5467:O5467)*VLOOKUP($A5467,HeadJournal!$A$1:$L$890,COLUMN(HeadJournal!H$1),0),0)</f>
        <v>0</v>
      </c>
      <c r="Q5467" s="29"/>
      <c r="R5467" s="31"/>
      <c r="S5467" s="31"/>
      <c r="T5467" s="95" t="str">
        <f t="shared" si="407"/>
        <v/>
      </c>
      <c r="U5467" s="32">
        <f t="shared" si="408"/>
        <v>0</v>
      </c>
      <c r="V5467" s="22" t="str">
        <f t="shared" si="409"/>
        <v/>
      </c>
      <c r="X5467" s="33"/>
      <c r="Y5467" s="33"/>
    </row>
    <row r="5468" spans="1:25" x14ac:dyDescent="0.2">
      <c r="A5468" s="93"/>
      <c r="B5468" s="94" t="str">
        <f>IFERROR(VLOOKUP($A5468,HeadJournal!$A$1:$NTR$890,COLUMN(HeadJournal!B$1),0),"")</f>
        <v/>
      </c>
      <c r="C5468" s="94" t="str">
        <f>IFERROR(VLOOKUP($A5468,HeadJournal!$A$1:$NTR$890,COLUMN(HeadJournal!C$1),0),"")</f>
        <v/>
      </c>
      <c r="D5468" s="125" t="str">
        <f>IFERROR(VLOOKUP($A5468,HeadJournal!$A$1:$NTR$890,COLUMN(HeadJournal!D$1),0),"")</f>
        <v/>
      </c>
      <c r="E5468" s="95" t="str">
        <f>IFERROR(VLOOKUP($A5468,HeadJournal!$A$1:$NTR$890,COLUMN(HeadJournal!G$1),0),"")</f>
        <v/>
      </c>
      <c r="F5468" s="95" t="str">
        <f t="shared" si="406"/>
        <v/>
      </c>
      <c r="G5468" s="97"/>
      <c r="H5468" s="161"/>
      <c r="I5468" s="97"/>
      <c r="J5468" s="97"/>
      <c r="K5468" s="29"/>
      <c r="L5468" s="29"/>
      <c r="M5468" s="30">
        <f>IFERROR(VLOOKUP($A5468,HeadJournal!$A$1:$J$890,COLUMN(HeadJournal!I$1),0)*($K5468+$L5468)/(SUMIF($A:$A,$A5468,$K:$K)+SUMIF($A:$A,$A5468,$L:$L)),0)</f>
        <v>0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</v>
      </c>
      <c r="P5468" s="30">
        <f>IFERROR(SUM(K5468:O5468)*VLOOKUP($A5468,HeadJournal!$A$1:$L$890,COLUMN(HeadJournal!H$1),0),0)</f>
        <v>0</v>
      </c>
      <c r="Q5468" s="29"/>
      <c r="R5468" s="31"/>
      <c r="S5468" s="31"/>
      <c r="T5468" s="95" t="str">
        <f t="shared" si="407"/>
        <v/>
      </c>
      <c r="U5468" s="32">
        <f t="shared" si="408"/>
        <v>0</v>
      </c>
      <c r="V5468" s="22" t="str">
        <f t="shared" si="409"/>
        <v/>
      </c>
      <c r="X5468" s="33"/>
      <c r="Y5468" s="33"/>
    </row>
    <row r="5469" spans="1:25" x14ac:dyDescent="0.2">
      <c r="A5469" s="93"/>
      <c r="B5469" s="94" t="str">
        <f>IFERROR(VLOOKUP($A5469,HeadJournal!$A$1:$NTR$890,COLUMN(HeadJournal!B$1),0),"")</f>
        <v/>
      </c>
      <c r="C5469" s="94" t="str">
        <f>IFERROR(VLOOKUP($A5469,HeadJournal!$A$1:$NTR$890,COLUMN(HeadJournal!C$1),0),"")</f>
        <v/>
      </c>
      <c r="D5469" s="125" t="str">
        <f>IFERROR(VLOOKUP($A5469,HeadJournal!$A$1:$NTR$890,COLUMN(HeadJournal!D$1),0),"")</f>
        <v/>
      </c>
      <c r="E5469" s="95" t="str">
        <f>IFERROR(VLOOKUP($A5469,HeadJournal!$A$1:$NTR$890,COLUMN(HeadJournal!G$1),0),"")</f>
        <v/>
      </c>
      <c r="F5469" s="95" t="str">
        <f t="shared" si="406"/>
        <v/>
      </c>
      <c r="G5469" s="97"/>
      <c r="H5469" s="161"/>
      <c r="I5469" s="97"/>
      <c r="J5469" s="97"/>
      <c r="K5469" s="29"/>
      <c r="L5469" s="29"/>
      <c r="M5469" s="30">
        <f>IFERROR(VLOOKUP($A5469,HeadJournal!$A$1:$J$890,COLUMN(HeadJournal!I$1),0)*($K5469+$L5469)/(SUMIF($A:$A,$A5469,$K:$K)+SUMIF($A:$A,$A5469,$L:$L)),0)</f>
        <v>0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</v>
      </c>
      <c r="P5469" s="30">
        <f>IFERROR(SUM(K5469:O5469)*VLOOKUP($A5469,HeadJournal!$A$1:$L$890,COLUMN(HeadJournal!H$1),0),0)</f>
        <v>0</v>
      </c>
      <c r="Q5469" s="29"/>
      <c r="R5469" s="31"/>
      <c r="S5469" s="31"/>
      <c r="T5469" s="95" t="str">
        <f t="shared" si="407"/>
        <v/>
      </c>
      <c r="U5469" s="32">
        <f t="shared" si="408"/>
        <v>0</v>
      </c>
      <c r="V5469" s="22" t="str">
        <f t="shared" si="409"/>
        <v/>
      </c>
      <c r="X5469" s="33"/>
      <c r="Y5469" s="33"/>
    </row>
    <row r="5470" spans="1:25" x14ac:dyDescent="0.2">
      <c r="A5470" s="93"/>
      <c r="B5470" s="94" t="str">
        <f>IFERROR(VLOOKUP($A5470,HeadJournal!$A$1:$NTR$890,COLUMN(HeadJournal!B$1),0),"")</f>
        <v/>
      </c>
      <c r="C5470" s="94" t="str">
        <f>IFERROR(VLOOKUP($A5470,HeadJournal!$A$1:$NTR$890,COLUMN(HeadJournal!C$1),0),"")</f>
        <v/>
      </c>
      <c r="D5470" s="125" t="str">
        <f>IFERROR(VLOOKUP($A5470,HeadJournal!$A$1:$NTR$890,COLUMN(HeadJournal!D$1),0),"")</f>
        <v/>
      </c>
      <c r="E5470" s="95" t="str">
        <f>IFERROR(VLOOKUP($A5470,HeadJournal!$A$1:$NTR$890,COLUMN(HeadJournal!G$1),0),"")</f>
        <v/>
      </c>
      <c r="F5470" s="95" t="str">
        <f t="shared" si="406"/>
        <v/>
      </c>
      <c r="G5470" s="97"/>
      <c r="H5470" s="161"/>
      <c r="I5470" s="97"/>
      <c r="J5470" s="97"/>
      <c r="K5470" s="29"/>
      <c r="L5470" s="29"/>
      <c r="M5470" s="30">
        <f>IFERROR(VLOOKUP($A5470,HeadJournal!$A$1:$J$890,COLUMN(HeadJournal!I$1),0)*($K5470+$L5470)/(SUMIF($A:$A,$A5470,$K:$K)+SUMIF($A:$A,$A5470,$L:$L)),0)</f>
        <v>0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</v>
      </c>
      <c r="P5470" s="30">
        <f>IFERROR(SUM(K5470:O5470)*VLOOKUP($A5470,HeadJournal!$A$1:$L$890,COLUMN(HeadJournal!H$1),0),0)</f>
        <v>0</v>
      </c>
      <c r="Q5470" s="29"/>
      <c r="R5470" s="31"/>
      <c r="S5470" s="31"/>
      <c r="T5470" s="95" t="str">
        <f t="shared" si="407"/>
        <v/>
      </c>
      <c r="U5470" s="32">
        <f t="shared" si="408"/>
        <v>0</v>
      </c>
      <c r="V5470" s="22" t="str">
        <f t="shared" si="409"/>
        <v/>
      </c>
      <c r="X5470" s="33"/>
      <c r="Y5470" s="33"/>
    </row>
    <row r="5471" spans="1:25" x14ac:dyDescent="0.2">
      <c r="A5471" s="93"/>
      <c r="B5471" s="94" t="str">
        <f>IFERROR(VLOOKUP($A5471,HeadJournal!$A$1:$NTR$890,COLUMN(HeadJournal!B$1),0),"")</f>
        <v/>
      </c>
      <c r="C5471" s="94" t="str">
        <f>IFERROR(VLOOKUP($A5471,HeadJournal!$A$1:$NTR$890,COLUMN(HeadJournal!C$1),0),"")</f>
        <v/>
      </c>
      <c r="D5471" s="125" t="str">
        <f>IFERROR(VLOOKUP($A5471,HeadJournal!$A$1:$NTR$890,COLUMN(HeadJournal!D$1),0),"")</f>
        <v/>
      </c>
      <c r="E5471" s="95" t="str">
        <f>IFERROR(VLOOKUP($A5471,HeadJournal!$A$1:$NTR$890,COLUMN(HeadJournal!G$1),0),"")</f>
        <v/>
      </c>
      <c r="F5471" s="95" t="str">
        <f t="shared" si="406"/>
        <v/>
      </c>
      <c r="G5471" s="97"/>
      <c r="H5471" s="161"/>
      <c r="I5471" s="97"/>
      <c r="J5471" s="97"/>
      <c r="K5471" s="29"/>
      <c r="L5471" s="29"/>
      <c r="M5471" s="30">
        <f>IFERROR(VLOOKUP($A5471,HeadJournal!$A$1:$J$890,COLUMN(HeadJournal!I$1),0)*($K5471+$L5471)/(SUMIF($A:$A,$A5471,$K:$K)+SUMIF($A:$A,$A5471,$L:$L)),0)</f>
        <v>0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</v>
      </c>
      <c r="P5471" s="30">
        <f>IFERROR(SUM(K5471:O5471)*VLOOKUP($A5471,HeadJournal!$A$1:$L$890,COLUMN(HeadJournal!H$1),0),0)</f>
        <v>0</v>
      </c>
      <c r="Q5471" s="29"/>
      <c r="R5471" s="31"/>
      <c r="S5471" s="31"/>
      <c r="T5471" s="95" t="str">
        <f t="shared" si="407"/>
        <v/>
      </c>
      <c r="U5471" s="32">
        <f t="shared" si="408"/>
        <v>0</v>
      </c>
      <c r="V5471" s="22" t="str">
        <f t="shared" si="409"/>
        <v/>
      </c>
      <c r="X5471" s="33"/>
      <c r="Y5471" s="33"/>
    </row>
    <row r="5472" spans="1:25" x14ac:dyDescent="0.2">
      <c r="A5472" s="93"/>
      <c r="B5472" s="94" t="str">
        <f>IFERROR(VLOOKUP($A5472,HeadJournal!$A$1:$NTR$890,COLUMN(HeadJournal!B$1),0),"")</f>
        <v/>
      </c>
      <c r="C5472" s="94" t="str">
        <f>IFERROR(VLOOKUP($A5472,HeadJournal!$A$1:$NTR$890,COLUMN(HeadJournal!C$1),0),"")</f>
        <v/>
      </c>
      <c r="D5472" s="125" t="str">
        <f>IFERROR(VLOOKUP($A5472,HeadJournal!$A$1:$NTR$890,COLUMN(HeadJournal!D$1),0),"")</f>
        <v/>
      </c>
      <c r="E5472" s="95" t="str">
        <f>IFERROR(VLOOKUP($A5472,HeadJournal!$A$1:$NTR$890,COLUMN(HeadJournal!G$1),0),"")</f>
        <v/>
      </c>
      <c r="F5472" s="95" t="str">
        <f t="shared" si="406"/>
        <v/>
      </c>
      <c r="G5472" s="97"/>
      <c r="H5472" s="161"/>
      <c r="I5472" s="97"/>
      <c r="J5472" s="97"/>
      <c r="K5472" s="29"/>
      <c r="L5472" s="29"/>
      <c r="M5472" s="30">
        <f>IFERROR(VLOOKUP($A5472,HeadJournal!$A$1:$J$890,COLUMN(HeadJournal!I$1),0)*($K5472+$L5472)/(SUMIF($A:$A,$A5472,$K:$K)+SUMIF($A:$A,$A5472,$L:$L)),0)</f>
        <v>0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</v>
      </c>
      <c r="P5472" s="30">
        <f>IFERROR(SUM(K5472:O5472)*VLOOKUP($A5472,HeadJournal!$A$1:$L$890,COLUMN(HeadJournal!H$1),0),0)</f>
        <v>0</v>
      </c>
      <c r="Q5472" s="29"/>
      <c r="R5472" s="31"/>
      <c r="S5472" s="31"/>
      <c r="T5472" s="95" t="str">
        <f t="shared" si="407"/>
        <v/>
      </c>
      <c r="U5472" s="32">
        <f t="shared" si="408"/>
        <v>0</v>
      </c>
      <c r="V5472" s="22" t="str">
        <f t="shared" si="409"/>
        <v/>
      </c>
      <c r="X5472" s="33"/>
      <c r="Y5472" s="33"/>
    </row>
    <row r="5473" spans="1:25" x14ac:dyDescent="0.2">
      <c r="A5473" s="93"/>
      <c r="B5473" s="94" t="str">
        <f>IFERROR(VLOOKUP($A5473,HeadJournal!$A$1:$NTR$890,COLUMN(HeadJournal!B$1),0),"")</f>
        <v/>
      </c>
      <c r="C5473" s="94" t="str">
        <f>IFERROR(VLOOKUP($A5473,HeadJournal!$A$1:$NTR$890,COLUMN(HeadJournal!C$1),0),"")</f>
        <v/>
      </c>
      <c r="D5473" s="125" t="str">
        <f>IFERROR(VLOOKUP($A5473,HeadJournal!$A$1:$NTR$890,COLUMN(HeadJournal!D$1),0),"")</f>
        <v/>
      </c>
      <c r="E5473" s="95" t="str">
        <f>IFERROR(VLOOKUP($A5473,HeadJournal!$A$1:$NTR$890,COLUMN(HeadJournal!G$1),0),"")</f>
        <v/>
      </c>
      <c r="F5473" s="95" t="str">
        <f t="shared" si="406"/>
        <v/>
      </c>
      <c r="G5473" s="97"/>
      <c r="H5473" s="161"/>
      <c r="I5473" s="97"/>
      <c r="J5473" s="97"/>
      <c r="K5473" s="29"/>
      <c r="L5473" s="29"/>
      <c r="M5473" s="30">
        <f>IFERROR(VLOOKUP($A5473,HeadJournal!$A$1:$J$890,COLUMN(HeadJournal!I$1),0)*($K5473+$L5473)/(SUMIF($A:$A,$A5473,$K:$K)+SUMIF($A:$A,$A5473,$L:$L)),0)</f>
        <v>0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</v>
      </c>
      <c r="P5473" s="30">
        <f>IFERROR(SUM(K5473:O5473)*VLOOKUP($A5473,HeadJournal!$A$1:$L$890,COLUMN(HeadJournal!H$1),0),0)</f>
        <v>0</v>
      </c>
      <c r="Q5473" s="29"/>
      <c r="R5473" s="31"/>
      <c r="S5473" s="31"/>
      <c r="T5473" s="95" t="str">
        <f t="shared" si="407"/>
        <v/>
      </c>
      <c r="U5473" s="32">
        <f t="shared" si="408"/>
        <v>0</v>
      </c>
      <c r="V5473" s="22" t="str">
        <f t="shared" si="409"/>
        <v/>
      </c>
      <c r="X5473" s="33"/>
      <c r="Y5473" s="33"/>
    </row>
    <row r="5474" spans="1:25" x14ac:dyDescent="0.2">
      <c r="A5474" s="93"/>
      <c r="B5474" s="94" t="str">
        <f>IFERROR(VLOOKUP($A5474,HeadJournal!$A$1:$NTR$890,COLUMN(HeadJournal!B$1),0),"")</f>
        <v/>
      </c>
      <c r="C5474" s="94" t="str">
        <f>IFERROR(VLOOKUP($A5474,HeadJournal!$A$1:$NTR$890,COLUMN(HeadJournal!C$1),0),"")</f>
        <v/>
      </c>
      <c r="D5474" s="125" t="str">
        <f>IFERROR(VLOOKUP($A5474,HeadJournal!$A$1:$NTR$890,COLUMN(HeadJournal!D$1),0),"")</f>
        <v/>
      </c>
      <c r="E5474" s="95" t="str">
        <f>IFERROR(VLOOKUP($A5474,HeadJournal!$A$1:$NTR$890,COLUMN(HeadJournal!G$1),0),"")</f>
        <v/>
      </c>
      <c r="F5474" s="95" t="str">
        <f t="shared" si="406"/>
        <v/>
      </c>
      <c r="G5474" s="97"/>
      <c r="H5474" s="161"/>
      <c r="I5474" s="97"/>
      <c r="J5474" s="97"/>
      <c r="K5474" s="29"/>
      <c r="L5474" s="29"/>
      <c r="M5474" s="30">
        <f>IFERROR(VLOOKUP($A5474,HeadJournal!$A$1:$J$890,COLUMN(HeadJournal!I$1),0)*($K5474+$L5474)/(SUMIF($A:$A,$A5474,$K:$K)+SUMIF($A:$A,$A5474,$L:$L)),0)</f>
        <v>0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</v>
      </c>
      <c r="P5474" s="30">
        <f>IFERROR(SUM(K5474:O5474)*VLOOKUP($A5474,HeadJournal!$A$1:$L$890,COLUMN(HeadJournal!H$1),0),0)</f>
        <v>0</v>
      </c>
      <c r="Q5474" s="29"/>
      <c r="R5474" s="31"/>
      <c r="S5474" s="31"/>
      <c r="T5474" s="95" t="str">
        <f t="shared" si="407"/>
        <v/>
      </c>
      <c r="U5474" s="32">
        <f t="shared" si="408"/>
        <v>0</v>
      </c>
      <c r="V5474" s="22" t="str">
        <f t="shared" si="409"/>
        <v/>
      </c>
      <c r="X5474" s="33"/>
      <c r="Y5474" s="33"/>
    </row>
    <row r="5475" spans="1:25" x14ac:dyDescent="0.2">
      <c r="A5475" s="93"/>
      <c r="B5475" s="94" t="str">
        <f>IFERROR(VLOOKUP($A5475,HeadJournal!$A$1:$NTR$890,COLUMN(HeadJournal!B$1),0),"")</f>
        <v/>
      </c>
      <c r="C5475" s="94" t="str">
        <f>IFERROR(VLOOKUP($A5475,HeadJournal!$A$1:$NTR$890,COLUMN(HeadJournal!C$1),0),"")</f>
        <v/>
      </c>
      <c r="D5475" s="125" t="str">
        <f>IFERROR(VLOOKUP($A5475,HeadJournal!$A$1:$NTR$890,COLUMN(HeadJournal!D$1),0),"")</f>
        <v/>
      </c>
      <c r="E5475" s="95" t="str">
        <f>IFERROR(VLOOKUP($A5475,HeadJournal!$A$1:$NTR$890,COLUMN(HeadJournal!G$1),0),"")</f>
        <v/>
      </c>
      <c r="F5475" s="95" t="str">
        <f t="shared" si="406"/>
        <v/>
      </c>
      <c r="G5475" s="97"/>
      <c r="H5475" s="161"/>
      <c r="I5475" s="97"/>
      <c r="J5475" s="97"/>
      <c r="K5475" s="29"/>
      <c r="L5475" s="29"/>
      <c r="M5475" s="30">
        <f>IFERROR(VLOOKUP($A5475,HeadJournal!$A$1:$J$890,COLUMN(HeadJournal!I$1),0)*($K5475+$L5475)/(SUMIF($A:$A,$A5475,$K:$K)+SUMIF($A:$A,$A5475,$L:$L)),0)</f>
        <v>0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</v>
      </c>
      <c r="P5475" s="30">
        <f>IFERROR(SUM(K5475:O5475)*VLOOKUP($A5475,HeadJournal!$A$1:$L$890,COLUMN(HeadJournal!H$1),0),0)</f>
        <v>0</v>
      </c>
      <c r="Q5475" s="29"/>
      <c r="R5475" s="31"/>
      <c r="S5475" s="31"/>
      <c r="T5475" s="95" t="str">
        <f t="shared" si="407"/>
        <v/>
      </c>
      <c r="U5475" s="32">
        <f t="shared" si="408"/>
        <v>0</v>
      </c>
      <c r="V5475" s="22" t="str">
        <f t="shared" si="409"/>
        <v/>
      </c>
      <c r="X5475" s="33"/>
      <c r="Y5475" s="33"/>
    </row>
    <row r="5476" spans="1:25" x14ac:dyDescent="0.2">
      <c r="A5476" s="93"/>
      <c r="B5476" s="94" t="str">
        <f>IFERROR(VLOOKUP($A5476,HeadJournal!$A$1:$NTR$890,COLUMN(HeadJournal!B$1),0),"")</f>
        <v/>
      </c>
      <c r="C5476" s="94" t="str">
        <f>IFERROR(VLOOKUP($A5476,HeadJournal!$A$1:$NTR$890,COLUMN(HeadJournal!C$1),0),"")</f>
        <v/>
      </c>
      <c r="D5476" s="125" t="str">
        <f>IFERROR(VLOOKUP($A5476,HeadJournal!$A$1:$NTR$890,COLUMN(HeadJournal!D$1),0),"")</f>
        <v/>
      </c>
      <c r="E5476" s="95" t="str">
        <f>IFERROR(VLOOKUP($A5476,HeadJournal!$A$1:$NTR$890,COLUMN(HeadJournal!G$1),0),"")</f>
        <v/>
      </c>
      <c r="F5476" s="95" t="str">
        <f t="shared" si="406"/>
        <v/>
      </c>
      <c r="G5476" s="97"/>
      <c r="H5476" s="161"/>
      <c r="I5476" s="97"/>
      <c r="J5476" s="97"/>
      <c r="K5476" s="29"/>
      <c r="L5476" s="29"/>
      <c r="M5476" s="30">
        <f>IFERROR(VLOOKUP($A5476,HeadJournal!$A$1:$J$890,COLUMN(HeadJournal!I$1),0)*($K5476+$L5476)/(SUMIF($A:$A,$A5476,$K:$K)+SUMIF($A:$A,$A5476,$L:$L)),0)</f>
        <v>0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</v>
      </c>
      <c r="P5476" s="30">
        <f>IFERROR(SUM(K5476:O5476)*VLOOKUP($A5476,HeadJournal!$A$1:$L$890,COLUMN(HeadJournal!H$1),0),0)</f>
        <v>0</v>
      </c>
      <c r="Q5476" s="29"/>
      <c r="R5476" s="31"/>
      <c r="S5476" s="31"/>
      <c r="T5476" s="95" t="str">
        <f t="shared" si="407"/>
        <v/>
      </c>
      <c r="U5476" s="32">
        <f t="shared" si="408"/>
        <v>0</v>
      </c>
      <c r="V5476" s="22" t="str">
        <f t="shared" si="409"/>
        <v/>
      </c>
      <c r="X5476" s="33"/>
      <c r="Y5476" s="33"/>
    </row>
    <row r="5477" spans="1:25" x14ac:dyDescent="0.2">
      <c r="A5477" s="93"/>
      <c r="B5477" s="94" t="str">
        <f>IFERROR(VLOOKUP($A5477,HeadJournal!$A$1:$NTR$890,COLUMN(HeadJournal!B$1),0),"")</f>
        <v/>
      </c>
      <c r="C5477" s="94" t="str">
        <f>IFERROR(VLOOKUP($A5477,HeadJournal!$A$1:$NTR$890,COLUMN(HeadJournal!C$1),0),"")</f>
        <v/>
      </c>
      <c r="D5477" s="125" t="str">
        <f>IFERROR(VLOOKUP($A5477,HeadJournal!$A$1:$NTR$890,COLUMN(HeadJournal!D$1),0),"")</f>
        <v/>
      </c>
      <c r="E5477" s="95" t="str">
        <f>IFERROR(VLOOKUP($A5477,HeadJournal!$A$1:$NTR$890,COLUMN(HeadJournal!G$1),0),"")</f>
        <v/>
      </c>
      <c r="F5477" s="95" t="str">
        <f t="shared" si="406"/>
        <v/>
      </c>
      <c r="G5477" s="97"/>
      <c r="H5477" s="161"/>
      <c r="I5477" s="97"/>
      <c r="J5477" s="97"/>
      <c r="K5477" s="29"/>
      <c r="L5477" s="29"/>
      <c r="M5477" s="30">
        <f>IFERROR(VLOOKUP($A5477,HeadJournal!$A$1:$J$890,COLUMN(HeadJournal!I$1),0)*($K5477+$L5477)/(SUMIF($A:$A,$A5477,$K:$K)+SUMIF($A:$A,$A5477,$L:$L)),0)</f>
        <v>0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</v>
      </c>
      <c r="P5477" s="30">
        <f>IFERROR(SUM(K5477:O5477)*VLOOKUP($A5477,HeadJournal!$A$1:$L$890,COLUMN(HeadJournal!H$1),0),0)</f>
        <v>0</v>
      </c>
      <c r="Q5477" s="29"/>
      <c r="R5477" s="31"/>
      <c r="S5477" s="31"/>
      <c r="T5477" s="95" t="str">
        <f t="shared" si="407"/>
        <v/>
      </c>
      <c r="U5477" s="32">
        <f t="shared" si="408"/>
        <v>0</v>
      </c>
      <c r="V5477" s="22" t="str">
        <f t="shared" si="409"/>
        <v/>
      </c>
      <c r="X5477" s="33"/>
      <c r="Y5477" s="33"/>
    </row>
    <row r="5478" spans="1:25" x14ac:dyDescent="0.2">
      <c r="A5478" s="93"/>
      <c r="B5478" s="94" t="str">
        <f>IFERROR(VLOOKUP($A5478,HeadJournal!$A$1:$NTR$890,COLUMN(HeadJournal!B$1),0),"")</f>
        <v/>
      </c>
      <c r="C5478" s="94" t="str">
        <f>IFERROR(VLOOKUP($A5478,HeadJournal!$A$1:$NTR$890,COLUMN(HeadJournal!C$1),0),"")</f>
        <v/>
      </c>
      <c r="D5478" s="125" t="str">
        <f>IFERROR(VLOOKUP($A5478,HeadJournal!$A$1:$NTR$890,COLUMN(HeadJournal!D$1),0),"")</f>
        <v/>
      </c>
      <c r="E5478" s="95" t="str">
        <f>IFERROR(VLOOKUP($A5478,HeadJournal!$A$1:$NTR$890,COLUMN(HeadJournal!G$1),0),"")</f>
        <v/>
      </c>
      <c r="F5478" s="95" t="str">
        <f t="shared" si="406"/>
        <v/>
      </c>
      <c r="G5478" s="97"/>
      <c r="H5478" s="161"/>
      <c r="I5478" s="97"/>
      <c r="J5478" s="97"/>
      <c r="K5478" s="29"/>
      <c r="L5478" s="29"/>
      <c r="M5478" s="30">
        <f>IFERROR(VLOOKUP($A5478,HeadJournal!$A$1:$J$890,COLUMN(HeadJournal!I$1),0)*($K5478+$L5478)/(SUMIF($A:$A,$A5478,$K:$K)+SUMIF($A:$A,$A5478,$L:$L)),0)</f>
        <v>0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</v>
      </c>
      <c r="P5478" s="30">
        <f>IFERROR(SUM(K5478:O5478)*VLOOKUP($A5478,HeadJournal!$A$1:$L$890,COLUMN(HeadJournal!H$1),0),0)</f>
        <v>0</v>
      </c>
      <c r="Q5478" s="29"/>
      <c r="R5478" s="31"/>
      <c r="S5478" s="31"/>
      <c r="T5478" s="95" t="str">
        <f t="shared" si="407"/>
        <v/>
      </c>
      <c r="U5478" s="32">
        <f t="shared" si="408"/>
        <v>0</v>
      </c>
      <c r="V5478" s="22" t="str">
        <f t="shared" si="409"/>
        <v/>
      </c>
      <c r="X5478" s="33"/>
      <c r="Y5478" s="33"/>
    </row>
    <row r="5479" spans="1:25" x14ac:dyDescent="0.2">
      <c r="A5479" s="93"/>
      <c r="B5479" s="94" t="str">
        <f>IFERROR(VLOOKUP($A5479,HeadJournal!$A$1:$NTR$890,COLUMN(HeadJournal!B$1),0),"")</f>
        <v/>
      </c>
      <c r="C5479" s="94" t="str">
        <f>IFERROR(VLOOKUP($A5479,HeadJournal!$A$1:$NTR$890,COLUMN(HeadJournal!C$1),0),"")</f>
        <v/>
      </c>
      <c r="D5479" s="125" t="str">
        <f>IFERROR(VLOOKUP($A5479,HeadJournal!$A$1:$NTR$890,COLUMN(HeadJournal!D$1),0),"")</f>
        <v/>
      </c>
      <c r="E5479" s="95" t="str">
        <f>IFERROR(VLOOKUP($A5479,HeadJournal!$A$1:$NTR$890,COLUMN(HeadJournal!G$1),0),"")</f>
        <v/>
      </c>
      <c r="F5479" s="95" t="str">
        <f t="shared" si="406"/>
        <v/>
      </c>
      <c r="G5479" s="97"/>
      <c r="H5479" s="161"/>
      <c r="I5479" s="97"/>
      <c r="J5479" s="97"/>
      <c r="K5479" s="29"/>
      <c r="L5479" s="29"/>
      <c r="M5479" s="30">
        <f>IFERROR(VLOOKUP($A5479,HeadJournal!$A$1:$J$890,COLUMN(HeadJournal!I$1),0)*($K5479+$L5479)/(SUMIF($A:$A,$A5479,$K:$K)+SUMIF($A:$A,$A5479,$L:$L)),0)</f>
        <v>0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</v>
      </c>
      <c r="P5479" s="30">
        <f>IFERROR(SUM(K5479:O5479)*VLOOKUP($A5479,HeadJournal!$A$1:$L$890,COLUMN(HeadJournal!H$1),0),0)</f>
        <v>0</v>
      </c>
      <c r="Q5479" s="29"/>
      <c r="R5479" s="31"/>
      <c r="S5479" s="31"/>
      <c r="T5479" s="95" t="str">
        <f t="shared" si="407"/>
        <v/>
      </c>
      <c r="U5479" s="32">
        <f t="shared" si="408"/>
        <v>0</v>
      </c>
      <c r="V5479" s="22" t="str">
        <f t="shared" si="409"/>
        <v/>
      </c>
      <c r="X5479" s="33"/>
      <c r="Y5479" s="33"/>
    </row>
    <row r="5480" spans="1:25" x14ac:dyDescent="0.2">
      <c r="A5480" s="93"/>
      <c r="B5480" s="94" t="str">
        <f>IFERROR(VLOOKUP($A5480,HeadJournal!$A$1:$NTR$890,COLUMN(HeadJournal!B$1),0),"")</f>
        <v/>
      </c>
      <c r="C5480" s="94" t="str">
        <f>IFERROR(VLOOKUP($A5480,HeadJournal!$A$1:$NTR$890,COLUMN(HeadJournal!C$1),0),"")</f>
        <v/>
      </c>
      <c r="D5480" s="125" t="str">
        <f>IFERROR(VLOOKUP($A5480,HeadJournal!$A$1:$NTR$890,COLUMN(HeadJournal!D$1),0),"")</f>
        <v/>
      </c>
      <c r="E5480" s="95" t="str">
        <f>IFERROR(VLOOKUP($A5480,HeadJournal!$A$1:$NTR$890,COLUMN(HeadJournal!G$1),0),"")</f>
        <v/>
      </c>
      <c r="F5480" s="95" t="str">
        <f t="shared" si="406"/>
        <v/>
      </c>
      <c r="G5480" s="97"/>
      <c r="H5480" s="161"/>
      <c r="I5480" s="97"/>
      <c r="J5480" s="97"/>
      <c r="K5480" s="29"/>
      <c r="L5480" s="29"/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0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</v>
      </c>
      <c r="P5480" s="30">
        <f>IFERROR(SUM(K5480:O5480)*VLOOKUP($A5480,HeadJournal!$A$1:$L$890,COLUMN(HeadJournal!H$1),0),0)</f>
        <v>0</v>
      </c>
      <c r="Q5480" s="29"/>
      <c r="R5480" s="31"/>
      <c r="S5480" s="31"/>
      <c r="T5480" s="95" t="str">
        <f t="shared" si="407"/>
        <v/>
      </c>
      <c r="U5480" s="32">
        <f t="shared" si="408"/>
        <v>0</v>
      </c>
      <c r="V5480" s="22" t="str">
        <f t="shared" si="409"/>
        <v/>
      </c>
      <c r="X5480" s="33"/>
      <c r="Y5480" s="33"/>
    </row>
    <row r="5481" spans="1:25" x14ac:dyDescent="0.2">
      <c r="A5481" s="93"/>
      <c r="B5481" s="94" t="str">
        <f>IFERROR(VLOOKUP($A5481,HeadJournal!$A$1:$NTR$890,COLUMN(HeadJournal!B$1),0),"")</f>
        <v/>
      </c>
      <c r="C5481" s="94" t="str">
        <f>IFERROR(VLOOKUP($A5481,HeadJournal!$A$1:$NTR$890,COLUMN(HeadJournal!C$1),0),"")</f>
        <v/>
      </c>
      <c r="D5481" s="125" t="str">
        <f>IFERROR(VLOOKUP($A5481,HeadJournal!$A$1:$NTR$890,COLUMN(HeadJournal!D$1),0),"")</f>
        <v/>
      </c>
      <c r="E5481" s="95" t="str">
        <f>IFERROR(VLOOKUP($A5481,HeadJournal!$A$1:$NTR$890,COLUMN(HeadJournal!G$1),0),"")</f>
        <v/>
      </c>
      <c r="F5481" s="95" t="str">
        <f t="shared" si="406"/>
        <v/>
      </c>
      <c r="G5481" s="97"/>
      <c r="H5481" s="161"/>
      <c r="I5481" s="97"/>
      <c r="J5481" s="97"/>
      <c r="K5481" s="29"/>
      <c r="L5481" s="29"/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0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</v>
      </c>
      <c r="P5481" s="30">
        <f>IFERROR(SUM(K5481:O5481)*VLOOKUP($A5481,HeadJournal!$A$1:$L$890,COLUMN(HeadJournal!H$1),0),0)</f>
        <v>0</v>
      </c>
      <c r="Q5481" s="29"/>
      <c r="R5481" s="31"/>
      <c r="S5481" s="31"/>
      <c r="T5481" s="95" t="str">
        <f t="shared" si="407"/>
        <v/>
      </c>
      <c r="U5481" s="32">
        <f t="shared" si="408"/>
        <v>0</v>
      </c>
      <c r="V5481" s="22" t="str">
        <f t="shared" si="409"/>
        <v/>
      </c>
      <c r="X5481" s="33"/>
      <c r="Y5481" s="33"/>
    </row>
    <row r="5482" spans="1:25" x14ac:dyDescent="0.2">
      <c r="A5482" s="93"/>
      <c r="B5482" s="94" t="str">
        <f>IFERROR(VLOOKUP($A5482,HeadJournal!$A$1:$NTR$890,COLUMN(HeadJournal!B$1),0),"")</f>
        <v/>
      </c>
      <c r="C5482" s="94" t="str">
        <f>IFERROR(VLOOKUP($A5482,HeadJournal!$A$1:$NTR$890,COLUMN(HeadJournal!C$1),0),"")</f>
        <v/>
      </c>
      <c r="D5482" s="125" t="str">
        <f>IFERROR(VLOOKUP($A5482,HeadJournal!$A$1:$NTR$890,COLUMN(HeadJournal!D$1),0),"")</f>
        <v/>
      </c>
      <c r="E5482" s="95" t="str">
        <f>IFERROR(VLOOKUP($A5482,HeadJournal!$A$1:$NTR$890,COLUMN(HeadJournal!G$1),0),"")</f>
        <v/>
      </c>
      <c r="F5482" s="95" t="str">
        <f t="shared" si="406"/>
        <v/>
      </c>
      <c r="G5482" s="97"/>
      <c r="H5482" s="161"/>
      <c r="I5482" s="97"/>
      <c r="J5482" s="97"/>
      <c r="K5482" s="29"/>
      <c r="L5482" s="29"/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0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0</v>
      </c>
      <c r="P5482" s="30">
        <f>IFERROR(SUM(K5482:O5482)*VLOOKUP($A5482,HeadJournal!$A$1:$L$890,COLUMN(HeadJournal!H$1),0),0)</f>
        <v>0</v>
      </c>
      <c r="Q5482" s="29"/>
      <c r="R5482" s="31"/>
      <c r="S5482" s="31"/>
      <c r="T5482" s="95" t="str">
        <f t="shared" si="407"/>
        <v/>
      </c>
      <c r="U5482" s="32">
        <f t="shared" si="408"/>
        <v>0</v>
      </c>
      <c r="V5482" s="22" t="str">
        <f t="shared" si="409"/>
        <v/>
      </c>
      <c r="X5482" s="33"/>
      <c r="Y5482" s="33"/>
    </row>
    <row r="5483" spans="1:25" x14ac:dyDescent="0.2">
      <c r="A5483" s="93"/>
      <c r="B5483" s="94" t="str">
        <f>IFERROR(VLOOKUP($A5483,HeadJournal!$A$1:$NTR$890,COLUMN(HeadJournal!B$1),0),"")</f>
        <v/>
      </c>
      <c r="C5483" s="94" t="str">
        <f>IFERROR(VLOOKUP($A5483,HeadJournal!$A$1:$NTR$890,COLUMN(HeadJournal!C$1),0),"")</f>
        <v/>
      </c>
      <c r="D5483" s="125" t="str">
        <f>IFERROR(VLOOKUP($A5483,HeadJournal!$A$1:$NTR$890,COLUMN(HeadJournal!D$1),0),"")</f>
        <v/>
      </c>
      <c r="E5483" s="95" t="str">
        <f>IFERROR(VLOOKUP($A5483,HeadJournal!$A$1:$NTR$890,COLUMN(HeadJournal!G$1),0),"")</f>
        <v/>
      </c>
      <c r="F5483" s="95" t="str">
        <f t="shared" si="406"/>
        <v/>
      </c>
      <c r="G5483" s="97"/>
      <c r="H5483" s="161"/>
      <c r="I5483" s="97"/>
      <c r="J5483" s="97"/>
      <c r="K5483" s="29"/>
      <c r="L5483" s="29"/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0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0</v>
      </c>
      <c r="P5483" s="30">
        <f>IFERROR(SUM(K5483:O5483)*VLOOKUP($A5483,HeadJournal!$A$1:$L$890,COLUMN(HeadJournal!H$1),0),0)</f>
        <v>0</v>
      </c>
      <c r="Q5483" s="29"/>
      <c r="R5483" s="31"/>
      <c r="S5483" s="31"/>
      <c r="T5483" s="95" t="str">
        <f t="shared" si="407"/>
        <v/>
      </c>
      <c r="U5483" s="32">
        <f t="shared" si="408"/>
        <v>0</v>
      </c>
      <c r="V5483" s="22" t="str">
        <f t="shared" si="409"/>
        <v/>
      </c>
      <c r="X5483" s="33"/>
      <c r="Y5483" s="33"/>
    </row>
    <row r="5484" spans="1:25" x14ac:dyDescent="0.2">
      <c r="A5484" s="93"/>
      <c r="B5484" s="94" t="str">
        <f>IFERROR(VLOOKUP($A5484,HeadJournal!$A$1:$NTR$890,COLUMN(HeadJournal!B$1),0),"")</f>
        <v/>
      </c>
      <c r="C5484" s="94" t="str">
        <f>IFERROR(VLOOKUP($A5484,HeadJournal!$A$1:$NTR$890,COLUMN(HeadJournal!C$1),0),"")</f>
        <v/>
      </c>
      <c r="D5484" s="125" t="str">
        <f>IFERROR(VLOOKUP($A5484,HeadJournal!$A$1:$NTR$890,COLUMN(HeadJournal!D$1),0),"")</f>
        <v/>
      </c>
      <c r="E5484" s="95" t="str">
        <f>IFERROR(VLOOKUP($A5484,HeadJournal!$A$1:$NTR$890,COLUMN(HeadJournal!G$1),0),"")</f>
        <v/>
      </c>
      <c r="F5484" s="95" t="str">
        <f t="shared" si="406"/>
        <v/>
      </c>
      <c r="G5484" s="97"/>
      <c r="H5484" s="161"/>
      <c r="I5484" s="97"/>
      <c r="J5484" s="97"/>
      <c r="K5484" s="29"/>
      <c r="L5484" s="29"/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0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</v>
      </c>
      <c r="P5484" s="30">
        <f>IFERROR(SUM(K5484:O5484)*VLOOKUP($A5484,HeadJournal!$A$1:$L$890,COLUMN(HeadJournal!H$1),0),0)</f>
        <v>0</v>
      </c>
      <c r="Q5484" s="29"/>
      <c r="R5484" s="31"/>
      <c r="S5484" s="31"/>
      <c r="T5484" s="95" t="str">
        <f t="shared" si="407"/>
        <v/>
      </c>
      <c r="U5484" s="32">
        <f t="shared" si="408"/>
        <v>0</v>
      </c>
      <c r="V5484" s="22" t="str">
        <f t="shared" si="409"/>
        <v/>
      </c>
      <c r="X5484" s="33"/>
      <c r="Y5484" s="33"/>
    </row>
    <row r="5485" spans="1:25" x14ac:dyDescent="0.2">
      <c r="A5485" s="93"/>
      <c r="B5485" s="94" t="str">
        <f>IFERROR(VLOOKUP($A5485,HeadJournal!$A$1:$NTR$890,COLUMN(HeadJournal!B$1),0),"")</f>
        <v/>
      </c>
      <c r="C5485" s="94" t="str">
        <f>IFERROR(VLOOKUP($A5485,HeadJournal!$A$1:$NTR$890,COLUMN(HeadJournal!C$1),0),"")</f>
        <v/>
      </c>
      <c r="D5485" s="125" t="str">
        <f>IFERROR(VLOOKUP($A5485,HeadJournal!$A$1:$NTR$890,COLUMN(HeadJournal!D$1),0),"")</f>
        <v/>
      </c>
      <c r="E5485" s="95" t="str">
        <f>IFERROR(VLOOKUP($A5485,HeadJournal!$A$1:$NTR$890,COLUMN(HeadJournal!G$1),0),"")</f>
        <v/>
      </c>
      <c r="F5485" s="95" t="str">
        <f t="shared" si="406"/>
        <v/>
      </c>
      <c r="G5485" s="97"/>
      <c r="H5485" s="161"/>
      <c r="I5485" s="97"/>
      <c r="J5485" s="97"/>
      <c r="K5485" s="29"/>
      <c r="L5485" s="29"/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0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</v>
      </c>
      <c r="P5485" s="30">
        <f>IFERROR(SUM(K5485:O5485)*VLOOKUP($A5485,HeadJournal!$A$1:$L$890,COLUMN(HeadJournal!H$1),0),0)</f>
        <v>0</v>
      </c>
      <c r="Q5485" s="29"/>
      <c r="R5485" s="31"/>
      <c r="S5485" s="31"/>
      <c r="T5485" s="95" t="str">
        <f t="shared" si="407"/>
        <v/>
      </c>
      <c r="U5485" s="32">
        <f t="shared" si="408"/>
        <v>0</v>
      </c>
      <c r="V5485" s="22" t="str">
        <f t="shared" si="409"/>
        <v/>
      </c>
      <c r="X5485" s="33"/>
      <c r="Y5485" s="33"/>
    </row>
    <row r="5486" spans="1:25" x14ac:dyDescent="0.2">
      <c r="A5486" s="93"/>
      <c r="B5486" s="94" t="str">
        <f>IFERROR(VLOOKUP($A5486,HeadJournal!$A$1:$NTR$890,COLUMN(HeadJournal!B$1),0),"")</f>
        <v/>
      </c>
      <c r="C5486" s="94" t="str">
        <f>IFERROR(VLOOKUP($A5486,HeadJournal!$A$1:$NTR$890,COLUMN(HeadJournal!C$1),0),"")</f>
        <v/>
      </c>
      <c r="D5486" s="125" t="str">
        <f>IFERROR(VLOOKUP($A5486,HeadJournal!$A$1:$NTR$890,COLUMN(HeadJournal!D$1),0),"")</f>
        <v/>
      </c>
      <c r="E5486" s="95" t="str">
        <f>IFERROR(VLOOKUP($A5486,HeadJournal!$A$1:$NTR$890,COLUMN(HeadJournal!G$1),0),"")</f>
        <v/>
      </c>
      <c r="F5486" s="95" t="str">
        <f t="shared" si="406"/>
        <v/>
      </c>
      <c r="G5486" s="97"/>
      <c r="H5486" s="161"/>
      <c r="I5486" s="97"/>
      <c r="J5486" s="97"/>
      <c r="K5486" s="29"/>
      <c r="L5486" s="29"/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0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</v>
      </c>
      <c r="P5486" s="30">
        <f>IFERROR(SUM(K5486:O5486)*VLOOKUP($A5486,HeadJournal!$A$1:$L$890,COLUMN(HeadJournal!H$1),0),0)</f>
        <v>0</v>
      </c>
      <c r="Q5486" s="29"/>
      <c r="R5486" s="31"/>
      <c r="S5486" s="31"/>
      <c r="T5486" s="95" t="str">
        <f t="shared" si="407"/>
        <v/>
      </c>
      <c r="U5486" s="32">
        <f t="shared" si="408"/>
        <v>0</v>
      </c>
      <c r="V5486" s="22" t="str">
        <f t="shared" si="409"/>
        <v/>
      </c>
      <c r="X5486" s="33"/>
      <c r="Y5486" s="33"/>
    </row>
    <row r="5487" spans="1:25" x14ac:dyDescent="0.2">
      <c r="A5487" s="93"/>
      <c r="B5487" s="94" t="str">
        <f>IFERROR(VLOOKUP($A5487,HeadJournal!$A$1:$NTR$890,COLUMN(HeadJournal!B$1),0),"")</f>
        <v/>
      </c>
      <c r="C5487" s="94" t="str">
        <f>IFERROR(VLOOKUP($A5487,HeadJournal!$A$1:$NTR$890,COLUMN(HeadJournal!C$1),0),"")</f>
        <v/>
      </c>
      <c r="D5487" s="125" t="str">
        <f>IFERROR(VLOOKUP($A5487,HeadJournal!$A$1:$NTR$890,COLUMN(HeadJournal!D$1),0),"")</f>
        <v/>
      </c>
      <c r="E5487" s="95" t="str">
        <f>IFERROR(VLOOKUP($A5487,HeadJournal!$A$1:$NTR$890,COLUMN(HeadJournal!G$1),0),"")</f>
        <v/>
      </c>
      <c r="F5487" s="95" t="str">
        <f t="shared" si="406"/>
        <v/>
      </c>
      <c r="G5487" s="97"/>
      <c r="H5487" s="161"/>
      <c r="I5487" s="97"/>
      <c r="J5487" s="97"/>
      <c r="K5487" s="29"/>
      <c r="L5487" s="29"/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0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</v>
      </c>
      <c r="P5487" s="30">
        <f>IFERROR(SUM(K5487:O5487)*VLOOKUP($A5487,HeadJournal!$A$1:$L$890,COLUMN(HeadJournal!H$1),0),0)</f>
        <v>0</v>
      </c>
      <c r="Q5487" s="29"/>
      <c r="R5487" s="31"/>
      <c r="S5487" s="31"/>
      <c r="T5487" s="95" t="str">
        <f t="shared" si="407"/>
        <v/>
      </c>
      <c r="U5487" s="32">
        <f t="shared" si="408"/>
        <v>0</v>
      </c>
      <c r="V5487" s="22" t="str">
        <f t="shared" si="409"/>
        <v/>
      </c>
      <c r="X5487" s="33"/>
      <c r="Y5487" s="33"/>
    </row>
    <row r="5488" spans="1:25" x14ac:dyDescent="0.2">
      <c r="A5488" s="93"/>
      <c r="B5488" s="94" t="str">
        <f>IFERROR(VLOOKUP($A5488,HeadJournal!$A$1:$NTR$890,COLUMN(HeadJournal!B$1),0),"")</f>
        <v/>
      </c>
      <c r="C5488" s="94" t="str">
        <f>IFERROR(VLOOKUP($A5488,HeadJournal!$A$1:$NTR$890,COLUMN(HeadJournal!C$1),0),"")</f>
        <v/>
      </c>
      <c r="D5488" s="125" t="str">
        <f>IFERROR(VLOOKUP($A5488,HeadJournal!$A$1:$NTR$890,COLUMN(HeadJournal!D$1),0),"")</f>
        <v/>
      </c>
      <c r="E5488" s="95" t="str">
        <f>IFERROR(VLOOKUP($A5488,HeadJournal!$A$1:$NTR$890,COLUMN(HeadJournal!G$1),0),"")</f>
        <v/>
      </c>
      <c r="F5488" s="95" t="str">
        <f t="shared" si="406"/>
        <v/>
      </c>
      <c r="G5488" s="97"/>
      <c r="H5488" s="161"/>
      <c r="I5488" s="97"/>
      <c r="J5488" s="97"/>
      <c r="K5488" s="29"/>
      <c r="L5488" s="29"/>
      <c r="M5488" s="30">
        <f>IFERROR(VLOOKUP($A5488,HeadJournal!$A$1:$J$890,COLUMN(HeadJournal!I$1),0)*($K5488+$L5488)/(SUMIF($A:$A,$A5488,$K:$K)+SUMIF($A:$A,$A5488,$L:$L)),0)</f>
        <v>0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0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0</v>
      </c>
      <c r="P5488" s="30">
        <f>IFERROR(SUM(K5488:O5488)*VLOOKUP($A5488,HeadJournal!$A$1:$L$890,COLUMN(HeadJournal!H$1),0),0)</f>
        <v>0</v>
      </c>
      <c r="Q5488" s="29"/>
      <c r="R5488" s="31"/>
      <c r="S5488" s="31"/>
      <c r="T5488" s="95" t="str">
        <f t="shared" si="407"/>
        <v/>
      </c>
      <c r="U5488" s="32">
        <f t="shared" si="408"/>
        <v>0</v>
      </c>
      <c r="V5488" s="22" t="str">
        <f t="shared" si="409"/>
        <v/>
      </c>
      <c r="X5488" s="33"/>
      <c r="Y5488" s="33"/>
    </row>
    <row r="5489" spans="1:25" x14ac:dyDescent="0.2">
      <c r="A5489" s="93"/>
      <c r="B5489" s="94" t="str">
        <f>IFERROR(VLOOKUP($A5489,HeadJournal!$A$1:$NTR$890,COLUMN(HeadJournal!B$1),0),"")</f>
        <v/>
      </c>
      <c r="C5489" s="94" t="str">
        <f>IFERROR(VLOOKUP($A5489,HeadJournal!$A$1:$NTR$890,COLUMN(HeadJournal!C$1),0),"")</f>
        <v/>
      </c>
      <c r="D5489" s="125" t="str">
        <f>IFERROR(VLOOKUP($A5489,HeadJournal!$A$1:$NTR$890,COLUMN(HeadJournal!D$1),0),"")</f>
        <v/>
      </c>
      <c r="E5489" s="95" t="str">
        <f>IFERROR(VLOOKUP($A5489,HeadJournal!$A$1:$NTR$890,COLUMN(HeadJournal!G$1),0),"")</f>
        <v/>
      </c>
      <c r="F5489" s="95" t="str">
        <f t="shared" si="406"/>
        <v/>
      </c>
      <c r="G5489" s="97"/>
      <c r="H5489" s="161"/>
      <c r="I5489" s="97"/>
      <c r="J5489" s="97"/>
      <c r="K5489" s="29"/>
      <c r="L5489" s="29"/>
      <c r="M5489" s="30">
        <f>IFERROR(VLOOKUP($A5489,HeadJournal!$A$1:$J$890,COLUMN(HeadJournal!I$1),0)*($K5489+$L5489)/(SUMIF($A:$A,$A5489,$K:$K)+SUMIF($A:$A,$A5489,$L:$L)),0)</f>
        <v>0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0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</v>
      </c>
      <c r="P5489" s="30">
        <f>IFERROR(SUM(K5489:O5489)*VLOOKUP($A5489,HeadJournal!$A$1:$L$890,COLUMN(HeadJournal!H$1),0),0)</f>
        <v>0</v>
      </c>
      <c r="Q5489" s="29"/>
      <c r="R5489" s="31"/>
      <c r="S5489" s="31"/>
      <c r="T5489" s="95" t="str">
        <f t="shared" si="407"/>
        <v/>
      </c>
      <c r="U5489" s="32">
        <f t="shared" si="408"/>
        <v>0</v>
      </c>
      <c r="V5489" s="22" t="str">
        <f t="shared" si="409"/>
        <v/>
      </c>
      <c r="X5489" s="33"/>
      <c r="Y5489" s="33"/>
    </row>
    <row r="5490" spans="1:25" x14ac:dyDescent="0.2">
      <c r="A5490" s="93"/>
      <c r="B5490" s="94" t="str">
        <f>IFERROR(VLOOKUP($A5490,HeadJournal!$A$1:$NTR$890,COLUMN(HeadJournal!B$1),0),"")</f>
        <v/>
      </c>
      <c r="C5490" s="94" t="str">
        <f>IFERROR(VLOOKUP($A5490,HeadJournal!$A$1:$NTR$890,COLUMN(HeadJournal!C$1),0),"")</f>
        <v/>
      </c>
      <c r="D5490" s="125" t="str">
        <f>IFERROR(VLOOKUP($A5490,HeadJournal!$A$1:$NTR$890,COLUMN(HeadJournal!D$1),0),"")</f>
        <v/>
      </c>
      <c r="E5490" s="95" t="str">
        <f>IFERROR(VLOOKUP($A5490,HeadJournal!$A$1:$NTR$890,COLUMN(HeadJournal!G$1),0),"")</f>
        <v/>
      </c>
      <c r="F5490" s="95" t="str">
        <f t="shared" si="406"/>
        <v/>
      </c>
      <c r="G5490" s="97"/>
      <c r="H5490" s="161"/>
      <c r="I5490" s="97"/>
      <c r="J5490" s="97"/>
      <c r="K5490" s="29"/>
      <c r="L5490" s="29"/>
      <c r="M5490" s="30">
        <f>IFERROR(VLOOKUP($A5490,HeadJournal!$A$1:$J$890,COLUMN(HeadJournal!I$1),0)*($K5490+$L5490)/(SUMIF($A:$A,$A5490,$K:$K)+SUMIF($A:$A,$A5490,$L:$L)),0)</f>
        <v>0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0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</v>
      </c>
      <c r="P5490" s="30">
        <f>IFERROR(SUM(K5490:O5490)*VLOOKUP($A5490,HeadJournal!$A$1:$L$890,COLUMN(HeadJournal!H$1),0),0)</f>
        <v>0</v>
      </c>
      <c r="Q5490" s="29"/>
      <c r="R5490" s="31"/>
      <c r="S5490" s="31"/>
      <c r="T5490" s="95" t="str">
        <f t="shared" si="407"/>
        <v/>
      </c>
      <c r="U5490" s="32">
        <f t="shared" si="408"/>
        <v>0</v>
      </c>
      <c r="V5490" s="22" t="str">
        <f t="shared" si="409"/>
        <v/>
      </c>
      <c r="X5490" s="33"/>
      <c r="Y5490" s="33"/>
    </row>
    <row r="5491" spans="1:25" x14ac:dyDescent="0.2">
      <c r="A5491" s="93"/>
      <c r="B5491" s="94" t="str">
        <f>IFERROR(VLOOKUP($A5491,HeadJournal!$A$1:$NTR$890,COLUMN(HeadJournal!B$1),0),"")</f>
        <v/>
      </c>
      <c r="C5491" s="94" t="str">
        <f>IFERROR(VLOOKUP($A5491,HeadJournal!$A$1:$NTR$890,COLUMN(HeadJournal!C$1),0),"")</f>
        <v/>
      </c>
      <c r="D5491" s="125" t="str">
        <f>IFERROR(VLOOKUP($A5491,HeadJournal!$A$1:$NTR$890,COLUMN(HeadJournal!D$1),0),"")</f>
        <v/>
      </c>
      <c r="E5491" s="95" t="str">
        <f>IFERROR(VLOOKUP($A5491,HeadJournal!$A$1:$NTR$890,COLUMN(HeadJournal!G$1),0),"")</f>
        <v/>
      </c>
      <c r="F5491" s="95" t="str">
        <f t="shared" si="406"/>
        <v/>
      </c>
      <c r="G5491" s="97"/>
      <c r="H5491" s="161"/>
      <c r="I5491" s="97"/>
      <c r="J5491" s="97"/>
      <c r="K5491" s="29"/>
      <c r="L5491" s="29"/>
      <c r="M5491" s="30">
        <f>IFERROR(VLOOKUP($A5491,HeadJournal!$A$1:$J$890,COLUMN(HeadJournal!I$1),0)*($K5491+$L5491)/(SUMIF($A:$A,$A5491,$K:$K)+SUMIF($A:$A,$A5491,$L:$L)),0)</f>
        <v>0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0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0</v>
      </c>
      <c r="P5491" s="30">
        <f>IFERROR(SUM(K5491:O5491)*VLOOKUP($A5491,HeadJournal!$A$1:$L$890,COLUMN(HeadJournal!H$1),0),0)</f>
        <v>0</v>
      </c>
      <c r="Q5491" s="29"/>
      <c r="R5491" s="31"/>
      <c r="S5491" s="31"/>
      <c r="T5491" s="95" t="str">
        <f t="shared" si="407"/>
        <v/>
      </c>
      <c r="U5491" s="32">
        <f t="shared" si="408"/>
        <v>0</v>
      </c>
      <c r="V5491" s="22" t="str">
        <f t="shared" si="409"/>
        <v/>
      </c>
      <c r="X5491" s="33"/>
      <c r="Y5491" s="33"/>
    </row>
    <row r="5492" spans="1:25" x14ac:dyDescent="0.2">
      <c r="A5492" s="93"/>
      <c r="B5492" s="94" t="str">
        <f>IFERROR(VLOOKUP($A5492,HeadJournal!$A$1:$NTR$890,COLUMN(HeadJournal!B$1),0),"")</f>
        <v/>
      </c>
      <c r="C5492" s="94" t="str">
        <f>IFERROR(VLOOKUP($A5492,HeadJournal!$A$1:$NTR$890,COLUMN(HeadJournal!C$1),0),"")</f>
        <v/>
      </c>
      <c r="D5492" s="125" t="str">
        <f>IFERROR(VLOOKUP($A5492,HeadJournal!$A$1:$NTR$890,COLUMN(HeadJournal!D$1),0),"")</f>
        <v/>
      </c>
      <c r="E5492" s="95" t="str">
        <f>IFERROR(VLOOKUP($A5492,HeadJournal!$A$1:$NTR$890,COLUMN(HeadJournal!G$1),0),"")</f>
        <v/>
      </c>
      <c r="F5492" s="95" t="str">
        <f t="shared" si="406"/>
        <v/>
      </c>
      <c r="G5492" s="97"/>
      <c r="H5492" s="161"/>
      <c r="I5492" s="97"/>
      <c r="J5492" s="97"/>
      <c r="K5492" s="29"/>
      <c r="L5492" s="29"/>
      <c r="M5492" s="30">
        <f>IFERROR(VLOOKUP($A5492,HeadJournal!$A$1:$J$890,COLUMN(HeadJournal!I$1),0)*($K5492+$L5492)/(SUMIF($A:$A,$A5492,$K:$K)+SUMIF($A:$A,$A5492,$L:$L)),0)</f>
        <v>0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0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</v>
      </c>
      <c r="P5492" s="30">
        <f>IFERROR(SUM(K5492:O5492)*VLOOKUP($A5492,HeadJournal!$A$1:$L$890,COLUMN(HeadJournal!H$1),0),0)</f>
        <v>0</v>
      </c>
      <c r="Q5492" s="29"/>
      <c r="R5492" s="31"/>
      <c r="S5492" s="31"/>
      <c r="T5492" s="95" t="str">
        <f t="shared" si="407"/>
        <v/>
      </c>
      <c r="U5492" s="32">
        <f t="shared" si="408"/>
        <v>0</v>
      </c>
      <c r="V5492" s="22" t="str">
        <f t="shared" si="409"/>
        <v/>
      </c>
      <c r="X5492" s="33"/>
      <c r="Y5492" s="33"/>
    </row>
    <row r="5493" spans="1:25" x14ac:dyDescent="0.2">
      <c r="A5493" s="93"/>
      <c r="B5493" s="94" t="str">
        <f>IFERROR(VLOOKUP($A5493,HeadJournal!$A$1:$NTR$890,COLUMN(HeadJournal!B$1),0),"")</f>
        <v/>
      </c>
      <c r="C5493" s="94" t="str">
        <f>IFERROR(VLOOKUP($A5493,HeadJournal!$A$1:$NTR$890,COLUMN(HeadJournal!C$1),0),"")</f>
        <v/>
      </c>
      <c r="D5493" s="125" t="str">
        <f>IFERROR(VLOOKUP($A5493,HeadJournal!$A$1:$NTR$890,COLUMN(HeadJournal!D$1),0),"")</f>
        <v/>
      </c>
      <c r="E5493" s="95" t="str">
        <f>IFERROR(VLOOKUP($A5493,HeadJournal!$A$1:$NTR$890,COLUMN(HeadJournal!G$1),0),"")</f>
        <v/>
      </c>
      <c r="F5493" s="95" t="str">
        <f t="shared" si="406"/>
        <v/>
      </c>
      <c r="G5493" s="97"/>
      <c r="H5493" s="161"/>
      <c r="I5493" s="97"/>
      <c r="J5493" s="97"/>
      <c r="K5493" s="29"/>
      <c r="L5493" s="29"/>
      <c r="M5493" s="30">
        <f>IFERROR(VLOOKUP($A5493,HeadJournal!$A$1:$J$890,COLUMN(HeadJournal!I$1),0)*($K5493+$L5493)/(SUMIF($A:$A,$A5493,$K:$K)+SUMIF($A:$A,$A5493,$L:$L)),0)</f>
        <v>0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0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</v>
      </c>
      <c r="P5493" s="30">
        <f>IFERROR(SUM(K5493:O5493)*VLOOKUP($A5493,HeadJournal!$A$1:$L$890,COLUMN(HeadJournal!H$1),0),0)</f>
        <v>0</v>
      </c>
      <c r="Q5493" s="29"/>
      <c r="R5493" s="31"/>
      <c r="S5493" s="31"/>
      <c r="T5493" s="95" t="str">
        <f t="shared" si="407"/>
        <v/>
      </c>
      <c r="U5493" s="32">
        <f t="shared" si="408"/>
        <v>0</v>
      </c>
      <c r="V5493" s="22" t="str">
        <f t="shared" si="409"/>
        <v/>
      </c>
      <c r="X5493" s="33"/>
      <c r="Y5493" s="33"/>
    </row>
    <row r="5494" spans="1:25" x14ac:dyDescent="0.2">
      <c r="A5494" s="93"/>
      <c r="B5494" s="94" t="str">
        <f>IFERROR(VLOOKUP($A5494,HeadJournal!$A$1:$NTR$890,COLUMN(HeadJournal!B$1),0),"")</f>
        <v/>
      </c>
      <c r="C5494" s="94" t="str">
        <f>IFERROR(VLOOKUP($A5494,HeadJournal!$A$1:$NTR$890,COLUMN(HeadJournal!C$1),0),"")</f>
        <v/>
      </c>
      <c r="D5494" s="125" t="str">
        <f>IFERROR(VLOOKUP($A5494,HeadJournal!$A$1:$NTR$890,COLUMN(HeadJournal!D$1),0),"")</f>
        <v/>
      </c>
      <c r="E5494" s="95" t="str">
        <f>IFERROR(VLOOKUP($A5494,HeadJournal!$A$1:$NTR$890,COLUMN(HeadJournal!G$1),0),"")</f>
        <v/>
      </c>
      <c r="F5494" s="95" t="str">
        <f t="shared" si="406"/>
        <v/>
      </c>
      <c r="G5494" s="97"/>
      <c r="H5494" s="161"/>
      <c r="I5494" s="97"/>
      <c r="J5494" s="97"/>
      <c r="K5494" s="29"/>
      <c r="L5494" s="29"/>
      <c r="M5494" s="30">
        <f>IFERROR(VLOOKUP($A5494,HeadJournal!$A$1:$J$890,COLUMN(HeadJournal!I$1),0)*($K5494+$L5494)/(SUMIF($A:$A,$A5494,$K:$K)+SUMIF($A:$A,$A5494,$L:$L)),0)</f>
        <v>0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0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</v>
      </c>
      <c r="P5494" s="30">
        <f>IFERROR(SUM(K5494:O5494)*VLOOKUP($A5494,HeadJournal!$A$1:$L$890,COLUMN(HeadJournal!H$1),0),0)</f>
        <v>0</v>
      </c>
      <c r="Q5494" s="29"/>
      <c r="R5494" s="31"/>
      <c r="S5494" s="31"/>
      <c r="T5494" s="95" t="str">
        <f t="shared" si="407"/>
        <v/>
      </c>
      <c r="U5494" s="32">
        <f t="shared" si="408"/>
        <v>0</v>
      </c>
      <c r="V5494" s="22" t="str">
        <f t="shared" si="409"/>
        <v/>
      </c>
      <c r="X5494" s="33"/>
      <c r="Y5494" s="33"/>
    </row>
    <row r="5495" spans="1:25" x14ac:dyDescent="0.2">
      <c r="A5495" s="93"/>
      <c r="B5495" s="94" t="str">
        <f>IFERROR(VLOOKUP($A5495,HeadJournal!$A$1:$NTR$890,COLUMN(HeadJournal!B$1),0),"")</f>
        <v/>
      </c>
      <c r="C5495" s="94" t="str">
        <f>IFERROR(VLOOKUP($A5495,HeadJournal!$A$1:$NTR$890,COLUMN(HeadJournal!C$1),0),"")</f>
        <v/>
      </c>
      <c r="D5495" s="125" t="str">
        <f>IFERROR(VLOOKUP($A5495,HeadJournal!$A$1:$NTR$890,COLUMN(HeadJournal!D$1),0),"")</f>
        <v/>
      </c>
      <c r="E5495" s="95" t="str">
        <f>IFERROR(VLOOKUP($A5495,HeadJournal!$A$1:$NTR$890,COLUMN(HeadJournal!G$1),0),"")</f>
        <v/>
      </c>
      <c r="F5495" s="95" t="str">
        <f t="shared" si="406"/>
        <v/>
      </c>
      <c r="G5495" s="97"/>
      <c r="H5495" s="161"/>
      <c r="I5495" s="97"/>
      <c r="J5495" s="97"/>
      <c r="K5495" s="29"/>
      <c r="L5495" s="29"/>
      <c r="M5495" s="30">
        <f>IFERROR(VLOOKUP($A5495,HeadJournal!$A$1:$J$890,COLUMN(HeadJournal!I$1),0)*($K5495+$L5495)/(SUMIF($A:$A,$A5495,$K:$K)+SUMIF($A:$A,$A5495,$L:$L)),0)</f>
        <v>0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0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0</v>
      </c>
      <c r="P5495" s="30">
        <f>IFERROR(SUM(K5495:O5495)*VLOOKUP($A5495,HeadJournal!$A$1:$L$890,COLUMN(HeadJournal!H$1),0),0)</f>
        <v>0</v>
      </c>
      <c r="Q5495" s="29"/>
      <c r="R5495" s="31"/>
      <c r="S5495" s="31"/>
      <c r="T5495" s="95" t="str">
        <f t="shared" si="407"/>
        <v/>
      </c>
      <c r="U5495" s="32">
        <f t="shared" si="408"/>
        <v>0</v>
      </c>
      <c r="V5495" s="22" t="str">
        <f t="shared" si="409"/>
        <v/>
      </c>
      <c r="X5495" s="33"/>
      <c r="Y5495" s="33"/>
    </row>
    <row r="5496" spans="1:25" x14ac:dyDescent="0.2">
      <c r="A5496" s="93"/>
      <c r="B5496" s="94" t="str">
        <f>IFERROR(VLOOKUP($A5496,HeadJournal!$A$1:$NTR$890,COLUMN(HeadJournal!B$1),0),"")</f>
        <v/>
      </c>
      <c r="C5496" s="94" t="str">
        <f>IFERROR(VLOOKUP($A5496,HeadJournal!$A$1:$NTR$890,COLUMN(HeadJournal!C$1),0),"")</f>
        <v/>
      </c>
      <c r="D5496" s="125" t="str">
        <f>IFERROR(VLOOKUP($A5496,HeadJournal!$A$1:$NTR$890,COLUMN(HeadJournal!D$1),0),"")</f>
        <v/>
      </c>
      <c r="E5496" s="95" t="str">
        <f>IFERROR(VLOOKUP($A5496,HeadJournal!$A$1:$NTR$890,COLUMN(HeadJournal!G$1),0),"")</f>
        <v/>
      </c>
      <c r="F5496" s="95" t="str">
        <f t="shared" si="402"/>
        <v/>
      </c>
      <c r="G5496" s="97"/>
      <c r="H5496" s="161"/>
      <c r="I5496" s="97"/>
      <c r="J5496" s="97"/>
      <c r="K5496" s="29"/>
      <c r="L5496" s="29"/>
      <c r="M5496" s="30">
        <f>IFERROR(VLOOKUP($A5496,HeadJournal!$A$1:$J$890,COLUMN(HeadJournal!I$1),0)*($K5496+$L5496)/(SUMIF($A:$A,$A5496,$K:$K)+SUMIF($A:$A,$A5496,$L:$L)),0)</f>
        <v>0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0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</v>
      </c>
      <c r="P5496" s="30">
        <f>IFERROR(SUM(K5496:O5496)*VLOOKUP($A5496,HeadJournal!$A$1:$L$890,COLUMN(HeadJournal!H$1),0),0)</f>
        <v>0</v>
      </c>
      <c r="Q5496" s="29"/>
      <c r="R5496" s="31"/>
      <c r="S5496" s="31"/>
      <c r="T5496" s="95" t="str">
        <f t="shared" si="403"/>
        <v/>
      </c>
      <c r="U5496" s="32">
        <f t="shared" si="404"/>
        <v>0</v>
      </c>
      <c r="V5496" s="22" t="str">
        <f t="shared" si="405"/>
        <v/>
      </c>
      <c r="X5496" s="33"/>
      <c r="Y5496" s="33"/>
    </row>
    <row r="5497" spans="1:25" x14ac:dyDescent="0.2">
      <c r="A5497" s="93"/>
      <c r="B5497" s="94" t="str">
        <f>IFERROR(VLOOKUP($A5497,HeadJournal!$A$1:$NTR$890,COLUMN(HeadJournal!B$1),0),"")</f>
        <v/>
      </c>
      <c r="C5497" s="94" t="str">
        <f>IFERROR(VLOOKUP($A5497,HeadJournal!$A$1:$NTR$890,COLUMN(HeadJournal!C$1),0),"")</f>
        <v/>
      </c>
      <c r="D5497" s="125" t="str">
        <f>IFERROR(VLOOKUP($A5497,HeadJournal!$A$1:$NTR$890,COLUMN(HeadJournal!D$1),0),"")</f>
        <v/>
      </c>
      <c r="E5497" s="95" t="str">
        <f>IFERROR(VLOOKUP($A5497,HeadJournal!$A$1:$NTR$890,COLUMN(HeadJournal!G$1),0),"")</f>
        <v/>
      </c>
      <c r="F5497" s="95" t="str">
        <f t="shared" si="402"/>
        <v/>
      </c>
      <c r="G5497" s="97"/>
      <c r="H5497" s="161"/>
      <c r="I5497" s="97"/>
      <c r="J5497" s="97"/>
      <c r="K5497" s="29"/>
      <c r="L5497" s="29"/>
      <c r="M5497" s="30">
        <f>IFERROR(VLOOKUP($A5497,HeadJournal!$A$1:$J$890,COLUMN(HeadJournal!I$1),0)*($K5497+$L5497)/(SUMIF($A:$A,$A5497,$K:$K)+SUMIF($A:$A,$A5497,$L:$L)),0)</f>
        <v>0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0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</v>
      </c>
      <c r="P5497" s="30">
        <f>IFERROR(SUM(K5497:O5497)*VLOOKUP($A5497,HeadJournal!$A$1:$L$890,COLUMN(HeadJournal!H$1),0),0)</f>
        <v>0</v>
      </c>
      <c r="Q5497" s="29"/>
      <c r="R5497" s="31"/>
      <c r="S5497" s="31"/>
      <c r="T5497" s="95" t="str">
        <f t="shared" si="403"/>
        <v/>
      </c>
      <c r="U5497" s="32">
        <f t="shared" si="404"/>
        <v>0</v>
      </c>
      <c r="V5497" s="22" t="str">
        <f t="shared" si="405"/>
        <v/>
      </c>
      <c r="X5497" s="33"/>
      <c r="Y5497" s="33"/>
    </row>
    <row r="5498" spans="1:25" x14ac:dyDescent="0.2">
      <c r="A5498" s="93"/>
      <c r="B5498" s="94" t="str">
        <f>IFERROR(VLOOKUP($A5498,HeadJournal!$A$1:$NTR$890,COLUMN(HeadJournal!B$1),0),"")</f>
        <v/>
      </c>
      <c r="C5498" s="94" t="str">
        <f>IFERROR(VLOOKUP($A5498,HeadJournal!$A$1:$NTR$890,COLUMN(HeadJournal!C$1),0),"")</f>
        <v/>
      </c>
      <c r="D5498" s="125" t="str">
        <f>IFERROR(VLOOKUP($A5498,HeadJournal!$A$1:$NTR$890,COLUMN(HeadJournal!D$1),0),"")</f>
        <v/>
      </c>
      <c r="E5498" s="95" t="str">
        <f>IFERROR(VLOOKUP($A5498,HeadJournal!$A$1:$NTR$890,COLUMN(HeadJournal!G$1),0),"")</f>
        <v/>
      </c>
      <c r="F5498" s="95" t="str">
        <f t="shared" si="402"/>
        <v/>
      </c>
      <c r="G5498" s="97"/>
      <c r="H5498" s="161"/>
      <c r="I5498" s="97"/>
      <c r="J5498" s="97"/>
      <c r="K5498" s="29"/>
      <c r="L5498" s="29"/>
      <c r="M5498" s="30">
        <f>IFERROR(VLOOKUP($A5498,HeadJournal!$A$1:$J$890,COLUMN(HeadJournal!I$1),0)*($K5498+$L5498)/(SUMIF($A:$A,$A5498,$K:$K)+SUMIF($A:$A,$A5498,$L:$L)),0)</f>
        <v>0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0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0</v>
      </c>
      <c r="P5498" s="30">
        <f>IFERROR(SUM(K5498:O5498)*VLOOKUP($A5498,HeadJournal!$A$1:$L$890,COLUMN(HeadJournal!H$1),0),0)</f>
        <v>0</v>
      </c>
      <c r="Q5498" s="29"/>
      <c r="R5498" s="31"/>
      <c r="S5498" s="31"/>
      <c r="T5498" s="95" t="str">
        <f t="shared" si="403"/>
        <v/>
      </c>
      <c r="U5498" s="32">
        <f t="shared" si="404"/>
        <v>0</v>
      </c>
      <c r="V5498" s="22" t="str">
        <f t="shared" si="405"/>
        <v/>
      </c>
      <c r="X5498" s="33"/>
      <c r="Y5498" s="33"/>
    </row>
    <row r="5499" spans="1:25" x14ac:dyDescent="0.2">
      <c r="A5499" s="93"/>
      <c r="B5499" s="94" t="str">
        <f>IFERROR(VLOOKUP($A5499,HeadJournal!$A$1:$NTR$890,COLUMN(HeadJournal!B$1),0),"")</f>
        <v/>
      </c>
      <c r="C5499" s="94" t="str">
        <f>IFERROR(VLOOKUP($A5499,HeadJournal!$A$1:$NTR$890,COLUMN(HeadJournal!C$1),0),"")</f>
        <v/>
      </c>
      <c r="D5499" s="125" t="str">
        <f>IFERROR(VLOOKUP($A5499,HeadJournal!$A$1:$NTR$890,COLUMN(HeadJournal!D$1),0),"")</f>
        <v/>
      </c>
      <c r="E5499" s="95" t="str">
        <f>IFERROR(VLOOKUP($A5499,HeadJournal!$A$1:$NTR$890,COLUMN(HeadJournal!G$1),0),"")</f>
        <v/>
      </c>
      <c r="F5499" s="95" t="str">
        <f t="shared" si="402"/>
        <v/>
      </c>
      <c r="G5499" s="97"/>
      <c r="H5499" s="161"/>
      <c r="I5499" s="97"/>
      <c r="J5499" s="97"/>
      <c r="K5499" s="29"/>
      <c r="L5499" s="29"/>
      <c r="M5499" s="30">
        <f>IFERROR(VLOOKUP($A5499,HeadJournal!$A$1:$J$890,COLUMN(HeadJournal!I$1),0)*($K5499+$L5499)/(SUMIF($A:$A,$A5499,$K:$K)+SUMIF($A:$A,$A5499,$L:$L)),0)</f>
        <v>0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0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</v>
      </c>
      <c r="P5499" s="30">
        <f>IFERROR(SUM(K5499:O5499)*VLOOKUP($A5499,HeadJournal!$A$1:$L$890,COLUMN(HeadJournal!H$1),0),0)</f>
        <v>0</v>
      </c>
      <c r="Q5499" s="29"/>
      <c r="R5499" s="31"/>
      <c r="S5499" s="31"/>
      <c r="T5499" s="95" t="str">
        <f t="shared" si="403"/>
        <v/>
      </c>
      <c r="U5499" s="32">
        <f t="shared" si="404"/>
        <v>0</v>
      </c>
      <c r="V5499" s="22" t="str">
        <f t="shared" si="405"/>
        <v/>
      </c>
      <c r="X5499" s="33"/>
      <c r="Y5499" s="33"/>
    </row>
    <row r="5500" spans="1:25" x14ac:dyDescent="0.2">
      <c r="A5500" s="93"/>
      <c r="B5500" s="94" t="str">
        <f>IFERROR(VLOOKUP($A5500,HeadJournal!$A$1:$NTR$890,COLUMN(HeadJournal!B$1),0),"")</f>
        <v/>
      </c>
      <c r="C5500" s="94" t="str">
        <f>IFERROR(VLOOKUP($A5500,HeadJournal!$A$1:$NTR$890,COLUMN(HeadJournal!C$1),0),"")</f>
        <v/>
      </c>
      <c r="D5500" s="125" t="str">
        <f>IFERROR(VLOOKUP($A5500,HeadJournal!$A$1:$NTR$890,COLUMN(HeadJournal!D$1),0),"")</f>
        <v/>
      </c>
      <c r="E5500" s="95" t="str">
        <f>IFERROR(VLOOKUP($A5500,HeadJournal!$A$1:$NTR$890,COLUMN(HeadJournal!G$1),0),"")</f>
        <v/>
      </c>
      <c r="F5500" s="95" t="str">
        <f t="shared" si="402"/>
        <v/>
      </c>
      <c r="G5500" s="97"/>
      <c r="H5500" s="161"/>
      <c r="I5500" s="97"/>
      <c r="J5500" s="97"/>
      <c r="K5500" s="29"/>
      <c r="L5500" s="29"/>
      <c r="M5500" s="30">
        <f>IFERROR(VLOOKUP($A5500,HeadJournal!$A$1:$J$890,COLUMN(HeadJournal!I$1),0)*($K5500+$L5500)/(SUMIF($A:$A,$A5500,$K:$K)+SUMIF($A:$A,$A5500,$L:$L)),0)</f>
        <v>0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0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</v>
      </c>
      <c r="P5500" s="30">
        <f>IFERROR(SUM(K5500:O5500)*VLOOKUP($A5500,HeadJournal!$A$1:$L$890,COLUMN(HeadJournal!H$1),0),0)</f>
        <v>0</v>
      </c>
      <c r="Q5500" s="29"/>
      <c r="R5500" s="31"/>
      <c r="S5500" s="31"/>
      <c r="T5500" s="95" t="str">
        <f t="shared" si="403"/>
        <v/>
      </c>
      <c r="U5500" s="32">
        <f t="shared" si="404"/>
        <v>0</v>
      </c>
      <c r="V5500" s="22" t="str">
        <f t="shared" si="405"/>
        <v/>
      </c>
      <c r="X5500" s="33"/>
      <c r="Y5500" s="33"/>
    </row>
    <row r="5501" spans="1:25" x14ac:dyDescent="0.2">
      <c r="A5501" s="93"/>
      <c r="B5501" s="94" t="str">
        <f>IFERROR(VLOOKUP($A5501,HeadJournal!$A$1:$NTR$890,COLUMN(HeadJournal!B$1),0),"")</f>
        <v/>
      </c>
      <c r="C5501" s="94" t="str">
        <f>IFERROR(VLOOKUP($A5501,HeadJournal!$A$1:$NTR$890,COLUMN(HeadJournal!C$1),0),"")</f>
        <v/>
      </c>
      <c r="D5501" s="125" t="str">
        <f>IFERROR(VLOOKUP($A5501,HeadJournal!$A$1:$NTR$890,COLUMN(HeadJournal!D$1),0),"")</f>
        <v/>
      </c>
      <c r="E5501" s="95" t="str">
        <f>IFERROR(VLOOKUP($A5501,HeadJournal!$A$1:$NTR$890,COLUMN(HeadJournal!G$1),0),"")</f>
        <v/>
      </c>
      <c r="F5501" s="95" t="str">
        <f t="shared" si="402"/>
        <v/>
      </c>
      <c r="G5501" s="97"/>
      <c r="H5501" s="161"/>
      <c r="I5501" s="97"/>
      <c r="J5501" s="97"/>
      <c r="K5501" s="29"/>
      <c r="L5501" s="29"/>
      <c r="M5501" s="30">
        <f>IFERROR(VLOOKUP($A5501,HeadJournal!$A$1:$J$890,COLUMN(HeadJournal!I$1),0)*($K5501+$L5501)/(SUMIF($A:$A,$A5501,$K:$K)+SUMIF($A:$A,$A5501,$L:$L)),0)</f>
        <v>0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0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</v>
      </c>
      <c r="P5501" s="30">
        <f>IFERROR(SUM(K5501:O5501)*VLOOKUP($A5501,HeadJournal!$A$1:$L$890,COLUMN(HeadJournal!H$1),0),0)</f>
        <v>0</v>
      </c>
      <c r="Q5501" s="29"/>
      <c r="R5501" s="31"/>
      <c r="S5501" s="31"/>
      <c r="T5501" s="95" t="str">
        <f t="shared" si="403"/>
        <v/>
      </c>
      <c r="U5501" s="32">
        <f t="shared" si="404"/>
        <v>0</v>
      </c>
      <c r="V5501" s="22" t="str">
        <f t="shared" si="405"/>
        <v/>
      </c>
      <c r="X5501" s="33"/>
      <c r="Y5501" s="33"/>
    </row>
    <row r="5502" spans="1:25" x14ac:dyDescent="0.2">
      <c r="A5502" s="93"/>
      <c r="B5502" s="94" t="str">
        <f>IFERROR(VLOOKUP($A5502,HeadJournal!$A$1:$NTR$890,COLUMN(HeadJournal!B$1),0),"")</f>
        <v/>
      </c>
      <c r="C5502" s="94" t="str">
        <f>IFERROR(VLOOKUP($A5502,HeadJournal!$A$1:$NTR$890,COLUMN(HeadJournal!C$1),0),"")</f>
        <v/>
      </c>
      <c r="D5502" s="125" t="str">
        <f>IFERROR(VLOOKUP($A5502,HeadJournal!$A$1:$NTR$890,COLUMN(HeadJournal!D$1),0),"")</f>
        <v/>
      </c>
      <c r="E5502" s="95" t="str">
        <f>IFERROR(VLOOKUP($A5502,HeadJournal!$A$1:$NTR$890,COLUMN(HeadJournal!G$1),0),"")</f>
        <v/>
      </c>
      <c r="F5502" s="95" t="str">
        <f t="shared" si="402"/>
        <v/>
      </c>
      <c r="G5502" s="97"/>
      <c r="H5502" s="161"/>
      <c r="I5502" s="97"/>
      <c r="J5502" s="97"/>
      <c r="K5502" s="29"/>
      <c r="L5502" s="29"/>
      <c r="M5502" s="30">
        <f>IFERROR(VLOOKUP($A5502,HeadJournal!$A$1:$J$890,COLUMN(HeadJournal!I$1),0)*($K5502+$L5502)/(SUMIF($A:$A,$A5502,$K:$K)+SUMIF($A:$A,$A5502,$L:$L)),0)</f>
        <v>0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0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</v>
      </c>
      <c r="P5502" s="30">
        <f>IFERROR(SUM(K5502:O5502)*VLOOKUP($A5502,HeadJournal!$A$1:$L$890,COLUMN(HeadJournal!H$1),0),0)</f>
        <v>0</v>
      </c>
      <c r="Q5502" s="29"/>
      <c r="R5502" s="31"/>
      <c r="S5502" s="31"/>
      <c r="T5502" s="95" t="str">
        <f t="shared" si="403"/>
        <v/>
      </c>
      <c r="U5502" s="32">
        <f t="shared" si="404"/>
        <v>0</v>
      </c>
      <c r="V5502" s="22" t="str">
        <f t="shared" si="405"/>
        <v/>
      </c>
      <c r="X5502" s="33"/>
      <c r="Y5502" s="33"/>
    </row>
    <row r="5503" spans="1:25" x14ac:dyDescent="0.2">
      <c r="A5503" s="93"/>
      <c r="B5503" s="94" t="str">
        <f>IFERROR(VLOOKUP($A5503,HeadJournal!$A$1:$NTR$890,COLUMN(HeadJournal!B$1),0),"")</f>
        <v/>
      </c>
      <c r="C5503" s="94" t="str">
        <f>IFERROR(VLOOKUP($A5503,HeadJournal!$A$1:$NTR$890,COLUMN(HeadJournal!C$1),0),"")</f>
        <v/>
      </c>
      <c r="D5503" s="125" t="str">
        <f>IFERROR(VLOOKUP($A5503,HeadJournal!$A$1:$NTR$890,COLUMN(HeadJournal!D$1),0),"")</f>
        <v/>
      </c>
      <c r="E5503" s="95" t="str">
        <f>IFERROR(VLOOKUP($A5503,HeadJournal!$A$1:$NTR$890,COLUMN(HeadJournal!G$1),0),"")</f>
        <v/>
      </c>
      <c r="F5503" s="95" t="str">
        <f t="shared" si="402"/>
        <v/>
      </c>
      <c r="G5503" s="97"/>
      <c r="H5503" s="161"/>
      <c r="I5503" s="97"/>
      <c r="J5503" s="97"/>
      <c r="K5503" s="29"/>
      <c r="L5503" s="29"/>
      <c r="M5503" s="30">
        <f>IFERROR(VLOOKUP($A5503,HeadJournal!$A$1:$J$890,COLUMN(HeadJournal!I$1),0)*($K5503+$L5503)/(SUMIF($A:$A,$A5503,$K:$K)+SUMIF($A:$A,$A5503,$L:$L)),0)</f>
        <v>0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0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</v>
      </c>
      <c r="P5503" s="30">
        <f>IFERROR(SUM(K5503:O5503)*VLOOKUP($A5503,HeadJournal!$A$1:$L$890,COLUMN(HeadJournal!H$1),0),0)</f>
        <v>0</v>
      </c>
      <c r="Q5503" s="29"/>
      <c r="R5503" s="31"/>
      <c r="S5503" s="31"/>
      <c r="T5503" s="95" t="str">
        <f t="shared" si="403"/>
        <v/>
      </c>
      <c r="U5503" s="32">
        <f t="shared" si="404"/>
        <v>0</v>
      </c>
      <c r="V5503" s="22" t="str">
        <f t="shared" si="405"/>
        <v/>
      </c>
      <c r="X5503" s="33"/>
      <c r="Y5503" s="33"/>
    </row>
    <row r="5504" spans="1:25" x14ac:dyDescent="0.2">
      <c r="A5504" s="93"/>
      <c r="B5504" s="94" t="str">
        <f>IFERROR(VLOOKUP($A5504,HeadJournal!$A$1:$NTR$890,COLUMN(HeadJournal!B$1),0),"")</f>
        <v/>
      </c>
      <c r="C5504" s="94" t="str">
        <f>IFERROR(VLOOKUP($A5504,HeadJournal!$A$1:$NTR$890,COLUMN(HeadJournal!C$1),0),"")</f>
        <v/>
      </c>
      <c r="D5504" s="125" t="str">
        <f>IFERROR(VLOOKUP($A5504,HeadJournal!$A$1:$NTR$890,COLUMN(HeadJournal!D$1),0),"")</f>
        <v/>
      </c>
      <c r="E5504" s="95" t="str">
        <f>IFERROR(VLOOKUP($A5504,HeadJournal!$A$1:$NTR$890,COLUMN(HeadJournal!G$1),0),"")</f>
        <v/>
      </c>
      <c r="F5504" s="95" t="str">
        <f t="shared" si="402"/>
        <v/>
      </c>
      <c r="G5504" s="97"/>
      <c r="H5504" s="161"/>
      <c r="I5504" s="97"/>
      <c r="J5504" s="97"/>
      <c r="K5504" s="29"/>
      <c r="L5504" s="29"/>
      <c r="M5504" s="30">
        <f>IFERROR(VLOOKUP($A5504,HeadJournal!$A$1:$J$890,COLUMN(HeadJournal!I$1),0)*($K5504+$L5504)/(SUMIF($A:$A,$A5504,$K:$K)+SUMIF($A:$A,$A5504,$L:$L)),0)</f>
        <v>0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0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</v>
      </c>
      <c r="P5504" s="30">
        <f>IFERROR(SUM(K5504:O5504)*VLOOKUP($A5504,HeadJournal!$A$1:$L$890,COLUMN(HeadJournal!H$1),0),0)</f>
        <v>0</v>
      </c>
      <c r="Q5504" s="29"/>
      <c r="R5504" s="31"/>
      <c r="S5504" s="31"/>
      <c r="T5504" s="95" t="str">
        <f t="shared" si="403"/>
        <v/>
      </c>
      <c r="U5504" s="32">
        <f t="shared" si="404"/>
        <v>0</v>
      </c>
      <c r="V5504" s="22" t="str">
        <f t="shared" si="405"/>
        <v/>
      </c>
      <c r="X5504" s="33"/>
      <c r="Y5504" s="33"/>
    </row>
    <row r="5505" spans="1:25" x14ac:dyDescent="0.2">
      <c r="A5505" s="93"/>
      <c r="B5505" s="94" t="str">
        <f>IFERROR(VLOOKUP($A5505,HeadJournal!$A$1:$NTR$890,COLUMN(HeadJournal!B$1),0),"")</f>
        <v/>
      </c>
      <c r="C5505" s="94" t="str">
        <f>IFERROR(VLOOKUP($A5505,HeadJournal!$A$1:$NTR$890,COLUMN(HeadJournal!C$1),0),"")</f>
        <v/>
      </c>
      <c r="D5505" s="125" t="str">
        <f>IFERROR(VLOOKUP($A5505,HeadJournal!$A$1:$NTR$890,COLUMN(HeadJournal!D$1),0),"")</f>
        <v/>
      </c>
      <c r="E5505" s="95" t="str">
        <f>IFERROR(VLOOKUP($A5505,HeadJournal!$A$1:$NTR$890,COLUMN(HeadJournal!G$1),0),"")</f>
        <v/>
      </c>
      <c r="F5505" s="95" t="str">
        <f t="shared" si="402"/>
        <v/>
      </c>
      <c r="G5505" s="97"/>
      <c r="H5505" s="161"/>
      <c r="I5505" s="97"/>
      <c r="J5505" s="97"/>
      <c r="K5505" s="29"/>
      <c r="L5505" s="29"/>
      <c r="M5505" s="30">
        <f>IFERROR(VLOOKUP($A5505,HeadJournal!$A$1:$J$890,COLUMN(HeadJournal!I$1),0)*($K5505+$L5505)/(SUMIF($A:$A,$A5505,$K:$K)+SUMIF($A:$A,$A5505,$L:$L)),0)</f>
        <v>0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0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0</v>
      </c>
      <c r="P5505" s="30">
        <f>IFERROR(SUM(K5505:O5505)*VLOOKUP($A5505,HeadJournal!$A$1:$L$890,COLUMN(HeadJournal!H$1),0),0)</f>
        <v>0</v>
      </c>
      <c r="Q5505" s="29"/>
      <c r="R5505" s="31"/>
      <c r="S5505" s="31"/>
      <c r="T5505" s="95" t="str">
        <f t="shared" si="403"/>
        <v/>
      </c>
      <c r="U5505" s="32">
        <f t="shared" si="404"/>
        <v>0</v>
      </c>
      <c r="V5505" s="22" t="str">
        <f t="shared" si="405"/>
        <v/>
      </c>
      <c r="X5505" s="33"/>
      <c r="Y5505" s="33"/>
    </row>
    <row r="5506" spans="1:25" x14ac:dyDescent="0.2">
      <c r="A5506" s="93"/>
      <c r="B5506" s="94" t="str">
        <f>IFERROR(VLOOKUP($A5506,HeadJournal!$A$1:$NTR$890,COLUMN(HeadJournal!B$1),0),"")</f>
        <v/>
      </c>
      <c r="C5506" s="94" t="str">
        <f>IFERROR(VLOOKUP($A5506,HeadJournal!$A$1:$NTR$890,COLUMN(HeadJournal!C$1),0),"")</f>
        <v/>
      </c>
      <c r="D5506" s="125" t="str">
        <f>IFERROR(VLOOKUP($A5506,HeadJournal!$A$1:$NTR$890,COLUMN(HeadJournal!D$1),0),"")</f>
        <v/>
      </c>
      <c r="E5506" s="95" t="str">
        <f>IFERROR(VLOOKUP($A5506,HeadJournal!$A$1:$NTR$890,COLUMN(HeadJournal!G$1),0),"")</f>
        <v/>
      </c>
      <c r="F5506" s="95" t="str">
        <f t="shared" si="402"/>
        <v/>
      </c>
      <c r="G5506" s="97"/>
      <c r="H5506" s="161"/>
      <c r="I5506" s="97"/>
      <c r="J5506" s="97"/>
      <c r="K5506" s="29"/>
      <c r="L5506" s="29"/>
      <c r="M5506" s="30">
        <f>IFERROR(VLOOKUP($A5506,HeadJournal!$A$1:$J$890,COLUMN(HeadJournal!I$1),0)*($K5506+$L5506)/(SUMIF($A:$A,$A5506,$K:$K)+SUMIF($A:$A,$A5506,$L:$L)),0)</f>
        <v>0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0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</v>
      </c>
      <c r="P5506" s="30">
        <f>IFERROR(SUM(K5506:O5506)*VLOOKUP($A5506,HeadJournal!$A$1:$L$890,COLUMN(HeadJournal!H$1),0),0)</f>
        <v>0</v>
      </c>
      <c r="Q5506" s="29"/>
      <c r="R5506" s="31"/>
      <c r="S5506" s="31"/>
      <c r="T5506" s="95" t="str">
        <f t="shared" si="403"/>
        <v/>
      </c>
      <c r="U5506" s="32">
        <f t="shared" si="404"/>
        <v>0</v>
      </c>
      <c r="V5506" s="22" t="str">
        <f t="shared" si="405"/>
        <v/>
      </c>
      <c r="X5506" s="33"/>
      <c r="Y5506" s="33"/>
    </row>
    <row r="5507" spans="1:25" x14ac:dyDescent="0.2">
      <c r="A5507" s="93"/>
      <c r="B5507" s="94" t="str">
        <f>IFERROR(VLOOKUP($A5507,HeadJournal!$A$1:$NTR$890,COLUMN(HeadJournal!B$1),0),"")</f>
        <v/>
      </c>
      <c r="C5507" s="94" t="str">
        <f>IFERROR(VLOOKUP($A5507,HeadJournal!$A$1:$NTR$890,COLUMN(HeadJournal!C$1),0),"")</f>
        <v/>
      </c>
      <c r="D5507" s="125" t="str">
        <f>IFERROR(VLOOKUP($A5507,HeadJournal!$A$1:$NTR$890,COLUMN(HeadJournal!D$1),0),"")</f>
        <v/>
      </c>
      <c r="E5507" s="95" t="str">
        <f>IFERROR(VLOOKUP($A5507,HeadJournal!$A$1:$NTR$890,COLUMN(HeadJournal!G$1),0),"")</f>
        <v/>
      </c>
      <c r="F5507" s="95" t="str">
        <f t="shared" si="402"/>
        <v/>
      </c>
      <c r="G5507" s="97"/>
      <c r="H5507" s="161"/>
      <c r="I5507" s="97"/>
      <c r="J5507" s="97"/>
      <c r="K5507" s="29"/>
      <c r="L5507" s="29"/>
      <c r="M5507" s="30">
        <f>IFERROR(VLOOKUP($A5507,HeadJournal!$A$1:$J$890,COLUMN(HeadJournal!I$1),0)*($K5507+$L5507)/(SUMIF($A:$A,$A5507,$K:$K)+SUMIF($A:$A,$A5507,$L:$L)),0)</f>
        <v>0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0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</v>
      </c>
      <c r="P5507" s="30">
        <f>IFERROR(SUM(K5507:O5507)*VLOOKUP($A5507,HeadJournal!$A$1:$L$890,COLUMN(HeadJournal!H$1),0),0)</f>
        <v>0</v>
      </c>
      <c r="Q5507" s="29"/>
      <c r="R5507" s="31"/>
      <c r="S5507" s="31"/>
      <c r="T5507" s="95" t="str">
        <f t="shared" si="403"/>
        <v/>
      </c>
      <c r="U5507" s="32">
        <f t="shared" si="404"/>
        <v>0</v>
      </c>
      <c r="V5507" s="22" t="str">
        <f t="shared" si="405"/>
        <v/>
      </c>
      <c r="X5507" s="33"/>
      <c r="Y5507" s="33"/>
    </row>
    <row r="5508" spans="1:25" x14ac:dyDescent="0.2">
      <c r="A5508" s="93"/>
      <c r="B5508" s="94" t="str">
        <f>IFERROR(VLOOKUP($A5508,HeadJournal!$A$1:$NTR$890,COLUMN(HeadJournal!B$1),0),"")</f>
        <v/>
      </c>
      <c r="C5508" s="94" t="str">
        <f>IFERROR(VLOOKUP($A5508,HeadJournal!$A$1:$NTR$890,COLUMN(HeadJournal!C$1),0),"")</f>
        <v/>
      </c>
      <c r="D5508" s="125" t="str">
        <f>IFERROR(VLOOKUP($A5508,HeadJournal!$A$1:$NTR$890,COLUMN(HeadJournal!D$1),0),"")</f>
        <v/>
      </c>
      <c r="E5508" s="95" t="str">
        <f>IFERROR(VLOOKUP($A5508,HeadJournal!$A$1:$NTR$890,COLUMN(HeadJournal!G$1),0),"")</f>
        <v/>
      </c>
      <c r="F5508" s="95" t="str">
        <f t="shared" si="402"/>
        <v/>
      </c>
      <c r="G5508" s="97"/>
      <c r="H5508" s="161"/>
      <c r="I5508" s="97"/>
      <c r="J5508" s="97"/>
      <c r="K5508" s="29"/>
      <c r="L5508" s="29"/>
      <c r="M5508" s="30">
        <f>IFERROR(VLOOKUP($A5508,HeadJournal!$A$1:$J$890,COLUMN(HeadJournal!I$1),0)*($K5508+$L5508)/(SUMIF($A:$A,$A5508,$K:$K)+SUMIF($A:$A,$A5508,$L:$L)),0)</f>
        <v>0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0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</v>
      </c>
      <c r="P5508" s="30">
        <f>IFERROR(SUM(K5508:O5508)*VLOOKUP($A5508,HeadJournal!$A$1:$L$890,COLUMN(HeadJournal!H$1),0),0)</f>
        <v>0</v>
      </c>
      <c r="Q5508" s="29"/>
      <c r="R5508" s="31"/>
      <c r="S5508" s="31"/>
      <c r="T5508" s="95" t="str">
        <f t="shared" si="403"/>
        <v/>
      </c>
      <c r="U5508" s="32">
        <f t="shared" si="404"/>
        <v>0</v>
      </c>
      <c r="V5508" s="22" t="str">
        <f t="shared" si="405"/>
        <v/>
      </c>
      <c r="X5508" s="33"/>
      <c r="Y5508" s="33"/>
    </row>
    <row r="5509" spans="1:25" x14ac:dyDescent="0.2">
      <c r="A5509" s="93"/>
      <c r="B5509" s="94" t="str">
        <f>IFERROR(VLOOKUP($A5509,HeadJournal!$A$1:$NTR$890,COLUMN(HeadJournal!B$1),0),"")</f>
        <v/>
      </c>
      <c r="C5509" s="94" t="str">
        <f>IFERROR(VLOOKUP($A5509,HeadJournal!$A$1:$NTR$890,COLUMN(HeadJournal!C$1),0),"")</f>
        <v/>
      </c>
      <c r="D5509" s="125" t="str">
        <f>IFERROR(VLOOKUP($A5509,HeadJournal!$A$1:$NTR$890,COLUMN(HeadJournal!D$1),0),"")</f>
        <v/>
      </c>
      <c r="E5509" s="95" t="str">
        <f>IFERROR(VLOOKUP($A5509,HeadJournal!$A$1:$NTR$890,COLUMN(HeadJournal!G$1),0),"")</f>
        <v/>
      </c>
      <c r="F5509" s="95" t="str">
        <f t="shared" si="402"/>
        <v/>
      </c>
      <c r="G5509" s="97"/>
      <c r="H5509" s="161"/>
      <c r="I5509" s="97"/>
      <c r="J5509" s="97"/>
      <c r="K5509" s="29"/>
      <c r="L5509" s="29"/>
      <c r="M5509" s="30">
        <f>IFERROR(VLOOKUP($A5509,HeadJournal!$A$1:$J$890,COLUMN(HeadJournal!I$1),0)*($K5509+$L5509)/(SUMIF($A:$A,$A5509,$K:$K)+SUMIF($A:$A,$A5509,$L:$L)),0)</f>
        <v>0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0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</v>
      </c>
      <c r="P5509" s="30">
        <f>IFERROR(SUM(K5509:O5509)*VLOOKUP($A5509,HeadJournal!$A$1:$L$890,COLUMN(HeadJournal!H$1),0),0)</f>
        <v>0</v>
      </c>
      <c r="Q5509" s="29"/>
      <c r="R5509" s="31"/>
      <c r="S5509" s="31"/>
      <c r="T5509" s="95" t="str">
        <f t="shared" si="403"/>
        <v/>
      </c>
      <c r="U5509" s="32">
        <f t="shared" si="404"/>
        <v>0</v>
      </c>
      <c r="V5509" s="22" t="str">
        <f t="shared" si="405"/>
        <v/>
      </c>
      <c r="X5509" s="33"/>
      <c r="Y5509" s="33"/>
    </row>
    <row r="5510" spans="1:25" x14ac:dyDescent="0.2">
      <c r="A5510" s="93"/>
      <c r="B5510" s="94" t="str">
        <f>IFERROR(VLOOKUP($A5510,HeadJournal!$A$1:$NTR$890,COLUMN(HeadJournal!B$1),0),"")</f>
        <v/>
      </c>
      <c r="C5510" s="94" t="str">
        <f>IFERROR(VLOOKUP($A5510,HeadJournal!$A$1:$NTR$890,COLUMN(HeadJournal!C$1),0),"")</f>
        <v/>
      </c>
      <c r="D5510" s="125" t="str">
        <f>IFERROR(VLOOKUP($A5510,HeadJournal!$A$1:$NTR$890,COLUMN(HeadJournal!D$1),0),"")</f>
        <v/>
      </c>
      <c r="E5510" s="95" t="str">
        <f>IFERROR(VLOOKUP($A5510,HeadJournal!$A$1:$NTR$890,COLUMN(HeadJournal!G$1),0),"")</f>
        <v/>
      </c>
      <c r="F5510" s="95" t="str">
        <f t="shared" si="402"/>
        <v/>
      </c>
      <c r="G5510" s="97"/>
      <c r="H5510" s="161"/>
      <c r="I5510" s="97"/>
      <c r="J5510" s="97"/>
      <c r="K5510" s="29"/>
      <c r="L5510" s="29"/>
      <c r="M5510" s="30">
        <f>IFERROR(VLOOKUP($A5510,HeadJournal!$A$1:$J$890,COLUMN(HeadJournal!I$1),0)*($K5510+$L5510)/(SUMIF($A:$A,$A5510,$K:$K)+SUMIF($A:$A,$A5510,$L:$L)),0)</f>
        <v>0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0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</v>
      </c>
      <c r="P5510" s="30">
        <f>IFERROR(SUM(K5510:O5510)*VLOOKUP($A5510,HeadJournal!$A$1:$L$890,COLUMN(HeadJournal!H$1),0),0)</f>
        <v>0</v>
      </c>
      <c r="Q5510" s="29"/>
      <c r="R5510" s="31"/>
      <c r="S5510" s="31"/>
      <c r="T5510" s="95" t="str">
        <f t="shared" si="403"/>
        <v/>
      </c>
      <c r="U5510" s="32">
        <f t="shared" si="404"/>
        <v>0</v>
      </c>
      <c r="V5510" s="22" t="str">
        <f t="shared" si="405"/>
        <v/>
      </c>
      <c r="X5510" s="33"/>
      <c r="Y5510" s="33"/>
    </row>
    <row r="5511" spans="1:25" x14ac:dyDescent="0.2">
      <c r="A5511" s="93"/>
      <c r="B5511" s="94" t="str">
        <f>IFERROR(VLOOKUP($A5511,HeadJournal!$A$1:$NTR$890,COLUMN(HeadJournal!B$1),0),"")</f>
        <v/>
      </c>
      <c r="C5511" s="94" t="str">
        <f>IFERROR(VLOOKUP($A5511,HeadJournal!$A$1:$NTR$890,COLUMN(HeadJournal!C$1),0),"")</f>
        <v/>
      </c>
      <c r="D5511" s="125" t="str">
        <f>IFERROR(VLOOKUP($A5511,HeadJournal!$A$1:$NTR$890,COLUMN(HeadJournal!D$1),0),"")</f>
        <v/>
      </c>
      <c r="E5511" s="95" t="str">
        <f>IFERROR(VLOOKUP($A5511,HeadJournal!$A$1:$NTR$890,COLUMN(HeadJournal!G$1),0),"")</f>
        <v/>
      </c>
      <c r="F5511" s="95" t="str">
        <f t="shared" si="402"/>
        <v/>
      </c>
      <c r="G5511" s="97"/>
      <c r="H5511" s="161"/>
      <c r="I5511" s="97"/>
      <c r="J5511" s="97"/>
      <c r="K5511" s="29"/>
      <c r="L5511" s="29"/>
      <c r="M5511" s="30">
        <f>IFERROR(VLOOKUP($A5511,HeadJournal!$A$1:$J$890,COLUMN(HeadJournal!I$1),0)*($K5511+$L5511)/(SUMIF($A:$A,$A5511,$K:$K)+SUMIF($A:$A,$A5511,$L:$L)),0)</f>
        <v>0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0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</v>
      </c>
      <c r="P5511" s="30">
        <f>IFERROR(SUM(K5511:O5511)*VLOOKUP($A5511,HeadJournal!$A$1:$L$890,COLUMN(HeadJournal!H$1),0),0)</f>
        <v>0</v>
      </c>
      <c r="Q5511" s="29"/>
      <c r="R5511" s="31"/>
      <c r="S5511" s="31"/>
      <c r="T5511" s="95" t="str">
        <f t="shared" si="403"/>
        <v/>
      </c>
      <c r="U5511" s="32">
        <f t="shared" si="404"/>
        <v>0</v>
      </c>
      <c r="V5511" s="22" t="str">
        <f t="shared" si="405"/>
        <v/>
      </c>
      <c r="X5511" s="33"/>
      <c r="Y5511" s="33"/>
    </row>
    <row r="5512" spans="1:25" x14ac:dyDescent="0.2">
      <c r="A5512" s="93"/>
      <c r="B5512" s="94" t="str">
        <f>IFERROR(VLOOKUP($A5512,HeadJournal!$A$1:$NTR$890,COLUMN(HeadJournal!B$1),0),"")</f>
        <v/>
      </c>
      <c r="C5512" s="94" t="str">
        <f>IFERROR(VLOOKUP($A5512,HeadJournal!$A$1:$NTR$890,COLUMN(HeadJournal!C$1),0),"")</f>
        <v/>
      </c>
      <c r="D5512" s="125" t="str">
        <f>IFERROR(VLOOKUP($A5512,HeadJournal!$A$1:$NTR$890,COLUMN(HeadJournal!D$1),0),"")</f>
        <v/>
      </c>
      <c r="E5512" s="95" t="str">
        <f>IFERROR(VLOOKUP($A5512,HeadJournal!$A$1:$NTR$890,COLUMN(HeadJournal!G$1),0),"")</f>
        <v/>
      </c>
      <c r="F5512" s="95" t="str">
        <f t="shared" si="402"/>
        <v/>
      </c>
      <c r="G5512" s="97"/>
      <c r="H5512" s="161"/>
      <c r="I5512" s="97"/>
      <c r="J5512" s="97"/>
      <c r="K5512" s="29"/>
      <c r="L5512" s="29"/>
      <c r="M5512" s="30">
        <f>IFERROR(VLOOKUP($A5512,HeadJournal!$A$1:$J$890,COLUMN(HeadJournal!I$1),0)*($K5512+$L5512)/(SUMIF($A:$A,$A5512,$K:$K)+SUMIF($A:$A,$A5512,$L:$L)),0)</f>
        <v>0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0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</v>
      </c>
      <c r="P5512" s="30">
        <f>IFERROR(SUM(K5512:O5512)*VLOOKUP($A5512,HeadJournal!$A$1:$L$890,COLUMN(HeadJournal!H$1),0),0)</f>
        <v>0</v>
      </c>
      <c r="Q5512" s="29"/>
      <c r="R5512" s="31"/>
      <c r="S5512" s="31"/>
      <c r="T5512" s="95" t="str">
        <f t="shared" si="403"/>
        <v/>
      </c>
      <c r="U5512" s="32">
        <f t="shared" si="404"/>
        <v>0</v>
      </c>
      <c r="V5512" s="22" t="str">
        <f t="shared" si="405"/>
        <v/>
      </c>
      <c r="X5512" s="33"/>
      <c r="Y5512" s="33"/>
    </row>
    <row r="5513" spans="1:25" x14ac:dyDescent="0.2">
      <c r="A5513" s="93"/>
      <c r="B5513" s="94" t="str">
        <f>IFERROR(VLOOKUP($A5513,HeadJournal!$A$1:$NTR$890,COLUMN(HeadJournal!B$1),0),"")</f>
        <v/>
      </c>
      <c r="C5513" s="94" t="str">
        <f>IFERROR(VLOOKUP($A5513,HeadJournal!$A$1:$NTR$890,COLUMN(HeadJournal!C$1),0),"")</f>
        <v/>
      </c>
      <c r="D5513" s="125" t="str">
        <f>IFERROR(VLOOKUP($A5513,HeadJournal!$A$1:$NTR$890,COLUMN(HeadJournal!D$1),0),"")</f>
        <v/>
      </c>
      <c r="E5513" s="95" t="str">
        <f>IFERROR(VLOOKUP($A5513,HeadJournal!$A$1:$NTR$890,COLUMN(HeadJournal!G$1),0),"")</f>
        <v/>
      </c>
      <c r="F5513" s="95" t="str">
        <f t="shared" si="402"/>
        <v/>
      </c>
      <c r="G5513" s="97"/>
      <c r="H5513" s="161"/>
      <c r="I5513" s="97"/>
      <c r="J5513" s="97"/>
      <c r="K5513" s="29"/>
      <c r="L5513" s="29"/>
      <c r="M5513" s="30">
        <f>IFERROR(VLOOKUP($A5513,HeadJournal!$A$1:$J$890,COLUMN(HeadJournal!I$1),0)*($K5513+$L5513)/(SUMIF($A:$A,$A5513,$K:$K)+SUMIF($A:$A,$A5513,$L:$L)),0)</f>
        <v>0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0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0</v>
      </c>
      <c r="P5513" s="30">
        <f>IFERROR(SUM(K5513:O5513)*VLOOKUP($A5513,HeadJournal!$A$1:$L$890,COLUMN(HeadJournal!H$1),0),0)</f>
        <v>0</v>
      </c>
      <c r="Q5513" s="29"/>
      <c r="R5513" s="31"/>
      <c r="S5513" s="31"/>
      <c r="T5513" s="95" t="str">
        <f t="shared" si="403"/>
        <v/>
      </c>
      <c r="U5513" s="32">
        <f t="shared" si="404"/>
        <v>0</v>
      </c>
      <c r="V5513" s="22" t="str">
        <f t="shared" si="405"/>
        <v/>
      </c>
      <c r="X5513" s="33"/>
      <c r="Y5513" s="33"/>
    </row>
    <row r="5514" spans="1:25" x14ac:dyDescent="0.2">
      <c r="A5514" s="93"/>
      <c r="B5514" s="94" t="str">
        <f>IFERROR(VLOOKUP($A5514,HeadJournal!$A$1:$NTR$890,COLUMN(HeadJournal!B$1),0),"")</f>
        <v/>
      </c>
      <c r="C5514" s="94" t="str">
        <f>IFERROR(VLOOKUP($A5514,HeadJournal!$A$1:$NTR$890,COLUMN(HeadJournal!C$1),0),"")</f>
        <v/>
      </c>
      <c r="D5514" s="125" t="str">
        <f>IFERROR(VLOOKUP($A5514,HeadJournal!$A$1:$NTR$890,COLUMN(HeadJournal!D$1),0),"")</f>
        <v/>
      </c>
      <c r="E5514" s="95" t="str">
        <f>IFERROR(VLOOKUP($A5514,HeadJournal!$A$1:$NTR$890,COLUMN(HeadJournal!G$1),0),"")</f>
        <v/>
      </c>
      <c r="F5514" s="95" t="str">
        <f t="shared" si="402"/>
        <v/>
      </c>
      <c r="G5514" s="97"/>
      <c r="H5514" s="161"/>
      <c r="I5514" s="97"/>
      <c r="J5514" s="97"/>
      <c r="K5514" s="29"/>
      <c r="L5514" s="29"/>
      <c r="M5514" s="30">
        <f>IFERROR(VLOOKUP($A5514,HeadJournal!$A$1:$J$890,COLUMN(HeadJournal!I$1),0)*($K5514+$L5514)/(SUMIF($A:$A,$A5514,$K:$K)+SUMIF($A:$A,$A5514,$L:$L)),0)</f>
        <v>0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0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</v>
      </c>
      <c r="P5514" s="30">
        <f>IFERROR(SUM(K5514:O5514)*VLOOKUP($A5514,HeadJournal!$A$1:$L$890,COLUMN(HeadJournal!H$1),0),0)</f>
        <v>0</v>
      </c>
      <c r="Q5514" s="29"/>
      <c r="R5514" s="31"/>
      <c r="S5514" s="31"/>
      <c r="T5514" s="95" t="str">
        <f t="shared" si="403"/>
        <v/>
      </c>
      <c r="U5514" s="32">
        <f t="shared" si="404"/>
        <v>0</v>
      </c>
      <c r="V5514" s="22" t="str">
        <f t="shared" si="405"/>
        <v/>
      </c>
      <c r="X5514" s="33"/>
      <c r="Y5514" s="33"/>
    </row>
    <row r="5515" spans="1:25" x14ac:dyDescent="0.2">
      <c r="A5515" s="93"/>
      <c r="B5515" s="94" t="str">
        <f>IFERROR(VLOOKUP($A5515,HeadJournal!$A$1:$NTR$890,COLUMN(HeadJournal!B$1),0),"")</f>
        <v/>
      </c>
      <c r="C5515" s="94" t="str">
        <f>IFERROR(VLOOKUP($A5515,HeadJournal!$A$1:$NTR$890,COLUMN(HeadJournal!C$1),0),"")</f>
        <v/>
      </c>
      <c r="D5515" s="125" t="str">
        <f>IFERROR(VLOOKUP($A5515,HeadJournal!$A$1:$NTR$890,COLUMN(HeadJournal!D$1),0),"")</f>
        <v/>
      </c>
      <c r="E5515" s="95" t="str">
        <f>IFERROR(VLOOKUP($A5515,HeadJournal!$A$1:$NTR$890,COLUMN(HeadJournal!G$1),0),"")</f>
        <v/>
      </c>
      <c r="F5515" s="95" t="str">
        <f t="shared" si="402"/>
        <v/>
      </c>
      <c r="G5515" s="97"/>
      <c r="H5515" s="161"/>
      <c r="I5515" s="97"/>
      <c r="J5515" s="97"/>
      <c r="K5515" s="29"/>
      <c r="L5515" s="29"/>
      <c r="M5515" s="30">
        <f>IFERROR(VLOOKUP($A5515,HeadJournal!$A$1:$J$890,COLUMN(HeadJournal!I$1),0)*($K5515+$L5515)/(SUMIF($A:$A,$A5515,$K:$K)+SUMIF($A:$A,$A5515,$L:$L)),0)</f>
        <v>0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0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</v>
      </c>
      <c r="P5515" s="30">
        <f>IFERROR(SUM(K5515:O5515)*VLOOKUP($A5515,HeadJournal!$A$1:$L$890,COLUMN(HeadJournal!H$1),0),0)</f>
        <v>0</v>
      </c>
      <c r="Q5515" s="29"/>
      <c r="R5515" s="31"/>
      <c r="S5515" s="31"/>
      <c r="T5515" s="95" t="str">
        <f t="shared" si="403"/>
        <v/>
      </c>
      <c r="U5515" s="32">
        <f t="shared" si="404"/>
        <v>0</v>
      </c>
      <c r="V5515" s="22" t="str">
        <f t="shared" si="405"/>
        <v/>
      </c>
      <c r="X5515" s="33"/>
      <c r="Y5515" s="33"/>
    </row>
    <row r="5516" spans="1:25" x14ac:dyDescent="0.2">
      <c r="A5516" s="93"/>
      <c r="B5516" s="94" t="str">
        <f>IFERROR(VLOOKUP($A5516,HeadJournal!$A$1:$NTR$890,COLUMN(HeadJournal!B$1),0),"")</f>
        <v/>
      </c>
      <c r="C5516" s="94" t="str">
        <f>IFERROR(VLOOKUP($A5516,HeadJournal!$A$1:$NTR$890,COLUMN(HeadJournal!C$1),0),"")</f>
        <v/>
      </c>
      <c r="D5516" s="125" t="str">
        <f>IFERROR(VLOOKUP($A5516,HeadJournal!$A$1:$NTR$890,COLUMN(HeadJournal!D$1),0),"")</f>
        <v/>
      </c>
      <c r="E5516" s="95" t="str">
        <f>IFERROR(VLOOKUP($A5516,HeadJournal!$A$1:$NTR$890,COLUMN(HeadJournal!G$1),0),"")</f>
        <v/>
      </c>
      <c r="F5516" s="95" t="str">
        <f t="shared" si="402"/>
        <v/>
      </c>
      <c r="G5516" s="97"/>
      <c r="H5516" s="161"/>
      <c r="I5516" s="97"/>
      <c r="J5516" s="97"/>
      <c r="K5516" s="29"/>
      <c r="L5516" s="29"/>
      <c r="M5516" s="30">
        <f>IFERROR(VLOOKUP($A5516,HeadJournal!$A$1:$J$890,COLUMN(HeadJournal!I$1),0)*($K5516+$L5516)/(SUMIF($A:$A,$A5516,$K:$K)+SUMIF($A:$A,$A5516,$L:$L)),0)</f>
        <v>0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0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</v>
      </c>
      <c r="P5516" s="30">
        <f>IFERROR(SUM(K5516:O5516)*VLOOKUP($A5516,HeadJournal!$A$1:$L$890,COLUMN(HeadJournal!H$1),0),0)</f>
        <v>0</v>
      </c>
      <c r="Q5516" s="29"/>
      <c r="R5516" s="31"/>
      <c r="S5516" s="31"/>
      <c r="T5516" s="95" t="str">
        <f t="shared" si="403"/>
        <v/>
      </c>
      <c r="U5516" s="32">
        <f t="shared" si="404"/>
        <v>0</v>
      </c>
      <c r="V5516" s="22" t="str">
        <f t="shared" si="405"/>
        <v/>
      </c>
      <c r="X5516" s="33"/>
      <c r="Y5516" s="33"/>
    </row>
    <row r="5517" spans="1:25" x14ac:dyDescent="0.2">
      <c r="A5517" s="93"/>
      <c r="B5517" s="94" t="str">
        <f>IFERROR(VLOOKUP($A5517,HeadJournal!$A$1:$NTR$890,COLUMN(HeadJournal!B$1),0),"")</f>
        <v/>
      </c>
      <c r="C5517" s="94" t="str">
        <f>IFERROR(VLOOKUP($A5517,HeadJournal!$A$1:$NTR$890,COLUMN(HeadJournal!C$1),0),"")</f>
        <v/>
      </c>
      <c r="D5517" s="125" t="str">
        <f>IFERROR(VLOOKUP($A5517,HeadJournal!$A$1:$NTR$890,COLUMN(HeadJournal!D$1),0),"")</f>
        <v/>
      </c>
      <c r="E5517" s="95" t="str">
        <f>IFERROR(VLOOKUP($A5517,HeadJournal!$A$1:$NTR$890,COLUMN(HeadJournal!G$1),0),"")</f>
        <v/>
      </c>
      <c r="F5517" s="95" t="str">
        <f t="shared" si="402"/>
        <v/>
      </c>
      <c r="G5517" s="97"/>
      <c r="H5517" s="161"/>
      <c r="I5517" s="97"/>
      <c r="J5517" s="97"/>
      <c r="K5517" s="29"/>
      <c r="L5517" s="29"/>
      <c r="M5517" s="30">
        <f>IFERROR(VLOOKUP($A5517,HeadJournal!$A$1:$J$890,COLUMN(HeadJournal!I$1),0)*($K5517+$L5517)/(SUMIF($A:$A,$A5517,$K:$K)+SUMIF($A:$A,$A5517,$L:$L)),0)</f>
        <v>0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0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</v>
      </c>
      <c r="P5517" s="30">
        <f>IFERROR(SUM(K5517:O5517)*VLOOKUP($A5517,HeadJournal!$A$1:$L$890,COLUMN(HeadJournal!H$1),0),0)</f>
        <v>0</v>
      </c>
      <c r="Q5517" s="29"/>
      <c r="R5517" s="31"/>
      <c r="S5517" s="31"/>
      <c r="T5517" s="95" t="str">
        <f t="shared" si="403"/>
        <v/>
      </c>
      <c r="U5517" s="32">
        <f t="shared" si="404"/>
        <v>0</v>
      </c>
      <c r="V5517" s="22" t="str">
        <f t="shared" si="405"/>
        <v/>
      </c>
      <c r="X5517" s="33"/>
      <c r="Y5517" s="33"/>
    </row>
    <row r="5518" spans="1:25" x14ac:dyDescent="0.2">
      <c r="A5518" s="93"/>
      <c r="B5518" s="94" t="str">
        <f>IFERROR(VLOOKUP($A5518,HeadJournal!$A$1:$NTR$890,COLUMN(HeadJournal!B$1),0),"")</f>
        <v/>
      </c>
      <c r="C5518" s="94" t="str">
        <f>IFERROR(VLOOKUP($A5518,HeadJournal!$A$1:$NTR$890,COLUMN(HeadJournal!C$1),0),"")</f>
        <v/>
      </c>
      <c r="D5518" s="125" t="str">
        <f>IFERROR(VLOOKUP($A5518,HeadJournal!$A$1:$NTR$890,COLUMN(HeadJournal!D$1),0),"")</f>
        <v/>
      </c>
      <c r="E5518" s="95" t="str">
        <f>IFERROR(VLOOKUP($A5518,HeadJournal!$A$1:$NTR$890,COLUMN(HeadJournal!G$1),0),"")</f>
        <v/>
      </c>
      <c r="F5518" s="95" t="str">
        <f t="shared" si="402"/>
        <v/>
      </c>
      <c r="G5518" s="97"/>
      <c r="H5518" s="161"/>
      <c r="I5518" s="97"/>
      <c r="J5518" s="97"/>
      <c r="K5518" s="29"/>
      <c r="L5518" s="29"/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0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0</v>
      </c>
      <c r="P5518" s="30">
        <f>IFERROR(SUM(K5518:O5518)*VLOOKUP($A5518,HeadJournal!$A$1:$L$890,COLUMN(HeadJournal!H$1),0),0)</f>
        <v>0</v>
      </c>
      <c r="Q5518" s="29"/>
      <c r="R5518" s="31"/>
      <c r="S5518" s="31"/>
      <c r="T5518" s="95" t="str">
        <f t="shared" si="403"/>
        <v/>
      </c>
      <c r="U5518" s="32">
        <f t="shared" si="404"/>
        <v>0</v>
      </c>
      <c r="V5518" s="22" t="str">
        <f t="shared" si="405"/>
        <v/>
      </c>
      <c r="X5518" s="33"/>
      <c r="Y5518" s="33"/>
    </row>
    <row r="5519" spans="1:25" x14ac:dyDescent="0.2">
      <c r="A5519" s="93"/>
      <c r="B5519" s="94" t="str">
        <f>IFERROR(VLOOKUP($A5519,HeadJournal!$A$1:$NTR$890,COLUMN(HeadJournal!B$1),0),"")</f>
        <v/>
      </c>
      <c r="C5519" s="94" t="str">
        <f>IFERROR(VLOOKUP($A5519,HeadJournal!$A$1:$NTR$890,COLUMN(HeadJournal!C$1),0),"")</f>
        <v/>
      </c>
      <c r="D5519" s="125" t="str">
        <f>IFERROR(VLOOKUP($A5519,HeadJournal!$A$1:$NTR$890,COLUMN(HeadJournal!D$1),0),"")</f>
        <v/>
      </c>
      <c r="E5519" s="95" t="str">
        <f>IFERROR(VLOOKUP($A5519,HeadJournal!$A$1:$NTR$890,COLUMN(HeadJournal!G$1),0),"")</f>
        <v/>
      </c>
      <c r="F5519" s="95" t="str">
        <f t="shared" si="402"/>
        <v/>
      </c>
      <c r="G5519" s="97"/>
      <c r="H5519" s="161"/>
      <c r="I5519" s="97"/>
      <c r="J5519" s="97"/>
      <c r="K5519" s="29"/>
      <c r="L5519" s="29"/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0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0</v>
      </c>
      <c r="P5519" s="30">
        <f>IFERROR(SUM(K5519:O5519)*VLOOKUP($A5519,HeadJournal!$A$1:$L$890,COLUMN(HeadJournal!H$1),0),0)</f>
        <v>0</v>
      </c>
      <c r="Q5519" s="29"/>
      <c r="R5519" s="31"/>
      <c r="S5519" s="31"/>
      <c r="T5519" s="95" t="str">
        <f t="shared" si="403"/>
        <v/>
      </c>
      <c r="U5519" s="32">
        <f t="shared" si="404"/>
        <v>0</v>
      </c>
      <c r="V5519" s="22" t="str">
        <f t="shared" si="405"/>
        <v/>
      </c>
      <c r="X5519" s="33"/>
      <c r="Y5519" s="33"/>
    </row>
    <row r="5520" spans="1:25" x14ac:dyDescent="0.2">
      <c r="A5520" s="93"/>
      <c r="B5520" s="94" t="str">
        <f>IFERROR(VLOOKUP($A5520,HeadJournal!$A$1:$NTR$890,COLUMN(HeadJournal!B$1),0),"")</f>
        <v/>
      </c>
      <c r="C5520" s="94" t="str">
        <f>IFERROR(VLOOKUP($A5520,HeadJournal!$A$1:$NTR$890,COLUMN(HeadJournal!C$1),0),"")</f>
        <v/>
      </c>
      <c r="D5520" s="125" t="str">
        <f>IFERROR(VLOOKUP($A5520,HeadJournal!$A$1:$NTR$890,COLUMN(HeadJournal!D$1),0),"")</f>
        <v/>
      </c>
      <c r="E5520" s="95" t="str">
        <f>IFERROR(VLOOKUP($A5520,HeadJournal!$A$1:$NTR$890,COLUMN(HeadJournal!G$1),0),"")</f>
        <v/>
      </c>
      <c r="F5520" s="95" t="str">
        <f t="shared" si="402"/>
        <v/>
      </c>
      <c r="G5520" s="97"/>
      <c r="H5520" s="161"/>
      <c r="I5520" s="97"/>
      <c r="J5520" s="97"/>
      <c r="K5520" s="29"/>
      <c r="L5520" s="29"/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0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0</v>
      </c>
      <c r="P5520" s="30">
        <f>IFERROR(SUM(K5520:O5520)*VLOOKUP($A5520,HeadJournal!$A$1:$L$890,COLUMN(HeadJournal!H$1),0),0)</f>
        <v>0</v>
      </c>
      <c r="Q5520" s="29"/>
      <c r="R5520" s="31"/>
      <c r="S5520" s="31"/>
      <c r="T5520" s="95" t="str">
        <f t="shared" si="403"/>
        <v/>
      </c>
      <c r="U5520" s="32">
        <f t="shared" si="404"/>
        <v>0</v>
      </c>
      <c r="V5520" s="22" t="str">
        <f t="shared" si="405"/>
        <v/>
      </c>
      <c r="X5520" s="33"/>
      <c r="Y5520" s="33"/>
    </row>
    <row r="5521" spans="1:25" x14ac:dyDescent="0.2">
      <c r="A5521" s="93"/>
      <c r="B5521" s="94" t="str">
        <f>IFERROR(VLOOKUP($A5521,HeadJournal!$A$1:$NTR$890,COLUMN(HeadJournal!B$1),0),"")</f>
        <v/>
      </c>
      <c r="C5521" s="94" t="str">
        <f>IFERROR(VLOOKUP($A5521,HeadJournal!$A$1:$NTR$890,COLUMN(HeadJournal!C$1),0),"")</f>
        <v/>
      </c>
      <c r="D5521" s="125" t="str">
        <f>IFERROR(VLOOKUP($A5521,HeadJournal!$A$1:$NTR$890,COLUMN(HeadJournal!D$1),0),"")</f>
        <v/>
      </c>
      <c r="E5521" s="95" t="str">
        <f>IFERROR(VLOOKUP($A5521,HeadJournal!$A$1:$NTR$890,COLUMN(HeadJournal!G$1),0),"")</f>
        <v/>
      </c>
      <c r="F5521" s="95" t="str">
        <f t="shared" si="402"/>
        <v/>
      </c>
      <c r="G5521" s="97"/>
      <c r="H5521" s="161"/>
      <c r="I5521" s="97"/>
      <c r="J5521" s="97"/>
      <c r="K5521" s="29"/>
      <c r="L5521" s="29"/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0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0</v>
      </c>
      <c r="P5521" s="30">
        <f>IFERROR(SUM(K5521:O5521)*VLOOKUP($A5521,HeadJournal!$A$1:$L$890,COLUMN(HeadJournal!H$1),0),0)</f>
        <v>0</v>
      </c>
      <c r="Q5521" s="29"/>
      <c r="R5521" s="31"/>
      <c r="S5521" s="31"/>
      <c r="T5521" s="95" t="str">
        <f t="shared" si="403"/>
        <v/>
      </c>
      <c r="U5521" s="32">
        <f t="shared" si="404"/>
        <v>0</v>
      </c>
      <c r="V5521" s="22" t="str">
        <f t="shared" si="405"/>
        <v/>
      </c>
      <c r="X5521" s="33"/>
      <c r="Y5521" s="33"/>
    </row>
    <row r="5522" spans="1:25" x14ac:dyDescent="0.2">
      <c r="A5522" s="93"/>
      <c r="B5522" s="94" t="str">
        <f>IFERROR(VLOOKUP($A5522,HeadJournal!$A$1:$NTR$890,COLUMN(HeadJournal!B$1),0),"")</f>
        <v/>
      </c>
      <c r="C5522" s="94" t="str">
        <f>IFERROR(VLOOKUP($A5522,HeadJournal!$A$1:$NTR$890,COLUMN(HeadJournal!C$1),0),"")</f>
        <v/>
      </c>
      <c r="D5522" s="125" t="str">
        <f>IFERROR(VLOOKUP($A5522,HeadJournal!$A$1:$NTR$890,COLUMN(HeadJournal!D$1),0),"")</f>
        <v/>
      </c>
      <c r="E5522" s="95" t="str">
        <f>IFERROR(VLOOKUP($A5522,HeadJournal!$A$1:$NTR$890,COLUMN(HeadJournal!G$1),0),"")</f>
        <v/>
      </c>
      <c r="F5522" s="95" t="str">
        <f t="shared" si="402"/>
        <v/>
      </c>
      <c r="G5522" s="97"/>
      <c r="H5522" s="161"/>
      <c r="I5522" s="97"/>
      <c r="J5522" s="97"/>
      <c r="K5522" s="29"/>
      <c r="L5522" s="29"/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0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0</v>
      </c>
      <c r="P5522" s="30">
        <f>IFERROR(SUM(K5522:O5522)*VLOOKUP($A5522,HeadJournal!$A$1:$L$890,COLUMN(HeadJournal!H$1),0),0)</f>
        <v>0</v>
      </c>
      <c r="Q5522" s="29"/>
      <c r="R5522" s="31"/>
      <c r="S5522" s="31"/>
      <c r="T5522" s="95" t="str">
        <f t="shared" si="403"/>
        <v/>
      </c>
      <c r="U5522" s="32">
        <f t="shared" si="404"/>
        <v>0</v>
      </c>
      <c r="V5522" s="22" t="str">
        <f t="shared" si="405"/>
        <v/>
      </c>
      <c r="X5522" s="33"/>
      <c r="Y5522" s="33"/>
    </row>
    <row r="5523" spans="1:25" x14ac:dyDescent="0.2">
      <c r="A5523" s="93"/>
      <c r="B5523" s="94" t="str">
        <f>IFERROR(VLOOKUP($A5523,HeadJournal!$A$1:$NTR$890,COLUMN(HeadJournal!B$1),0),"")</f>
        <v/>
      </c>
      <c r="C5523" s="94" t="str">
        <f>IFERROR(VLOOKUP($A5523,HeadJournal!$A$1:$NTR$890,COLUMN(HeadJournal!C$1),0),"")</f>
        <v/>
      </c>
      <c r="D5523" s="125" t="str">
        <f>IFERROR(VLOOKUP($A5523,HeadJournal!$A$1:$NTR$890,COLUMN(HeadJournal!D$1),0),"")</f>
        <v/>
      </c>
      <c r="E5523" s="95" t="str">
        <f>IFERROR(VLOOKUP($A5523,HeadJournal!$A$1:$NTR$890,COLUMN(HeadJournal!G$1),0),"")</f>
        <v/>
      </c>
      <c r="F5523" s="95" t="str">
        <f t="shared" si="402"/>
        <v/>
      </c>
      <c r="G5523" s="97"/>
      <c r="H5523" s="161"/>
      <c r="I5523" s="97"/>
      <c r="J5523" s="97"/>
      <c r="K5523" s="29"/>
      <c r="L5523" s="29"/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0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0</v>
      </c>
      <c r="P5523" s="30">
        <f>IFERROR(SUM(K5523:O5523)*VLOOKUP($A5523,HeadJournal!$A$1:$L$890,COLUMN(HeadJournal!H$1),0),0)</f>
        <v>0</v>
      </c>
      <c r="Q5523" s="29"/>
      <c r="R5523" s="31"/>
      <c r="S5523" s="31"/>
      <c r="T5523" s="95" t="str">
        <f t="shared" si="403"/>
        <v/>
      </c>
      <c r="U5523" s="32">
        <f t="shared" si="404"/>
        <v>0</v>
      </c>
      <c r="V5523" s="22" t="str">
        <f t="shared" si="405"/>
        <v/>
      </c>
      <c r="X5523" s="33"/>
      <c r="Y5523" s="33"/>
    </row>
    <row r="5524" spans="1:25" x14ac:dyDescent="0.2">
      <c r="A5524" s="93"/>
      <c r="B5524" s="94" t="str">
        <f>IFERROR(VLOOKUP($A5524,HeadJournal!$A$1:$NTR$890,COLUMN(HeadJournal!B$1),0),"")</f>
        <v/>
      </c>
      <c r="C5524" s="94" t="str">
        <f>IFERROR(VLOOKUP($A5524,HeadJournal!$A$1:$NTR$890,COLUMN(HeadJournal!C$1),0),"")</f>
        <v/>
      </c>
      <c r="D5524" s="125" t="str">
        <f>IFERROR(VLOOKUP($A5524,HeadJournal!$A$1:$NTR$890,COLUMN(HeadJournal!D$1),0),"")</f>
        <v/>
      </c>
      <c r="E5524" s="95" t="str">
        <f>IFERROR(VLOOKUP($A5524,HeadJournal!$A$1:$NTR$890,COLUMN(HeadJournal!G$1),0),"")</f>
        <v/>
      </c>
      <c r="F5524" s="95" t="str">
        <f t="shared" si="402"/>
        <v/>
      </c>
      <c r="G5524" s="97"/>
      <c r="H5524" s="161"/>
      <c r="I5524" s="97"/>
      <c r="J5524" s="97"/>
      <c r="K5524" s="29"/>
      <c r="L5524" s="29"/>
      <c r="M5524" s="30">
        <f>IFERROR(VLOOKUP($A5524,HeadJournal!$A$1:$J$890,COLUMN(HeadJournal!I$1),0)*($K5524+$L5524)/(SUMIF($A:$A,$A5524,$K:$K)+SUMIF($A:$A,$A5524,$L:$L)),0)</f>
        <v>0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0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</v>
      </c>
      <c r="P5524" s="30">
        <f>IFERROR(SUM(K5524:O5524)*VLOOKUP($A5524,HeadJournal!$A$1:$L$890,COLUMN(HeadJournal!H$1),0),0)</f>
        <v>0</v>
      </c>
      <c r="Q5524" s="29"/>
      <c r="R5524" s="31"/>
      <c r="S5524" s="31"/>
      <c r="T5524" s="95" t="str">
        <f t="shared" si="403"/>
        <v/>
      </c>
      <c r="U5524" s="32">
        <f t="shared" si="404"/>
        <v>0</v>
      </c>
      <c r="V5524" s="22" t="str">
        <f t="shared" si="405"/>
        <v/>
      </c>
      <c r="X5524" s="33"/>
      <c r="Y5524" s="33"/>
    </row>
    <row r="5525" spans="1:25" x14ac:dyDescent="0.2">
      <c r="A5525" s="93"/>
      <c r="B5525" s="94" t="str">
        <f>IFERROR(VLOOKUP($A5525,HeadJournal!$A$1:$NTR$890,COLUMN(HeadJournal!B$1),0),"")</f>
        <v/>
      </c>
      <c r="C5525" s="94" t="str">
        <f>IFERROR(VLOOKUP($A5525,HeadJournal!$A$1:$NTR$890,COLUMN(HeadJournal!C$1),0),"")</f>
        <v/>
      </c>
      <c r="D5525" s="125" t="str">
        <f>IFERROR(VLOOKUP($A5525,HeadJournal!$A$1:$NTR$890,COLUMN(HeadJournal!D$1),0),"")</f>
        <v/>
      </c>
      <c r="E5525" s="95" t="str">
        <f>IFERROR(VLOOKUP($A5525,HeadJournal!$A$1:$NTR$890,COLUMN(HeadJournal!G$1),0),"")</f>
        <v/>
      </c>
      <c r="F5525" s="95" t="str">
        <f t="shared" si="402"/>
        <v/>
      </c>
      <c r="G5525" s="97"/>
      <c r="H5525" s="161"/>
      <c r="I5525" s="97"/>
      <c r="J5525" s="97"/>
      <c r="K5525" s="29"/>
      <c r="L5525" s="29"/>
      <c r="M5525" s="30">
        <f>IFERROR(VLOOKUP($A5525,HeadJournal!$A$1:$J$890,COLUMN(HeadJournal!I$1),0)*($K5525+$L5525)/(SUMIF($A:$A,$A5525,$K:$K)+SUMIF($A:$A,$A5525,$L:$L)),0)</f>
        <v>0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0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</v>
      </c>
      <c r="P5525" s="30">
        <f>IFERROR(SUM(K5525:O5525)*VLOOKUP($A5525,HeadJournal!$A$1:$L$890,COLUMN(HeadJournal!H$1),0),0)</f>
        <v>0</v>
      </c>
      <c r="Q5525" s="29"/>
      <c r="R5525" s="31"/>
      <c r="S5525" s="31"/>
      <c r="T5525" s="95" t="str">
        <f t="shared" si="403"/>
        <v/>
      </c>
      <c r="U5525" s="32">
        <f t="shared" si="404"/>
        <v>0</v>
      </c>
      <c r="V5525" s="22" t="str">
        <f t="shared" si="405"/>
        <v/>
      </c>
      <c r="X5525" s="33"/>
      <c r="Y5525" s="33"/>
    </row>
    <row r="5526" spans="1:25" x14ac:dyDescent="0.2">
      <c r="A5526" s="93"/>
      <c r="B5526" s="94" t="str">
        <f>IFERROR(VLOOKUP($A5526,HeadJournal!$A$1:$NTR$890,COLUMN(HeadJournal!B$1),0),"")</f>
        <v/>
      </c>
      <c r="C5526" s="94" t="str">
        <f>IFERROR(VLOOKUP($A5526,HeadJournal!$A$1:$NTR$890,COLUMN(HeadJournal!C$1),0),"")</f>
        <v/>
      </c>
      <c r="D5526" s="125" t="str">
        <f>IFERROR(VLOOKUP($A5526,HeadJournal!$A$1:$NTR$890,COLUMN(HeadJournal!D$1),0),"")</f>
        <v/>
      </c>
      <c r="E5526" s="95" t="str">
        <f>IFERROR(VLOOKUP($A5526,HeadJournal!$A$1:$NTR$890,COLUMN(HeadJournal!G$1),0),"")</f>
        <v/>
      </c>
      <c r="F5526" s="95" t="str">
        <f t="shared" si="402"/>
        <v/>
      </c>
      <c r="G5526" s="97"/>
      <c r="H5526" s="161"/>
      <c r="I5526" s="97"/>
      <c r="J5526" s="97"/>
      <c r="K5526" s="29"/>
      <c r="L5526" s="29"/>
      <c r="M5526" s="30">
        <f>IFERROR(VLOOKUP($A5526,HeadJournal!$A$1:$J$890,COLUMN(HeadJournal!I$1),0)*($K5526+$L5526)/(SUMIF($A:$A,$A5526,$K:$K)+SUMIF($A:$A,$A5526,$L:$L)),0)</f>
        <v>0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0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</v>
      </c>
      <c r="P5526" s="30">
        <f>IFERROR(SUM(K5526:O5526)*VLOOKUP($A5526,HeadJournal!$A$1:$L$890,COLUMN(HeadJournal!H$1),0),0)</f>
        <v>0</v>
      </c>
      <c r="Q5526" s="29"/>
      <c r="R5526" s="31"/>
      <c r="S5526" s="31"/>
      <c r="T5526" s="95" t="str">
        <f t="shared" si="403"/>
        <v/>
      </c>
      <c r="U5526" s="32">
        <f t="shared" si="404"/>
        <v>0</v>
      </c>
      <c r="V5526" s="22" t="str">
        <f t="shared" si="405"/>
        <v/>
      </c>
      <c r="X5526" s="33"/>
      <c r="Y5526" s="33"/>
    </row>
    <row r="5527" spans="1:25" x14ac:dyDescent="0.2">
      <c r="A5527" s="93"/>
      <c r="B5527" s="94" t="str">
        <f>IFERROR(VLOOKUP($A5527,HeadJournal!$A$1:$NTR$890,COLUMN(HeadJournal!B$1),0),"")</f>
        <v/>
      </c>
      <c r="C5527" s="94" t="str">
        <f>IFERROR(VLOOKUP($A5527,HeadJournal!$A$1:$NTR$890,COLUMN(HeadJournal!C$1),0),"")</f>
        <v/>
      </c>
      <c r="D5527" s="125" t="str">
        <f>IFERROR(VLOOKUP($A5527,HeadJournal!$A$1:$NTR$890,COLUMN(HeadJournal!D$1),0),"")</f>
        <v/>
      </c>
      <c r="E5527" s="95" t="str">
        <f>IFERROR(VLOOKUP($A5527,HeadJournal!$A$1:$NTR$890,COLUMN(HeadJournal!G$1),0),"")</f>
        <v/>
      </c>
      <c r="F5527" s="95" t="str">
        <f t="shared" si="402"/>
        <v/>
      </c>
      <c r="G5527" s="97"/>
      <c r="H5527" s="161"/>
      <c r="I5527" s="97"/>
      <c r="J5527" s="97"/>
      <c r="K5527" s="29"/>
      <c r="L5527" s="29"/>
      <c r="M5527" s="30">
        <f>IFERROR(VLOOKUP($A5527,HeadJournal!$A$1:$J$890,COLUMN(HeadJournal!I$1),0)*($K5527+$L5527)/(SUMIF($A:$A,$A5527,$K:$K)+SUMIF($A:$A,$A5527,$L:$L)),0)</f>
        <v>0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0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</v>
      </c>
      <c r="P5527" s="30">
        <f>IFERROR(SUM(K5527:O5527)*VLOOKUP($A5527,HeadJournal!$A$1:$L$890,COLUMN(HeadJournal!H$1),0),0)</f>
        <v>0</v>
      </c>
      <c r="Q5527" s="29"/>
      <c r="R5527" s="31"/>
      <c r="S5527" s="31"/>
      <c r="T5527" s="95" t="str">
        <f t="shared" si="403"/>
        <v/>
      </c>
      <c r="U5527" s="32">
        <f t="shared" si="404"/>
        <v>0</v>
      </c>
      <c r="V5527" s="22" t="str">
        <f t="shared" si="405"/>
        <v/>
      </c>
      <c r="X5527" s="33"/>
      <c r="Y5527" s="33"/>
    </row>
    <row r="5528" spans="1:25" x14ac:dyDescent="0.2">
      <c r="A5528" s="93"/>
      <c r="B5528" s="94" t="str">
        <f>IFERROR(VLOOKUP($A5528,HeadJournal!$A$1:$NTR$890,COLUMN(HeadJournal!B$1),0),"")</f>
        <v/>
      </c>
      <c r="C5528" s="94" t="str">
        <f>IFERROR(VLOOKUP($A5528,HeadJournal!$A$1:$NTR$890,COLUMN(HeadJournal!C$1),0),"")</f>
        <v/>
      </c>
      <c r="D5528" s="125" t="str">
        <f>IFERROR(VLOOKUP($A5528,HeadJournal!$A$1:$NTR$890,COLUMN(HeadJournal!D$1),0),"")</f>
        <v/>
      </c>
      <c r="E5528" s="95" t="str">
        <f>IFERROR(VLOOKUP($A5528,HeadJournal!$A$1:$NTR$890,COLUMN(HeadJournal!G$1),0),"")</f>
        <v/>
      </c>
      <c r="F5528" s="95" t="str">
        <f t="shared" si="402"/>
        <v/>
      </c>
      <c r="G5528" s="97"/>
      <c r="H5528" s="161"/>
      <c r="I5528" s="97"/>
      <c r="J5528" s="97"/>
      <c r="K5528" s="29"/>
      <c r="L5528" s="29"/>
      <c r="M5528" s="30">
        <f>IFERROR(VLOOKUP($A5528,HeadJournal!$A$1:$J$890,COLUMN(HeadJournal!I$1),0)*($K5528+$L5528)/(SUMIF($A:$A,$A5528,$K:$K)+SUMIF($A:$A,$A5528,$L:$L)),0)</f>
        <v>0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0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</v>
      </c>
      <c r="P5528" s="30">
        <f>IFERROR(SUM(K5528:O5528)*VLOOKUP($A5528,HeadJournal!$A$1:$L$890,COLUMN(HeadJournal!H$1),0),0)</f>
        <v>0</v>
      </c>
      <c r="Q5528" s="29"/>
      <c r="R5528" s="31"/>
      <c r="S5528" s="31"/>
      <c r="T5528" s="95" t="str">
        <f t="shared" si="403"/>
        <v/>
      </c>
      <c r="U5528" s="32">
        <f t="shared" si="404"/>
        <v>0</v>
      </c>
      <c r="V5528" s="22" t="str">
        <f t="shared" si="405"/>
        <v/>
      </c>
      <c r="X5528" s="33"/>
      <c r="Y5528" s="33"/>
    </row>
    <row r="5529" spans="1:25" x14ac:dyDescent="0.2">
      <c r="A5529" s="93"/>
      <c r="B5529" s="94" t="str">
        <f>IFERROR(VLOOKUP($A5529,HeadJournal!$A$1:$NTR$890,COLUMN(HeadJournal!B$1),0),"")</f>
        <v/>
      </c>
      <c r="C5529" s="94" t="str">
        <f>IFERROR(VLOOKUP($A5529,HeadJournal!$A$1:$NTR$890,COLUMN(HeadJournal!C$1),0),"")</f>
        <v/>
      </c>
      <c r="D5529" s="125" t="str">
        <f>IFERROR(VLOOKUP($A5529,HeadJournal!$A$1:$NTR$890,COLUMN(HeadJournal!D$1),0),"")</f>
        <v/>
      </c>
      <c r="E5529" s="95" t="str">
        <f>IFERROR(VLOOKUP($A5529,HeadJournal!$A$1:$NTR$890,COLUMN(HeadJournal!G$1),0),"")</f>
        <v/>
      </c>
      <c r="F5529" s="95" t="str">
        <f t="shared" si="402"/>
        <v/>
      </c>
      <c r="G5529" s="97"/>
      <c r="H5529" s="161"/>
      <c r="I5529" s="97"/>
      <c r="J5529" s="97"/>
      <c r="K5529" s="29"/>
      <c r="L5529" s="29"/>
      <c r="M5529" s="30">
        <f>IFERROR(VLOOKUP($A5529,HeadJournal!$A$1:$J$890,COLUMN(HeadJournal!I$1),0)*($K5529+$L5529)/(SUMIF($A:$A,$A5529,$K:$K)+SUMIF($A:$A,$A5529,$L:$L)),0)</f>
        <v>0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0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</v>
      </c>
      <c r="P5529" s="30">
        <f>IFERROR(SUM(K5529:O5529)*VLOOKUP($A5529,HeadJournal!$A$1:$L$890,COLUMN(HeadJournal!H$1),0),0)</f>
        <v>0</v>
      </c>
      <c r="Q5529" s="29"/>
      <c r="R5529" s="31"/>
      <c r="S5529" s="31"/>
      <c r="T5529" s="95" t="str">
        <f t="shared" si="403"/>
        <v/>
      </c>
      <c r="U5529" s="32">
        <f t="shared" si="404"/>
        <v>0</v>
      </c>
      <c r="V5529" s="22" t="str">
        <f t="shared" si="405"/>
        <v/>
      </c>
      <c r="X5529" s="33"/>
      <c r="Y5529" s="33"/>
    </row>
    <row r="5530" spans="1:25" x14ac:dyDescent="0.2">
      <c r="A5530" s="93"/>
      <c r="B5530" s="94" t="str">
        <f>IFERROR(VLOOKUP($A5530,HeadJournal!$A$1:$NTR$890,COLUMN(HeadJournal!B$1),0),"")</f>
        <v/>
      </c>
      <c r="C5530" s="94" t="str">
        <f>IFERROR(VLOOKUP($A5530,HeadJournal!$A$1:$NTR$890,COLUMN(HeadJournal!C$1),0),"")</f>
        <v/>
      </c>
      <c r="D5530" s="125" t="str">
        <f>IFERROR(VLOOKUP($A5530,HeadJournal!$A$1:$NTR$890,COLUMN(HeadJournal!D$1),0),"")</f>
        <v/>
      </c>
      <c r="E5530" s="95" t="str">
        <f>IFERROR(VLOOKUP($A5530,HeadJournal!$A$1:$NTR$890,COLUMN(HeadJournal!G$1),0),"")</f>
        <v/>
      </c>
      <c r="F5530" s="95" t="str">
        <f t="shared" si="402"/>
        <v/>
      </c>
      <c r="G5530" s="97"/>
      <c r="H5530" s="161"/>
      <c r="I5530" s="97"/>
      <c r="J5530" s="97"/>
      <c r="K5530" s="29"/>
      <c r="L5530" s="29"/>
      <c r="M5530" s="30">
        <f>IFERROR(VLOOKUP($A5530,HeadJournal!$A$1:$J$890,COLUMN(HeadJournal!I$1),0)*($K5530+$L5530)/(SUMIF($A:$A,$A5530,$K:$K)+SUMIF($A:$A,$A5530,$L:$L)),0)</f>
        <v>0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0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</v>
      </c>
      <c r="P5530" s="30">
        <f>IFERROR(SUM(K5530:O5530)*VLOOKUP($A5530,HeadJournal!$A$1:$L$890,COLUMN(HeadJournal!H$1),0),0)</f>
        <v>0</v>
      </c>
      <c r="Q5530" s="29"/>
      <c r="R5530" s="31"/>
      <c r="S5530" s="31"/>
      <c r="T5530" s="95" t="str">
        <f t="shared" si="403"/>
        <v/>
      </c>
      <c r="U5530" s="32">
        <f t="shared" si="404"/>
        <v>0</v>
      </c>
      <c r="V5530" s="22" t="str">
        <f t="shared" si="405"/>
        <v/>
      </c>
      <c r="X5530" s="33"/>
      <c r="Y5530" s="33"/>
    </row>
    <row r="5531" spans="1:25" x14ac:dyDescent="0.2">
      <c r="A5531" s="93"/>
      <c r="B5531" s="94" t="str">
        <f>IFERROR(VLOOKUP($A5531,HeadJournal!$A$1:$NTR$890,COLUMN(HeadJournal!B$1),0),"")</f>
        <v/>
      </c>
      <c r="C5531" s="94" t="str">
        <f>IFERROR(VLOOKUP($A5531,HeadJournal!$A$1:$NTR$890,COLUMN(HeadJournal!C$1),0),"")</f>
        <v/>
      </c>
      <c r="D5531" s="125" t="str">
        <f>IFERROR(VLOOKUP($A5531,HeadJournal!$A$1:$NTR$890,COLUMN(HeadJournal!D$1),0),"")</f>
        <v/>
      </c>
      <c r="E5531" s="95" t="str">
        <f>IFERROR(VLOOKUP($A5531,HeadJournal!$A$1:$NTR$890,COLUMN(HeadJournal!G$1),0),"")</f>
        <v/>
      </c>
      <c r="F5531" s="95" t="str">
        <f t="shared" si="402"/>
        <v/>
      </c>
      <c r="G5531" s="97"/>
      <c r="H5531" s="161"/>
      <c r="I5531" s="97"/>
      <c r="J5531" s="97"/>
      <c r="K5531" s="29"/>
      <c r="L5531" s="29"/>
      <c r="M5531" s="30">
        <f>IFERROR(VLOOKUP($A5531,HeadJournal!$A$1:$J$890,COLUMN(HeadJournal!I$1),0)*($K5531+$L5531)/(SUMIF($A:$A,$A5531,$K:$K)+SUMIF($A:$A,$A5531,$L:$L)),0)</f>
        <v>0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0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</v>
      </c>
      <c r="P5531" s="30">
        <f>IFERROR(SUM(K5531:O5531)*VLOOKUP($A5531,HeadJournal!$A$1:$L$890,COLUMN(HeadJournal!H$1),0),0)</f>
        <v>0</v>
      </c>
      <c r="Q5531" s="29"/>
      <c r="R5531" s="31"/>
      <c r="S5531" s="31"/>
      <c r="T5531" s="95" t="str">
        <f t="shared" si="403"/>
        <v/>
      </c>
      <c r="U5531" s="32">
        <f t="shared" si="404"/>
        <v>0</v>
      </c>
      <c r="V5531" s="22" t="str">
        <f t="shared" si="405"/>
        <v/>
      </c>
      <c r="X5531" s="33"/>
      <c r="Y5531" s="33"/>
    </row>
    <row r="5532" spans="1:25" x14ac:dyDescent="0.2">
      <c r="A5532" s="93"/>
      <c r="B5532" s="94" t="str">
        <f>IFERROR(VLOOKUP($A5532,HeadJournal!$A$1:$NTR$890,COLUMN(HeadJournal!B$1),0),"")</f>
        <v/>
      </c>
      <c r="C5532" s="94" t="str">
        <f>IFERROR(VLOOKUP($A5532,HeadJournal!$A$1:$NTR$890,COLUMN(HeadJournal!C$1),0),"")</f>
        <v/>
      </c>
      <c r="D5532" s="125" t="str">
        <f>IFERROR(VLOOKUP($A5532,HeadJournal!$A$1:$NTR$890,COLUMN(HeadJournal!D$1),0),"")</f>
        <v/>
      </c>
      <c r="E5532" s="95" t="str">
        <f>IFERROR(VLOOKUP($A5532,HeadJournal!$A$1:$NTR$890,COLUMN(HeadJournal!G$1),0),"")</f>
        <v/>
      </c>
      <c r="F5532" s="95" t="str">
        <f t="shared" si="402"/>
        <v/>
      </c>
      <c r="G5532" s="97"/>
      <c r="H5532" s="161"/>
      <c r="I5532" s="97"/>
      <c r="J5532" s="97"/>
      <c r="K5532" s="29"/>
      <c r="L5532" s="29"/>
      <c r="M5532" s="30">
        <f>IFERROR(VLOOKUP($A5532,HeadJournal!$A$1:$J$890,COLUMN(HeadJournal!I$1),0)*($K5532+$L5532)/(SUMIF($A:$A,$A5532,$K:$K)+SUMIF($A:$A,$A5532,$L:$L)),0)</f>
        <v>0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0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</v>
      </c>
      <c r="P5532" s="30">
        <f>IFERROR(SUM(K5532:O5532)*VLOOKUP($A5532,HeadJournal!$A$1:$L$890,COLUMN(HeadJournal!H$1),0),0)</f>
        <v>0</v>
      </c>
      <c r="Q5532" s="29"/>
      <c r="R5532" s="31"/>
      <c r="S5532" s="31"/>
      <c r="T5532" s="95" t="str">
        <f t="shared" si="403"/>
        <v/>
      </c>
      <c r="U5532" s="32">
        <f t="shared" si="404"/>
        <v>0</v>
      </c>
      <c r="V5532" s="22" t="str">
        <f t="shared" si="405"/>
        <v/>
      </c>
      <c r="X5532" s="33"/>
      <c r="Y5532" s="33"/>
    </row>
    <row r="5533" spans="1:25" x14ac:dyDescent="0.2">
      <c r="A5533" s="93"/>
      <c r="B5533" s="94" t="str">
        <f>IFERROR(VLOOKUP($A5533,HeadJournal!$A$1:$NTR$890,COLUMN(HeadJournal!B$1),0),"")</f>
        <v/>
      </c>
      <c r="C5533" s="94" t="str">
        <f>IFERROR(VLOOKUP($A5533,HeadJournal!$A$1:$NTR$890,COLUMN(HeadJournal!C$1),0),"")</f>
        <v/>
      </c>
      <c r="D5533" s="125" t="str">
        <f>IFERROR(VLOOKUP($A5533,HeadJournal!$A$1:$NTR$890,COLUMN(HeadJournal!D$1),0),"")</f>
        <v/>
      </c>
      <c r="E5533" s="95" t="str">
        <f>IFERROR(VLOOKUP($A5533,HeadJournal!$A$1:$NTR$890,COLUMN(HeadJournal!G$1),0),"")</f>
        <v/>
      </c>
      <c r="F5533" s="95" t="str">
        <f t="shared" si="402"/>
        <v/>
      </c>
      <c r="G5533" s="97"/>
      <c r="H5533" s="161"/>
      <c r="I5533" s="97"/>
      <c r="J5533" s="97"/>
      <c r="K5533" s="29"/>
      <c r="L5533" s="29"/>
      <c r="M5533" s="30">
        <f>IFERROR(VLOOKUP($A5533,HeadJournal!$A$1:$J$890,COLUMN(HeadJournal!I$1),0)*($K5533+$L5533)/(SUMIF($A:$A,$A5533,$K:$K)+SUMIF($A:$A,$A5533,$L:$L)),0)</f>
        <v>0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0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</v>
      </c>
      <c r="P5533" s="30">
        <f>IFERROR(SUM(K5533:O5533)*VLOOKUP($A5533,HeadJournal!$A$1:$L$890,COLUMN(HeadJournal!H$1),0),0)</f>
        <v>0</v>
      </c>
      <c r="Q5533" s="29"/>
      <c r="R5533" s="31"/>
      <c r="S5533" s="31"/>
      <c r="T5533" s="95" t="str">
        <f t="shared" si="403"/>
        <v/>
      </c>
      <c r="U5533" s="32">
        <f t="shared" si="404"/>
        <v>0</v>
      </c>
      <c r="V5533" s="22" t="str">
        <f t="shared" si="405"/>
        <v/>
      </c>
      <c r="X5533" s="33"/>
      <c r="Y5533" s="33"/>
    </row>
    <row r="5534" spans="1:25" x14ac:dyDescent="0.2">
      <c r="A5534" s="93"/>
      <c r="B5534" s="94" t="str">
        <f>IFERROR(VLOOKUP($A5534,HeadJournal!$A$1:$NTR$890,COLUMN(HeadJournal!B$1),0),"")</f>
        <v/>
      </c>
      <c r="C5534" s="94" t="str">
        <f>IFERROR(VLOOKUP($A5534,HeadJournal!$A$1:$NTR$890,COLUMN(HeadJournal!C$1),0),"")</f>
        <v/>
      </c>
      <c r="D5534" s="125" t="str">
        <f>IFERROR(VLOOKUP($A5534,HeadJournal!$A$1:$NTR$890,COLUMN(HeadJournal!D$1),0),"")</f>
        <v/>
      </c>
      <c r="E5534" s="95" t="str">
        <f>IFERROR(VLOOKUP($A5534,HeadJournal!$A$1:$NTR$890,COLUMN(HeadJournal!G$1),0),"")</f>
        <v/>
      </c>
      <c r="F5534" s="95" t="str">
        <f t="shared" si="402"/>
        <v/>
      </c>
      <c r="G5534" s="97"/>
      <c r="H5534" s="161"/>
      <c r="I5534" s="97"/>
      <c r="J5534" s="97"/>
      <c r="K5534" s="29"/>
      <c r="L5534" s="29"/>
      <c r="M5534" s="30">
        <f>IFERROR(VLOOKUP($A5534,HeadJournal!$A$1:$J$890,COLUMN(HeadJournal!I$1),0)*($K5534+$L5534)/(SUMIF($A:$A,$A5534,$K:$K)+SUMIF($A:$A,$A5534,$L:$L)),0)</f>
        <v>0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0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</v>
      </c>
      <c r="P5534" s="30">
        <f>IFERROR(SUM(K5534:O5534)*VLOOKUP($A5534,HeadJournal!$A$1:$L$890,COLUMN(HeadJournal!H$1),0),0)</f>
        <v>0</v>
      </c>
      <c r="Q5534" s="29"/>
      <c r="R5534" s="31"/>
      <c r="S5534" s="31"/>
      <c r="T5534" s="95" t="str">
        <f t="shared" si="403"/>
        <v/>
      </c>
      <c r="U5534" s="32">
        <f t="shared" si="404"/>
        <v>0</v>
      </c>
      <c r="V5534" s="22" t="str">
        <f t="shared" si="405"/>
        <v/>
      </c>
      <c r="X5534" s="33"/>
      <c r="Y5534" s="33"/>
    </row>
    <row r="5535" spans="1:25" x14ac:dyDescent="0.2">
      <c r="A5535" s="93"/>
      <c r="B5535" s="94" t="str">
        <f>IFERROR(VLOOKUP($A5535,HeadJournal!$A$1:$NTR$890,COLUMN(HeadJournal!B$1),0),"")</f>
        <v/>
      </c>
      <c r="C5535" s="94" t="str">
        <f>IFERROR(VLOOKUP($A5535,HeadJournal!$A$1:$NTR$890,COLUMN(HeadJournal!C$1),0),"")</f>
        <v/>
      </c>
      <c r="D5535" s="125" t="str">
        <f>IFERROR(VLOOKUP($A5535,HeadJournal!$A$1:$NTR$890,COLUMN(HeadJournal!D$1),0),"")</f>
        <v/>
      </c>
      <c r="E5535" s="95" t="str">
        <f>IFERROR(VLOOKUP($A5535,HeadJournal!$A$1:$NTR$890,COLUMN(HeadJournal!G$1),0),"")</f>
        <v/>
      </c>
      <c r="F5535" s="95" t="str">
        <f t="shared" si="402"/>
        <v/>
      </c>
      <c r="G5535" s="97"/>
      <c r="H5535" s="161"/>
      <c r="I5535" s="97"/>
      <c r="J5535" s="97"/>
      <c r="K5535" s="29"/>
      <c r="L5535" s="29"/>
      <c r="M5535" s="30">
        <f>IFERROR(VLOOKUP($A5535,HeadJournal!$A$1:$J$890,COLUMN(HeadJournal!I$1),0)*($K5535+$L5535)/(SUMIF($A:$A,$A5535,$K:$K)+SUMIF($A:$A,$A5535,$L:$L)),0)</f>
        <v>0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0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</v>
      </c>
      <c r="P5535" s="30">
        <f>IFERROR(SUM(K5535:O5535)*VLOOKUP($A5535,HeadJournal!$A$1:$L$890,COLUMN(HeadJournal!H$1),0),0)</f>
        <v>0</v>
      </c>
      <c r="Q5535" s="29"/>
      <c r="R5535" s="31"/>
      <c r="S5535" s="31"/>
      <c r="T5535" s="95" t="str">
        <f t="shared" si="403"/>
        <v/>
      </c>
      <c r="U5535" s="32">
        <f t="shared" si="404"/>
        <v>0</v>
      </c>
      <c r="V5535" s="22" t="str">
        <f t="shared" si="405"/>
        <v/>
      </c>
      <c r="X5535" s="33"/>
      <c r="Y5535" s="33"/>
    </row>
    <row r="5536" spans="1:25" x14ac:dyDescent="0.2">
      <c r="A5536" s="93"/>
      <c r="B5536" s="94" t="str">
        <f>IFERROR(VLOOKUP($A5536,HeadJournal!$A$1:$NTR$890,COLUMN(HeadJournal!B$1),0),"")</f>
        <v/>
      </c>
      <c r="C5536" s="94" t="str">
        <f>IFERROR(VLOOKUP($A5536,HeadJournal!$A$1:$NTR$890,COLUMN(HeadJournal!C$1),0),"")</f>
        <v/>
      </c>
      <c r="D5536" s="125" t="str">
        <f>IFERROR(VLOOKUP($A5536,HeadJournal!$A$1:$NTR$890,COLUMN(HeadJournal!D$1),0),"")</f>
        <v/>
      </c>
      <c r="E5536" s="95" t="str">
        <f>IFERROR(VLOOKUP($A5536,HeadJournal!$A$1:$NTR$890,COLUMN(HeadJournal!G$1),0),"")</f>
        <v/>
      </c>
      <c r="F5536" s="95" t="str">
        <f t="shared" ref="F5536:F5575" si="410">IFERROR(MONTH(E5536)&amp;" "&amp;YEAR(E5536),"")</f>
        <v/>
      </c>
      <c r="G5536" s="97"/>
      <c r="H5536" s="161"/>
      <c r="I5536" s="97"/>
      <c r="J5536" s="97"/>
      <c r="K5536" s="29"/>
      <c r="L5536" s="29"/>
      <c r="M5536" s="30">
        <f>IFERROR(VLOOKUP($A5536,HeadJournal!$A$1:$J$890,COLUMN(HeadJournal!I$1),0)*($K5536+$L5536)/(SUMIF($A:$A,$A5536,$K:$K)+SUMIF($A:$A,$A5536,$L:$L)),0)</f>
        <v>0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0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</v>
      </c>
      <c r="P5536" s="30">
        <f>IFERROR(SUM(K5536:O5536)*VLOOKUP($A5536,HeadJournal!$A$1:$L$890,COLUMN(HeadJournal!H$1),0),0)</f>
        <v>0</v>
      </c>
      <c r="Q5536" s="29"/>
      <c r="R5536" s="31"/>
      <c r="S5536" s="31"/>
      <c r="T5536" s="95" t="str">
        <f t="shared" ref="T5536:T5575" si="411">IF(R5536="","",MONTH(R5536)&amp;" "&amp;YEAR(R5536))</f>
        <v/>
      </c>
      <c r="U5536" s="32">
        <f t="shared" ref="U5536:U5575" si="412">Q5536-P5536</f>
        <v>0</v>
      </c>
      <c r="V5536" s="22" t="str">
        <f t="shared" ref="V5536:V5575" si="413">IF(Q5536&lt;&gt;0,IFERROR(U5536/P5536,""),"")</f>
        <v/>
      </c>
      <c r="X5536" s="33"/>
      <c r="Y5536" s="33"/>
    </row>
    <row r="5537" spans="1:25" x14ac:dyDescent="0.2">
      <c r="A5537" s="93"/>
      <c r="B5537" s="94" t="str">
        <f>IFERROR(VLOOKUP($A5537,HeadJournal!$A$1:$NTR$890,COLUMN(HeadJournal!B$1),0),"")</f>
        <v/>
      </c>
      <c r="C5537" s="94" t="str">
        <f>IFERROR(VLOOKUP($A5537,HeadJournal!$A$1:$NTR$890,COLUMN(HeadJournal!C$1),0),"")</f>
        <v/>
      </c>
      <c r="D5537" s="125" t="str">
        <f>IFERROR(VLOOKUP($A5537,HeadJournal!$A$1:$NTR$890,COLUMN(HeadJournal!D$1),0),"")</f>
        <v/>
      </c>
      <c r="E5537" s="95" t="str">
        <f>IFERROR(VLOOKUP($A5537,HeadJournal!$A$1:$NTR$890,COLUMN(HeadJournal!G$1),0),"")</f>
        <v/>
      </c>
      <c r="F5537" s="95" t="str">
        <f t="shared" si="410"/>
        <v/>
      </c>
      <c r="G5537" s="97"/>
      <c r="H5537" s="161"/>
      <c r="I5537" s="97"/>
      <c r="J5537" s="97"/>
      <c r="K5537" s="29"/>
      <c r="L5537" s="29"/>
      <c r="M5537" s="30">
        <f>IFERROR(VLOOKUP($A5537,HeadJournal!$A$1:$J$890,COLUMN(HeadJournal!I$1),0)*($K5537+$L5537)/(SUMIF($A:$A,$A5537,$K:$K)+SUMIF($A:$A,$A5537,$L:$L)),0)</f>
        <v>0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0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</v>
      </c>
      <c r="P5537" s="30">
        <f>IFERROR(SUM(K5537:O5537)*VLOOKUP($A5537,HeadJournal!$A$1:$L$890,COLUMN(HeadJournal!H$1),0),0)</f>
        <v>0</v>
      </c>
      <c r="Q5537" s="29"/>
      <c r="R5537" s="31"/>
      <c r="S5537" s="31"/>
      <c r="T5537" s="95" t="str">
        <f t="shared" si="411"/>
        <v/>
      </c>
      <c r="U5537" s="32">
        <f t="shared" si="412"/>
        <v>0</v>
      </c>
      <c r="V5537" s="22" t="str">
        <f t="shared" si="413"/>
        <v/>
      </c>
      <c r="X5537" s="33"/>
      <c r="Y5537" s="33"/>
    </row>
    <row r="5538" spans="1:25" x14ac:dyDescent="0.2">
      <c r="A5538" s="93"/>
      <c r="B5538" s="94" t="str">
        <f>IFERROR(VLOOKUP($A5538,HeadJournal!$A$1:$NTR$890,COLUMN(HeadJournal!B$1),0),"")</f>
        <v/>
      </c>
      <c r="C5538" s="94" t="str">
        <f>IFERROR(VLOOKUP($A5538,HeadJournal!$A$1:$NTR$890,COLUMN(HeadJournal!C$1),0),"")</f>
        <v/>
      </c>
      <c r="D5538" s="125" t="str">
        <f>IFERROR(VLOOKUP($A5538,HeadJournal!$A$1:$NTR$890,COLUMN(HeadJournal!D$1),0),"")</f>
        <v/>
      </c>
      <c r="E5538" s="95" t="str">
        <f>IFERROR(VLOOKUP($A5538,HeadJournal!$A$1:$NTR$890,COLUMN(HeadJournal!G$1),0),"")</f>
        <v/>
      </c>
      <c r="F5538" s="95" t="str">
        <f t="shared" si="410"/>
        <v/>
      </c>
      <c r="G5538" s="97"/>
      <c r="H5538" s="161"/>
      <c r="I5538" s="97"/>
      <c r="J5538" s="97"/>
      <c r="K5538" s="29"/>
      <c r="L5538" s="29"/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0</v>
      </c>
      <c r="Q5538" s="29"/>
      <c r="R5538" s="31"/>
      <c r="S5538" s="31"/>
      <c r="T5538" s="95" t="str">
        <f t="shared" si="411"/>
        <v/>
      </c>
      <c r="U5538" s="32">
        <f t="shared" si="412"/>
        <v>0</v>
      </c>
      <c r="V5538" s="22" t="str">
        <f t="shared" si="413"/>
        <v/>
      </c>
      <c r="X5538" s="33"/>
      <c r="Y5538" s="33"/>
    </row>
    <row r="5539" spans="1:25" x14ac:dyDescent="0.2">
      <c r="A5539" s="93"/>
      <c r="B5539" s="94" t="str">
        <f>IFERROR(VLOOKUP($A5539,HeadJournal!$A$1:$NTR$890,COLUMN(HeadJournal!B$1),0),"")</f>
        <v/>
      </c>
      <c r="C5539" s="94" t="str">
        <f>IFERROR(VLOOKUP($A5539,HeadJournal!$A$1:$NTR$890,COLUMN(HeadJournal!C$1),0),"")</f>
        <v/>
      </c>
      <c r="D5539" s="125" t="str">
        <f>IFERROR(VLOOKUP($A5539,HeadJournal!$A$1:$NTR$890,COLUMN(HeadJournal!D$1),0),"")</f>
        <v/>
      </c>
      <c r="E5539" s="95" t="str">
        <f>IFERROR(VLOOKUP($A5539,HeadJournal!$A$1:$NTR$890,COLUMN(HeadJournal!G$1),0),"")</f>
        <v/>
      </c>
      <c r="F5539" s="95" t="str">
        <f t="shared" si="410"/>
        <v/>
      </c>
      <c r="G5539" s="97"/>
      <c r="H5539" s="161"/>
      <c r="I5539" s="97"/>
      <c r="J5539" s="97"/>
      <c r="K5539" s="29"/>
      <c r="L5539" s="29"/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0</v>
      </c>
      <c r="Q5539" s="29"/>
      <c r="R5539" s="31"/>
      <c r="S5539" s="31"/>
      <c r="T5539" s="95" t="str">
        <f t="shared" si="411"/>
        <v/>
      </c>
      <c r="U5539" s="32">
        <f t="shared" si="412"/>
        <v>0</v>
      </c>
      <c r="V5539" s="22" t="str">
        <f t="shared" si="413"/>
        <v/>
      </c>
      <c r="X5539" s="33"/>
      <c r="Y5539" s="33"/>
    </row>
    <row r="5540" spans="1:25" x14ac:dyDescent="0.2">
      <c r="A5540" s="93"/>
      <c r="B5540" s="94" t="str">
        <f>IFERROR(VLOOKUP($A5540,HeadJournal!$A$1:$NTR$890,COLUMN(HeadJournal!B$1),0),"")</f>
        <v/>
      </c>
      <c r="C5540" s="94" t="str">
        <f>IFERROR(VLOOKUP($A5540,HeadJournal!$A$1:$NTR$890,COLUMN(HeadJournal!C$1),0),"")</f>
        <v/>
      </c>
      <c r="D5540" s="125" t="str">
        <f>IFERROR(VLOOKUP($A5540,HeadJournal!$A$1:$NTR$890,COLUMN(HeadJournal!D$1),0),"")</f>
        <v/>
      </c>
      <c r="E5540" s="95" t="str">
        <f>IFERROR(VLOOKUP($A5540,HeadJournal!$A$1:$NTR$890,COLUMN(HeadJournal!G$1),0),"")</f>
        <v/>
      </c>
      <c r="F5540" s="95" t="str">
        <f t="shared" si="410"/>
        <v/>
      </c>
      <c r="G5540" s="97"/>
      <c r="H5540" s="161"/>
      <c r="I5540" s="97"/>
      <c r="J5540" s="97"/>
      <c r="K5540" s="29"/>
      <c r="L5540" s="29"/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0</v>
      </c>
      <c r="Q5540" s="29"/>
      <c r="R5540" s="31"/>
      <c r="S5540" s="31"/>
      <c r="T5540" s="95" t="str">
        <f t="shared" si="411"/>
        <v/>
      </c>
      <c r="U5540" s="32">
        <f t="shared" si="412"/>
        <v>0</v>
      </c>
      <c r="V5540" s="22" t="str">
        <f t="shared" si="413"/>
        <v/>
      </c>
      <c r="X5540" s="33"/>
      <c r="Y5540" s="33"/>
    </row>
    <row r="5541" spans="1:25" x14ac:dyDescent="0.2">
      <c r="A5541" s="93"/>
      <c r="B5541" s="94" t="str">
        <f>IFERROR(VLOOKUP($A5541,HeadJournal!$A$1:$NTR$890,COLUMN(HeadJournal!B$1),0),"")</f>
        <v/>
      </c>
      <c r="C5541" s="94" t="str">
        <f>IFERROR(VLOOKUP($A5541,HeadJournal!$A$1:$NTR$890,COLUMN(HeadJournal!C$1),0),"")</f>
        <v/>
      </c>
      <c r="D5541" s="125" t="str">
        <f>IFERROR(VLOOKUP($A5541,HeadJournal!$A$1:$NTR$890,COLUMN(HeadJournal!D$1),0),"")</f>
        <v/>
      </c>
      <c r="E5541" s="95" t="str">
        <f>IFERROR(VLOOKUP($A5541,HeadJournal!$A$1:$NTR$890,COLUMN(HeadJournal!G$1),0),"")</f>
        <v/>
      </c>
      <c r="F5541" s="95" t="str">
        <f t="shared" si="410"/>
        <v/>
      </c>
      <c r="G5541" s="97"/>
      <c r="H5541" s="161"/>
      <c r="I5541" s="97"/>
      <c r="J5541" s="97"/>
      <c r="K5541" s="29"/>
      <c r="L5541" s="29"/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0</v>
      </c>
      <c r="Q5541" s="29"/>
      <c r="R5541" s="31"/>
      <c r="S5541" s="31"/>
      <c r="T5541" s="95" t="str">
        <f t="shared" si="411"/>
        <v/>
      </c>
      <c r="U5541" s="32">
        <f t="shared" si="412"/>
        <v>0</v>
      </c>
      <c r="V5541" s="22" t="str">
        <f t="shared" si="413"/>
        <v/>
      </c>
      <c r="X5541" s="33"/>
      <c r="Y5541" s="33"/>
    </row>
    <row r="5542" spans="1:25" x14ac:dyDescent="0.2">
      <c r="A5542" s="93"/>
      <c r="B5542" s="94" t="str">
        <f>IFERROR(VLOOKUP($A5542,HeadJournal!$A$1:$NTR$890,COLUMN(HeadJournal!B$1),0),"")</f>
        <v/>
      </c>
      <c r="C5542" s="94" t="str">
        <f>IFERROR(VLOOKUP($A5542,HeadJournal!$A$1:$NTR$890,COLUMN(HeadJournal!C$1),0),"")</f>
        <v/>
      </c>
      <c r="D5542" s="125" t="str">
        <f>IFERROR(VLOOKUP($A5542,HeadJournal!$A$1:$NTR$890,COLUMN(HeadJournal!D$1),0),"")</f>
        <v/>
      </c>
      <c r="E5542" s="95" t="str">
        <f>IFERROR(VLOOKUP($A5542,HeadJournal!$A$1:$NTR$890,COLUMN(HeadJournal!G$1),0),"")</f>
        <v/>
      </c>
      <c r="F5542" s="95" t="str">
        <f t="shared" si="410"/>
        <v/>
      </c>
      <c r="G5542" s="97"/>
      <c r="H5542" s="161"/>
      <c r="I5542" s="97"/>
      <c r="J5542" s="97"/>
      <c r="K5542" s="29"/>
      <c r="L5542" s="29"/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0</v>
      </c>
      <c r="Q5542" s="29"/>
      <c r="R5542" s="31"/>
      <c r="S5542" s="31"/>
      <c r="T5542" s="95" t="str">
        <f t="shared" si="411"/>
        <v/>
      </c>
      <c r="U5542" s="32">
        <f t="shared" si="412"/>
        <v>0</v>
      </c>
      <c r="V5542" s="22" t="str">
        <f t="shared" si="413"/>
        <v/>
      </c>
      <c r="X5542" s="33"/>
      <c r="Y5542" s="33"/>
    </row>
    <row r="5543" spans="1:25" x14ac:dyDescent="0.2">
      <c r="A5543" s="93"/>
      <c r="B5543" s="94" t="str">
        <f>IFERROR(VLOOKUP($A5543,HeadJournal!$A$1:$NTR$890,COLUMN(HeadJournal!B$1),0),"")</f>
        <v/>
      </c>
      <c r="C5543" s="94" t="str">
        <f>IFERROR(VLOOKUP($A5543,HeadJournal!$A$1:$NTR$890,COLUMN(HeadJournal!C$1),0),"")</f>
        <v/>
      </c>
      <c r="D5543" s="125" t="str">
        <f>IFERROR(VLOOKUP($A5543,HeadJournal!$A$1:$NTR$890,COLUMN(HeadJournal!D$1),0),"")</f>
        <v/>
      </c>
      <c r="E5543" s="95" t="str">
        <f>IFERROR(VLOOKUP($A5543,HeadJournal!$A$1:$NTR$890,COLUMN(HeadJournal!G$1),0),"")</f>
        <v/>
      </c>
      <c r="F5543" s="95" t="str">
        <f t="shared" si="410"/>
        <v/>
      </c>
      <c r="G5543" s="97"/>
      <c r="H5543" s="161"/>
      <c r="I5543" s="97"/>
      <c r="J5543" s="97"/>
      <c r="K5543" s="29"/>
      <c r="L5543" s="29"/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0</v>
      </c>
      <c r="Q5543" s="29"/>
      <c r="R5543" s="31"/>
      <c r="S5543" s="31"/>
      <c r="T5543" s="95" t="str">
        <f t="shared" si="411"/>
        <v/>
      </c>
      <c r="U5543" s="32">
        <f t="shared" si="412"/>
        <v>0</v>
      </c>
      <c r="V5543" s="22" t="str">
        <f t="shared" si="413"/>
        <v/>
      </c>
      <c r="X5543" s="33"/>
      <c r="Y5543" s="33"/>
    </row>
    <row r="5544" spans="1:25" x14ac:dyDescent="0.2">
      <c r="A5544" s="93"/>
      <c r="B5544" s="94" t="str">
        <f>IFERROR(VLOOKUP($A5544,HeadJournal!$A$1:$NTR$890,COLUMN(HeadJournal!B$1),0),"")</f>
        <v/>
      </c>
      <c r="C5544" s="94" t="str">
        <f>IFERROR(VLOOKUP($A5544,HeadJournal!$A$1:$NTR$890,COLUMN(HeadJournal!C$1),0),"")</f>
        <v/>
      </c>
      <c r="D5544" s="125" t="str">
        <f>IFERROR(VLOOKUP($A5544,HeadJournal!$A$1:$NTR$890,COLUMN(HeadJournal!D$1),0),"")</f>
        <v/>
      </c>
      <c r="E5544" s="95" t="str">
        <f>IFERROR(VLOOKUP($A5544,HeadJournal!$A$1:$NTR$890,COLUMN(HeadJournal!G$1),0),"")</f>
        <v/>
      </c>
      <c r="F5544" s="95" t="str">
        <f t="shared" si="410"/>
        <v/>
      </c>
      <c r="G5544" s="97"/>
      <c r="H5544" s="161"/>
      <c r="I5544" s="97"/>
      <c r="J5544" s="97"/>
      <c r="K5544" s="29"/>
      <c r="L5544" s="29"/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0</v>
      </c>
      <c r="Q5544" s="29"/>
      <c r="R5544" s="31"/>
      <c r="S5544" s="31"/>
      <c r="T5544" s="95" t="str">
        <f t="shared" si="411"/>
        <v/>
      </c>
      <c r="U5544" s="32">
        <f t="shared" si="412"/>
        <v>0</v>
      </c>
      <c r="V5544" s="22" t="str">
        <f t="shared" si="413"/>
        <v/>
      </c>
      <c r="X5544" s="33"/>
      <c r="Y5544" s="33"/>
    </row>
    <row r="5545" spans="1:25" x14ac:dyDescent="0.2">
      <c r="A5545" s="93"/>
      <c r="B5545" s="94" t="str">
        <f>IFERROR(VLOOKUP($A5545,HeadJournal!$A$1:$NTR$890,COLUMN(HeadJournal!B$1),0),"")</f>
        <v/>
      </c>
      <c r="C5545" s="94" t="str">
        <f>IFERROR(VLOOKUP($A5545,HeadJournal!$A$1:$NTR$890,COLUMN(HeadJournal!C$1),0),"")</f>
        <v/>
      </c>
      <c r="D5545" s="125" t="str">
        <f>IFERROR(VLOOKUP($A5545,HeadJournal!$A$1:$NTR$890,COLUMN(HeadJournal!D$1),0),"")</f>
        <v/>
      </c>
      <c r="E5545" s="95" t="str">
        <f>IFERROR(VLOOKUP($A5545,HeadJournal!$A$1:$NTR$890,COLUMN(HeadJournal!G$1),0),"")</f>
        <v/>
      </c>
      <c r="F5545" s="95" t="str">
        <f t="shared" si="410"/>
        <v/>
      </c>
      <c r="G5545" s="97"/>
      <c r="H5545" s="161"/>
      <c r="I5545" s="97"/>
      <c r="J5545" s="97"/>
      <c r="K5545" s="29"/>
      <c r="L5545" s="29"/>
      <c r="M5545" s="30">
        <f>IFERROR(VLOOKUP($A5545,HeadJournal!$A$1:$J$890,COLUMN(HeadJournal!I$1),0)*($K5545+$L5545)/(SUMIF($A:$A,$A5545,$K:$K)+SUMIF($A:$A,$A5545,$L:$L)),0)</f>
        <v>0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0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</v>
      </c>
      <c r="P5545" s="30">
        <f>IFERROR(SUM(K5545:O5545)*VLOOKUP($A5545,HeadJournal!$A$1:$L$890,COLUMN(HeadJournal!H$1),0),0)</f>
        <v>0</v>
      </c>
      <c r="Q5545" s="29"/>
      <c r="R5545" s="31"/>
      <c r="S5545" s="31"/>
      <c r="T5545" s="95" t="str">
        <f t="shared" si="411"/>
        <v/>
      </c>
      <c r="U5545" s="32">
        <f t="shared" si="412"/>
        <v>0</v>
      </c>
      <c r="V5545" s="22" t="str">
        <f t="shared" si="413"/>
        <v/>
      </c>
      <c r="X5545" s="33"/>
      <c r="Y5545" s="33"/>
    </row>
    <row r="5546" spans="1:25" x14ac:dyDescent="0.2">
      <c r="A5546" s="93"/>
      <c r="B5546" s="94" t="str">
        <f>IFERROR(VLOOKUP($A5546,HeadJournal!$A$1:$NTR$890,COLUMN(HeadJournal!B$1),0),"")</f>
        <v/>
      </c>
      <c r="C5546" s="94" t="str">
        <f>IFERROR(VLOOKUP($A5546,HeadJournal!$A$1:$NTR$890,COLUMN(HeadJournal!C$1),0),"")</f>
        <v/>
      </c>
      <c r="D5546" s="125" t="str">
        <f>IFERROR(VLOOKUP($A5546,HeadJournal!$A$1:$NTR$890,COLUMN(HeadJournal!D$1),0),"")</f>
        <v/>
      </c>
      <c r="E5546" s="95" t="str">
        <f>IFERROR(VLOOKUP($A5546,HeadJournal!$A$1:$NTR$890,COLUMN(HeadJournal!G$1),0),"")</f>
        <v/>
      </c>
      <c r="F5546" s="95" t="str">
        <f t="shared" si="410"/>
        <v/>
      </c>
      <c r="G5546" s="97"/>
      <c r="H5546" s="161"/>
      <c r="I5546" s="97"/>
      <c r="J5546" s="97"/>
      <c r="K5546" s="29"/>
      <c r="L5546" s="29"/>
      <c r="M5546" s="30">
        <f>IFERROR(VLOOKUP($A5546,HeadJournal!$A$1:$J$890,COLUMN(HeadJournal!I$1),0)*($K5546+$L5546)/(SUMIF($A:$A,$A5546,$K:$K)+SUMIF($A:$A,$A5546,$L:$L)),0)</f>
        <v>0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0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</v>
      </c>
      <c r="P5546" s="30">
        <f>IFERROR(SUM(K5546:O5546)*VLOOKUP($A5546,HeadJournal!$A$1:$L$890,COLUMN(HeadJournal!H$1),0),0)</f>
        <v>0</v>
      </c>
      <c r="Q5546" s="29"/>
      <c r="R5546" s="31"/>
      <c r="S5546" s="31"/>
      <c r="T5546" s="95" t="str">
        <f t="shared" si="411"/>
        <v/>
      </c>
      <c r="U5546" s="32">
        <f t="shared" si="412"/>
        <v>0</v>
      </c>
      <c r="V5546" s="22" t="str">
        <f t="shared" si="413"/>
        <v/>
      </c>
      <c r="X5546" s="33"/>
      <c r="Y5546" s="33"/>
    </row>
    <row r="5547" spans="1:25" x14ac:dyDescent="0.2">
      <c r="A5547" s="93"/>
      <c r="B5547" s="94" t="str">
        <f>IFERROR(VLOOKUP($A5547,HeadJournal!$A$1:$NTR$890,COLUMN(HeadJournal!B$1),0),"")</f>
        <v/>
      </c>
      <c r="C5547" s="94" t="str">
        <f>IFERROR(VLOOKUP($A5547,HeadJournal!$A$1:$NTR$890,COLUMN(HeadJournal!C$1),0),"")</f>
        <v/>
      </c>
      <c r="D5547" s="125" t="str">
        <f>IFERROR(VLOOKUP($A5547,HeadJournal!$A$1:$NTR$890,COLUMN(HeadJournal!D$1),0),"")</f>
        <v/>
      </c>
      <c r="E5547" s="95" t="str">
        <f>IFERROR(VLOOKUP($A5547,HeadJournal!$A$1:$NTR$890,COLUMN(HeadJournal!G$1),0),"")</f>
        <v/>
      </c>
      <c r="F5547" s="95" t="str">
        <f t="shared" si="410"/>
        <v/>
      </c>
      <c r="G5547" s="97"/>
      <c r="H5547" s="161"/>
      <c r="I5547" s="97"/>
      <c r="J5547" s="97"/>
      <c r="K5547" s="29"/>
      <c r="L5547" s="29"/>
      <c r="M5547" s="30">
        <f>IFERROR(VLOOKUP($A5547,HeadJournal!$A$1:$J$890,COLUMN(HeadJournal!I$1),0)*($K5547+$L5547)/(SUMIF($A:$A,$A5547,$K:$K)+SUMIF($A:$A,$A5547,$L:$L)),0)</f>
        <v>0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0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</v>
      </c>
      <c r="P5547" s="30">
        <f>IFERROR(SUM(K5547:O5547)*VLOOKUP($A5547,HeadJournal!$A$1:$L$890,COLUMN(HeadJournal!H$1),0),0)</f>
        <v>0</v>
      </c>
      <c r="Q5547" s="29"/>
      <c r="R5547" s="31"/>
      <c r="S5547" s="31"/>
      <c r="T5547" s="95" t="str">
        <f t="shared" si="411"/>
        <v/>
      </c>
      <c r="U5547" s="32">
        <f t="shared" si="412"/>
        <v>0</v>
      </c>
      <c r="V5547" s="22" t="str">
        <f t="shared" si="413"/>
        <v/>
      </c>
      <c r="X5547" s="33"/>
      <c r="Y5547" s="33"/>
    </row>
    <row r="5548" spans="1:25" x14ac:dyDescent="0.2">
      <c r="A5548" s="93"/>
      <c r="B5548" s="94" t="str">
        <f>IFERROR(VLOOKUP($A5548,HeadJournal!$A$1:$NTR$890,COLUMN(HeadJournal!B$1),0),"")</f>
        <v/>
      </c>
      <c r="C5548" s="94" t="str">
        <f>IFERROR(VLOOKUP($A5548,HeadJournal!$A$1:$NTR$890,COLUMN(HeadJournal!C$1),0),"")</f>
        <v/>
      </c>
      <c r="D5548" s="125" t="str">
        <f>IFERROR(VLOOKUP($A5548,HeadJournal!$A$1:$NTR$890,COLUMN(HeadJournal!D$1),0),"")</f>
        <v/>
      </c>
      <c r="E5548" s="95" t="str">
        <f>IFERROR(VLOOKUP($A5548,HeadJournal!$A$1:$NTR$890,COLUMN(HeadJournal!G$1),0),"")</f>
        <v/>
      </c>
      <c r="F5548" s="95" t="str">
        <f t="shared" si="410"/>
        <v/>
      </c>
      <c r="G5548" s="97"/>
      <c r="H5548" s="161"/>
      <c r="I5548" s="97"/>
      <c r="J5548" s="97"/>
      <c r="K5548" s="29"/>
      <c r="L5548" s="29"/>
      <c r="M5548" s="30">
        <f>IFERROR(VLOOKUP($A5548,HeadJournal!$A$1:$J$890,COLUMN(HeadJournal!I$1),0)*($K5548+$L5548)/(SUMIF($A:$A,$A5548,$K:$K)+SUMIF($A:$A,$A5548,$L:$L)),0)</f>
        <v>0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0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</v>
      </c>
      <c r="P5548" s="30">
        <f>IFERROR(SUM(K5548:O5548)*VLOOKUP($A5548,HeadJournal!$A$1:$L$890,COLUMN(HeadJournal!H$1),0),0)</f>
        <v>0</v>
      </c>
      <c r="Q5548" s="29"/>
      <c r="R5548" s="31"/>
      <c r="S5548" s="31"/>
      <c r="T5548" s="95" t="str">
        <f t="shared" si="411"/>
        <v/>
      </c>
      <c r="U5548" s="32">
        <f t="shared" si="412"/>
        <v>0</v>
      </c>
      <c r="V5548" s="22" t="str">
        <f t="shared" si="413"/>
        <v/>
      </c>
      <c r="X5548" s="33"/>
      <c r="Y5548" s="33"/>
    </row>
    <row r="5549" spans="1:25" x14ac:dyDescent="0.2">
      <c r="A5549" s="93"/>
      <c r="B5549" s="94" t="str">
        <f>IFERROR(VLOOKUP($A5549,HeadJournal!$A$1:$NTR$890,COLUMN(HeadJournal!B$1),0),"")</f>
        <v/>
      </c>
      <c r="C5549" s="94" t="str">
        <f>IFERROR(VLOOKUP($A5549,HeadJournal!$A$1:$NTR$890,COLUMN(HeadJournal!C$1),0),"")</f>
        <v/>
      </c>
      <c r="D5549" s="125" t="str">
        <f>IFERROR(VLOOKUP($A5549,HeadJournal!$A$1:$NTR$890,COLUMN(HeadJournal!D$1),0),"")</f>
        <v/>
      </c>
      <c r="E5549" s="95" t="str">
        <f>IFERROR(VLOOKUP($A5549,HeadJournal!$A$1:$NTR$890,COLUMN(HeadJournal!G$1),0),"")</f>
        <v/>
      </c>
      <c r="F5549" s="95" t="str">
        <f t="shared" si="410"/>
        <v/>
      </c>
      <c r="G5549" s="97"/>
      <c r="H5549" s="161"/>
      <c r="I5549" s="97"/>
      <c r="J5549" s="97"/>
      <c r="K5549" s="29"/>
      <c r="L5549" s="29"/>
      <c r="M5549" s="30">
        <f>IFERROR(VLOOKUP($A5549,HeadJournal!$A$1:$J$890,COLUMN(HeadJournal!I$1),0)*($K5549+$L5549)/(SUMIF($A:$A,$A5549,$K:$K)+SUMIF($A:$A,$A5549,$L:$L)),0)</f>
        <v>0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0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</v>
      </c>
      <c r="P5549" s="30">
        <f>IFERROR(SUM(K5549:O5549)*VLOOKUP($A5549,HeadJournal!$A$1:$L$890,COLUMN(HeadJournal!H$1),0),0)</f>
        <v>0</v>
      </c>
      <c r="Q5549" s="29"/>
      <c r="R5549" s="31"/>
      <c r="S5549" s="31"/>
      <c r="T5549" s="95" t="str">
        <f t="shared" si="411"/>
        <v/>
      </c>
      <c r="U5549" s="32">
        <f t="shared" si="412"/>
        <v>0</v>
      </c>
      <c r="V5549" s="22" t="str">
        <f t="shared" si="413"/>
        <v/>
      </c>
      <c r="X5549" s="33"/>
      <c r="Y5549" s="33"/>
    </row>
    <row r="5550" spans="1:25" x14ac:dyDescent="0.2">
      <c r="A5550" s="93"/>
      <c r="B5550" s="94" t="str">
        <f>IFERROR(VLOOKUP($A5550,HeadJournal!$A$1:$NTR$890,COLUMN(HeadJournal!B$1),0),"")</f>
        <v/>
      </c>
      <c r="C5550" s="94" t="str">
        <f>IFERROR(VLOOKUP($A5550,HeadJournal!$A$1:$NTR$890,COLUMN(HeadJournal!C$1),0),"")</f>
        <v/>
      </c>
      <c r="D5550" s="125" t="str">
        <f>IFERROR(VLOOKUP($A5550,HeadJournal!$A$1:$NTR$890,COLUMN(HeadJournal!D$1),0),"")</f>
        <v/>
      </c>
      <c r="E5550" s="95" t="str">
        <f>IFERROR(VLOOKUP($A5550,HeadJournal!$A$1:$NTR$890,COLUMN(HeadJournal!G$1),0),"")</f>
        <v/>
      </c>
      <c r="F5550" s="95" t="str">
        <f t="shared" si="410"/>
        <v/>
      </c>
      <c r="G5550" s="97"/>
      <c r="H5550" s="161"/>
      <c r="I5550" s="97"/>
      <c r="J5550" s="97"/>
      <c r="K5550" s="29"/>
      <c r="L5550" s="29"/>
      <c r="M5550" s="30">
        <f>IFERROR(VLOOKUP($A5550,HeadJournal!$A$1:$J$890,COLUMN(HeadJournal!I$1),0)*($K5550+$L5550)/(SUMIF($A:$A,$A5550,$K:$K)+SUMIF($A:$A,$A5550,$L:$L)),0)</f>
        <v>0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0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</v>
      </c>
      <c r="P5550" s="30">
        <f>IFERROR(SUM(K5550:O5550)*VLOOKUP($A5550,HeadJournal!$A$1:$L$890,COLUMN(HeadJournal!H$1),0),0)</f>
        <v>0</v>
      </c>
      <c r="Q5550" s="29"/>
      <c r="R5550" s="31"/>
      <c r="S5550" s="31"/>
      <c r="T5550" s="95" t="str">
        <f t="shared" si="411"/>
        <v/>
      </c>
      <c r="U5550" s="32">
        <f t="shared" si="412"/>
        <v>0</v>
      </c>
      <c r="V5550" s="22" t="str">
        <f t="shared" si="413"/>
        <v/>
      </c>
      <c r="X5550" s="33"/>
      <c r="Y5550" s="33"/>
    </row>
    <row r="5551" spans="1:25" x14ac:dyDescent="0.2">
      <c r="A5551" s="93"/>
      <c r="B5551" s="94" t="str">
        <f>IFERROR(VLOOKUP($A5551,HeadJournal!$A$1:$NTR$890,COLUMN(HeadJournal!B$1),0),"")</f>
        <v/>
      </c>
      <c r="C5551" s="94" t="str">
        <f>IFERROR(VLOOKUP($A5551,HeadJournal!$A$1:$NTR$890,COLUMN(HeadJournal!C$1),0),"")</f>
        <v/>
      </c>
      <c r="D5551" s="125" t="str">
        <f>IFERROR(VLOOKUP($A5551,HeadJournal!$A$1:$NTR$890,COLUMN(HeadJournal!D$1),0),"")</f>
        <v/>
      </c>
      <c r="E5551" s="95" t="str">
        <f>IFERROR(VLOOKUP($A5551,HeadJournal!$A$1:$NTR$890,COLUMN(HeadJournal!G$1),0),"")</f>
        <v/>
      </c>
      <c r="F5551" s="95" t="str">
        <f t="shared" si="410"/>
        <v/>
      </c>
      <c r="G5551" s="97"/>
      <c r="H5551" s="161"/>
      <c r="I5551" s="97"/>
      <c r="J5551" s="97"/>
      <c r="K5551" s="29"/>
      <c r="L5551" s="29"/>
      <c r="M5551" s="30">
        <f>IFERROR(VLOOKUP($A5551,HeadJournal!$A$1:$J$890,COLUMN(HeadJournal!I$1),0)*($K5551+$L5551)/(SUMIF($A:$A,$A5551,$K:$K)+SUMIF($A:$A,$A5551,$L:$L)),0)</f>
        <v>0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0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</v>
      </c>
      <c r="P5551" s="30">
        <f>IFERROR(SUM(K5551:O5551)*VLOOKUP($A5551,HeadJournal!$A$1:$L$890,COLUMN(HeadJournal!H$1),0),0)</f>
        <v>0</v>
      </c>
      <c r="Q5551" s="29"/>
      <c r="R5551" s="31"/>
      <c r="S5551" s="31"/>
      <c r="T5551" s="95" t="str">
        <f t="shared" si="411"/>
        <v/>
      </c>
      <c r="U5551" s="32">
        <f t="shared" si="412"/>
        <v>0</v>
      </c>
      <c r="V5551" s="22" t="str">
        <f t="shared" si="413"/>
        <v/>
      </c>
      <c r="X5551" s="33"/>
      <c r="Y5551" s="33"/>
    </row>
    <row r="5552" spans="1:25" x14ac:dyDescent="0.2">
      <c r="A5552" s="93"/>
      <c r="B5552" s="94" t="str">
        <f>IFERROR(VLOOKUP($A5552,HeadJournal!$A$1:$NTR$890,COLUMN(HeadJournal!B$1),0),"")</f>
        <v/>
      </c>
      <c r="C5552" s="94" t="str">
        <f>IFERROR(VLOOKUP($A5552,HeadJournal!$A$1:$NTR$890,COLUMN(HeadJournal!C$1),0),"")</f>
        <v/>
      </c>
      <c r="D5552" s="125" t="str">
        <f>IFERROR(VLOOKUP($A5552,HeadJournal!$A$1:$NTR$890,COLUMN(HeadJournal!D$1),0),"")</f>
        <v/>
      </c>
      <c r="E5552" s="95" t="str">
        <f>IFERROR(VLOOKUP($A5552,HeadJournal!$A$1:$NTR$890,COLUMN(HeadJournal!G$1),0),"")</f>
        <v/>
      </c>
      <c r="F5552" s="95" t="str">
        <f t="shared" si="410"/>
        <v/>
      </c>
      <c r="G5552" s="97"/>
      <c r="H5552" s="161"/>
      <c r="I5552" s="97"/>
      <c r="J5552" s="97"/>
      <c r="K5552" s="29"/>
      <c r="L5552" s="29"/>
      <c r="M5552" s="30">
        <f>IFERROR(VLOOKUP($A5552,HeadJournal!$A$1:$J$890,COLUMN(HeadJournal!I$1),0)*($K5552+$L5552)/(SUMIF($A:$A,$A5552,$K:$K)+SUMIF($A:$A,$A5552,$L:$L)),0)</f>
        <v>0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0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</v>
      </c>
      <c r="P5552" s="30">
        <f>IFERROR(SUM(K5552:O5552)*VLOOKUP($A5552,HeadJournal!$A$1:$L$890,COLUMN(HeadJournal!H$1),0),0)</f>
        <v>0</v>
      </c>
      <c r="Q5552" s="29"/>
      <c r="R5552" s="31"/>
      <c r="S5552" s="31"/>
      <c r="T5552" s="95" t="str">
        <f t="shared" si="411"/>
        <v/>
      </c>
      <c r="U5552" s="32">
        <f t="shared" si="412"/>
        <v>0</v>
      </c>
      <c r="V5552" s="22" t="str">
        <f t="shared" si="413"/>
        <v/>
      </c>
      <c r="X5552" s="33"/>
      <c r="Y5552" s="33"/>
    </row>
    <row r="5553" spans="1:25" x14ac:dyDescent="0.2">
      <c r="A5553" s="93"/>
      <c r="B5553" s="94" t="str">
        <f>IFERROR(VLOOKUP($A5553,HeadJournal!$A$1:$NTR$890,COLUMN(HeadJournal!B$1),0),"")</f>
        <v/>
      </c>
      <c r="C5553" s="94" t="str">
        <f>IFERROR(VLOOKUP($A5553,HeadJournal!$A$1:$NTR$890,COLUMN(HeadJournal!C$1),0),"")</f>
        <v/>
      </c>
      <c r="D5553" s="125" t="str">
        <f>IFERROR(VLOOKUP($A5553,HeadJournal!$A$1:$NTR$890,COLUMN(HeadJournal!D$1),0),"")</f>
        <v/>
      </c>
      <c r="E5553" s="95" t="str">
        <f>IFERROR(VLOOKUP($A5553,HeadJournal!$A$1:$NTR$890,COLUMN(HeadJournal!G$1),0),"")</f>
        <v/>
      </c>
      <c r="F5553" s="95" t="str">
        <f t="shared" si="410"/>
        <v/>
      </c>
      <c r="G5553" s="97"/>
      <c r="H5553" s="161"/>
      <c r="I5553" s="97"/>
      <c r="J5553" s="97"/>
      <c r="K5553" s="29"/>
      <c r="L5553" s="29"/>
      <c r="M5553" s="30">
        <f>IFERROR(VLOOKUP($A5553,HeadJournal!$A$1:$J$890,COLUMN(HeadJournal!I$1),0)*($K5553+$L5553)/(SUMIF($A:$A,$A5553,$K:$K)+SUMIF($A:$A,$A5553,$L:$L)),0)</f>
        <v>0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0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</v>
      </c>
      <c r="P5553" s="30">
        <f>IFERROR(SUM(K5553:O5553)*VLOOKUP($A5553,HeadJournal!$A$1:$L$890,COLUMN(HeadJournal!H$1),0),0)</f>
        <v>0</v>
      </c>
      <c r="Q5553" s="29"/>
      <c r="R5553" s="31"/>
      <c r="S5553" s="31"/>
      <c r="T5553" s="95" t="str">
        <f t="shared" si="411"/>
        <v/>
      </c>
      <c r="U5553" s="32">
        <f t="shared" si="412"/>
        <v>0</v>
      </c>
      <c r="V5553" s="22" t="str">
        <f t="shared" si="413"/>
        <v/>
      </c>
      <c r="X5553" s="33"/>
      <c r="Y5553" s="33"/>
    </row>
    <row r="5554" spans="1:25" x14ac:dyDescent="0.2">
      <c r="A5554" s="93"/>
      <c r="B5554" s="94" t="str">
        <f>IFERROR(VLOOKUP($A5554,HeadJournal!$A$1:$NTR$890,COLUMN(HeadJournal!B$1),0),"")</f>
        <v/>
      </c>
      <c r="C5554" s="94" t="str">
        <f>IFERROR(VLOOKUP($A5554,HeadJournal!$A$1:$NTR$890,COLUMN(HeadJournal!C$1),0),"")</f>
        <v/>
      </c>
      <c r="D5554" s="125" t="str">
        <f>IFERROR(VLOOKUP($A5554,HeadJournal!$A$1:$NTR$890,COLUMN(HeadJournal!D$1),0),"")</f>
        <v/>
      </c>
      <c r="E5554" s="95" t="str">
        <f>IFERROR(VLOOKUP($A5554,HeadJournal!$A$1:$NTR$890,COLUMN(HeadJournal!G$1),0),"")</f>
        <v/>
      </c>
      <c r="F5554" s="95" t="str">
        <f t="shared" si="410"/>
        <v/>
      </c>
      <c r="G5554" s="97"/>
      <c r="H5554" s="161"/>
      <c r="I5554" s="97"/>
      <c r="J5554" s="97"/>
      <c r="K5554" s="29"/>
      <c r="L5554" s="29"/>
      <c r="M5554" s="30">
        <f>IFERROR(VLOOKUP($A5554,HeadJournal!$A$1:$J$890,COLUMN(HeadJournal!I$1),0)*($K5554+$L5554)/(SUMIF($A:$A,$A5554,$K:$K)+SUMIF($A:$A,$A5554,$L:$L)),0)</f>
        <v>0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0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</v>
      </c>
      <c r="P5554" s="30">
        <f>IFERROR(SUM(K5554:O5554)*VLOOKUP($A5554,HeadJournal!$A$1:$L$890,COLUMN(HeadJournal!H$1),0),0)</f>
        <v>0</v>
      </c>
      <c r="Q5554" s="29"/>
      <c r="R5554" s="31"/>
      <c r="S5554" s="31"/>
      <c r="T5554" s="95" t="str">
        <f t="shared" si="411"/>
        <v/>
      </c>
      <c r="U5554" s="32">
        <f t="shared" si="412"/>
        <v>0</v>
      </c>
      <c r="V5554" s="22" t="str">
        <f t="shared" si="413"/>
        <v/>
      </c>
      <c r="X5554" s="33"/>
      <c r="Y5554" s="33"/>
    </row>
    <row r="5555" spans="1:25" x14ac:dyDescent="0.2">
      <c r="A5555" s="93"/>
      <c r="B5555" s="94" t="str">
        <f>IFERROR(VLOOKUP($A5555,HeadJournal!$A$1:$NTR$890,COLUMN(HeadJournal!B$1),0),"")</f>
        <v/>
      </c>
      <c r="C5555" s="94" t="str">
        <f>IFERROR(VLOOKUP($A5555,HeadJournal!$A$1:$NTR$890,COLUMN(HeadJournal!C$1),0),"")</f>
        <v/>
      </c>
      <c r="D5555" s="125" t="str">
        <f>IFERROR(VLOOKUP($A5555,HeadJournal!$A$1:$NTR$890,COLUMN(HeadJournal!D$1),0),"")</f>
        <v/>
      </c>
      <c r="E5555" s="95" t="str">
        <f>IFERROR(VLOOKUP($A5555,HeadJournal!$A$1:$NTR$890,COLUMN(HeadJournal!G$1),0),"")</f>
        <v/>
      </c>
      <c r="F5555" s="95" t="str">
        <f t="shared" si="410"/>
        <v/>
      </c>
      <c r="G5555" s="97"/>
      <c r="H5555" s="161"/>
      <c r="I5555" s="97"/>
      <c r="J5555" s="97"/>
      <c r="K5555" s="29"/>
      <c r="L5555" s="29"/>
      <c r="M5555" s="30">
        <f>IFERROR(VLOOKUP($A5555,HeadJournal!$A$1:$J$890,COLUMN(HeadJournal!I$1),0)*($K5555+$L5555)/(SUMIF($A:$A,$A5555,$K:$K)+SUMIF($A:$A,$A5555,$L:$L)),0)</f>
        <v>0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0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</v>
      </c>
      <c r="P5555" s="30">
        <f>IFERROR(SUM(K5555:O5555)*VLOOKUP($A5555,HeadJournal!$A$1:$L$890,COLUMN(HeadJournal!H$1),0),0)</f>
        <v>0</v>
      </c>
      <c r="Q5555" s="29"/>
      <c r="R5555" s="31"/>
      <c r="S5555" s="31"/>
      <c r="T5555" s="95" t="str">
        <f t="shared" si="411"/>
        <v/>
      </c>
      <c r="U5555" s="32">
        <f t="shared" si="412"/>
        <v>0</v>
      </c>
      <c r="V5555" s="22" t="str">
        <f t="shared" si="413"/>
        <v/>
      </c>
      <c r="X5555" s="33"/>
      <c r="Y5555" s="33"/>
    </row>
    <row r="5556" spans="1:25" x14ac:dyDescent="0.2">
      <c r="A5556" s="93"/>
      <c r="B5556" s="94" t="str">
        <f>IFERROR(VLOOKUP($A5556,HeadJournal!$A$1:$NTR$890,COLUMN(HeadJournal!B$1),0),"")</f>
        <v/>
      </c>
      <c r="C5556" s="94" t="str">
        <f>IFERROR(VLOOKUP($A5556,HeadJournal!$A$1:$NTR$890,COLUMN(HeadJournal!C$1),0),"")</f>
        <v/>
      </c>
      <c r="D5556" s="125" t="str">
        <f>IFERROR(VLOOKUP($A5556,HeadJournal!$A$1:$NTR$890,COLUMN(HeadJournal!D$1),0),"")</f>
        <v/>
      </c>
      <c r="E5556" s="95" t="str">
        <f>IFERROR(VLOOKUP($A5556,HeadJournal!$A$1:$NTR$890,COLUMN(HeadJournal!G$1),0),"")</f>
        <v/>
      </c>
      <c r="F5556" s="95" t="str">
        <f t="shared" si="410"/>
        <v/>
      </c>
      <c r="G5556" s="97"/>
      <c r="H5556" s="161"/>
      <c r="I5556" s="97"/>
      <c r="J5556" s="97"/>
      <c r="K5556" s="29"/>
      <c r="L5556" s="29"/>
      <c r="M5556" s="30">
        <f>IFERROR(VLOOKUP($A5556,HeadJournal!$A$1:$J$890,COLUMN(HeadJournal!I$1),0)*($K5556+$L5556)/(SUMIF($A:$A,$A5556,$K:$K)+SUMIF($A:$A,$A5556,$L:$L)),0)</f>
        <v>0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0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</v>
      </c>
      <c r="P5556" s="30">
        <f>IFERROR(SUM(K5556:O5556)*VLOOKUP($A5556,HeadJournal!$A$1:$L$890,COLUMN(HeadJournal!H$1),0),0)</f>
        <v>0</v>
      </c>
      <c r="Q5556" s="29"/>
      <c r="R5556" s="31"/>
      <c r="S5556" s="31"/>
      <c r="T5556" s="95" t="str">
        <f t="shared" si="411"/>
        <v/>
      </c>
      <c r="U5556" s="32">
        <f t="shared" si="412"/>
        <v>0</v>
      </c>
      <c r="V5556" s="22" t="str">
        <f t="shared" si="413"/>
        <v/>
      </c>
      <c r="X5556" s="33"/>
      <c r="Y5556" s="33"/>
    </row>
    <row r="5557" spans="1:25" x14ac:dyDescent="0.2">
      <c r="A5557" s="93"/>
      <c r="B5557" s="94" t="str">
        <f>IFERROR(VLOOKUP($A5557,HeadJournal!$A$1:$NTR$890,COLUMN(HeadJournal!B$1),0),"")</f>
        <v/>
      </c>
      <c r="C5557" s="94" t="str">
        <f>IFERROR(VLOOKUP($A5557,HeadJournal!$A$1:$NTR$890,COLUMN(HeadJournal!C$1),0),"")</f>
        <v/>
      </c>
      <c r="D5557" s="125" t="str">
        <f>IFERROR(VLOOKUP($A5557,HeadJournal!$A$1:$NTR$890,COLUMN(HeadJournal!D$1),0),"")</f>
        <v/>
      </c>
      <c r="E5557" s="95" t="str">
        <f>IFERROR(VLOOKUP($A5557,HeadJournal!$A$1:$NTR$890,COLUMN(HeadJournal!G$1),0),"")</f>
        <v/>
      </c>
      <c r="F5557" s="95" t="str">
        <f t="shared" si="410"/>
        <v/>
      </c>
      <c r="G5557" s="97"/>
      <c r="H5557" s="161"/>
      <c r="I5557" s="97"/>
      <c r="J5557" s="97"/>
      <c r="K5557" s="29"/>
      <c r="L5557" s="29"/>
      <c r="M5557" s="30">
        <f>IFERROR(VLOOKUP($A5557,HeadJournal!$A$1:$J$890,COLUMN(HeadJournal!I$1),0)*($K5557+$L5557)/(SUMIF($A:$A,$A5557,$K:$K)+SUMIF($A:$A,$A5557,$L:$L)),0)</f>
        <v>0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</v>
      </c>
      <c r="P5557" s="30">
        <f>IFERROR(SUM(K5557:O5557)*VLOOKUP($A5557,HeadJournal!$A$1:$L$890,COLUMN(HeadJournal!H$1),0),0)</f>
        <v>0</v>
      </c>
      <c r="Q5557" s="29"/>
      <c r="R5557" s="31"/>
      <c r="S5557" s="31"/>
      <c r="T5557" s="95" t="str">
        <f t="shared" si="411"/>
        <v/>
      </c>
      <c r="U5557" s="32">
        <f t="shared" si="412"/>
        <v>0</v>
      </c>
      <c r="V5557" s="22" t="str">
        <f t="shared" si="413"/>
        <v/>
      </c>
      <c r="X5557" s="33"/>
      <c r="Y5557" s="33"/>
    </row>
    <row r="5558" spans="1:25" x14ac:dyDescent="0.2">
      <c r="A5558" s="93"/>
      <c r="B5558" s="94" t="str">
        <f>IFERROR(VLOOKUP($A5558,HeadJournal!$A$1:$NTR$890,COLUMN(HeadJournal!B$1),0),"")</f>
        <v/>
      </c>
      <c r="C5558" s="94" t="str">
        <f>IFERROR(VLOOKUP($A5558,HeadJournal!$A$1:$NTR$890,COLUMN(HeadJournal!C$1),0),"")</f>
        <v/>
      </c>
      <c r="D5558" s="125" t="str">
        <f>IFERROR(VLOOKUP($A5558,HeadJournal!$A$1:$NTR$890,COLUMN(HeadJournal!D$1),0),"")</f>
        <v/>
      </c>
      <c r="E5558" s="95" t="str">
        <f>IFERROR(VLOOKUP($A5558,HeadJournal!$A$1:$NTR$890,COLUMN(HeadJournal!G$1),0),"")</f>
        <v/>
      </c>
      <c r="F5558" s="95" t="str">
        <f t="shared" si="410"/>
        <v/>
      </c>
      <c r="G5558" s="97"/>
      <c r="H5558" s="161"/>
      <c r="I5558" s="97"/>
      <c r="J5558" s="97"/>
      <c r="K5558" s="29"/>
      <c r="L5558" s="29"/>
      <c r="M5558" s="30">
        <f>IFERROR(VLOOKUP($A5558,HeadJournal!$A$1:$J$890,COLUMN(HeadJournal!I$1),0)*($K5558+$L5558)/(SUMIF($A:$A,$A5558,$K:$K)+SUMIF($A:$A,$A5558,$L:$L)),0)</f>
        <v>0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</v>
      </c>
      <c r="P5558" s="30">
        <f>IFERROR(SUM(K5558:O5558)*VLOOKUP($A5558,HeadJournal!$A$1:$L$890,COLUMN(HeadJournal!H$1),0),0)</f>
        <v>0</v>
      </c>
      <c r="Q5558" s="29"/>
      <c r="R5558" s="31"/>
      <c r="S5558" s="31"/>
      <c r="T5558" s="95" t="str">
        <f t="shared" si="411"/>
        <v/>
      </c>
      <c r="U5558" s="32">
        <f t="shared" si="412"/>
        <v>0</v>
      </c>
      <c r="V5558" s="22" t="str">
        <f t="shared" si="413"/>
        <v/>
      </c>
      <c r="X5558" s="33"/>
      <c r="Y5558" s="33"/>
    </row>
    <row r="5559" spans="1:25" x14ac:dyDescent="0.2">
      <c r="A5559" s="93"/>
      <c r="B5559" s="94" t="str">
        <f>IFERROR(VLOOKUP($A5559,HeadJournal!$A$1:$NTR$890,COLUMN(HeadJournal!B$1),0),"")</f>
        <v/>
      </c>
      <c r="C5559" s="94" t="str">
        <f>IFERROR(VLOOKUP($A5559,HeadJournal!$A$1:$NTR$890,COLUMN(HeadJournal!C$1),0),"")</f>
        <v/>
      </c>
      <c r="D5559" s="125" t="str">
        <f>IFERROR(VLOOKUP($A5559,HeadJournal!$A$1:$NTR$890,COLUMN(HeadJournal!D$1),0),"")</f>
        <v/>
      </c>
      <c r="E5559" s="95" t="str">
        <f>IFERROR(VLOOKUP($A5559,HeadJournal!$A$1:$NTR$890,COLUMN(HeadJournal!G$1),0),"")</f>
        <v/>
      </c>
      <c r="F5559" s="95" t="str">
        <f t="shared" si="410"/>
        <v/>
      </c>
      <c r="G5559" s="97"/>
      <c r="H5559" s="161"/>
      <c r="I5559" s="97"/>
      <c r="J5559" s="97"/>
      <c r="K5559" s="29"/>
      <c r="L5559" s="29"/>
      <c r="M5559" s="30">
        <f>IFERROR(VLOOKUP($A5559,HeadJournal!$A$1:$J$890,COLUMN(HeadJournal!I$1),0)*($K5559+$L5559)/(SUMIF($A:$A,$A5559,$K:$K)+SUMIF($A:$A,$A5559,$L:$L)),0)</f>
        <v>0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</v>
      </c>
      <c r="P5559" s="30">
        <f>IFERROR(SUM(K5559:O5559)*VLOOKUP($A5559,HeadJournal!$A$1:$L$890,COLUMN(HeadJournal!H$1),0),0)</f>
        <v>0</v>
      </c>
      <c r="Q5559" s="29"/>
      <c r="R5559" s="31"/>
      <c r="S5559" s="31"/>
      <c r="T5559" s="95" t="str">
        <f t="shared" si="411"/>
        <v/>
      </c>
      <c r="U5559" s="32">
        <f t="shared" si="412"/>
        <v>0</v>
      </c>
      <c r="V5559" s="22" t="str">
        <f t="shared" si="413"/>
        <v/>
      </c>
      <c r="X5559" s="33"/>
      <c r="Y5559" s="33"/>
    </row>
    <row r="5560" spans="1:25" x14ac:dyDescent="0.2">
      <c r="A5560" s="93"/>
      <c r="B5560" s="94" t="str">
        <f>IFERROR(VLOOKUP($A5560,HeadJournal!$A$1:$NTR$890,COLUMN(HeadJournal!B$1),0),"")</f>
        <v/>
      </c>
      <c r="C5560" s="94" t="str">
        <f>IFERROR(VLOOKUP($A5560,HeadJournal!$A$1:$NTR$890,COLUMN(HeadJournal!C$1),0),"")</f>
        <v/>
      </c>
      <c r="D5560" s="125" t="str">
        <f>IFERROR(VLOOKUP($A5560,HeadJournal!$A$1:$NTR$890,COLUMN(HeadJournal!D$1),0),"")</f>
        <v/>
      </c>
      <c r="E5560" s="95" t="str">
        <f>IFERROR(VLOOKUP($A5560,HeadJournal!$A$1:$NTR$890,COLUMN(HeadJournal!G$1),0),"")</f>
        <v/>
      </c>
      <c r="F5560" s="95" t="str">
        <f t="shared" si="410"/>
        <v/>
      </c>
      <c r="G5560" s="97"/>
      <c r="H5560" s="161"/>
      <c r="I5560" s="97"/>
      <c r="J5560" s="97"/>
      <c r="K5560" s="29"/>
      <c r="L5560" s="29"/>
      <c r="M5560" s="30">
        <f>IFERROR(VLOOKUP($A5560,HeadJournal!$A$1:$J$890,COLUMN(HeadJournal!I$1),0)*($K5560+$L5560)/(SUMIF($A:$A,$A5560,$K:$K)+SUMIF($A:$A,$A5560,$L:$L)),0)</f>
        <v>0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</v>
      </c>
      <c r="P5560" s="30">
        <f>IFERROR(SUM(K5560:O5560)*VLOOKUP($A5560,HeadJournal!$A$1:$L$890,COLUMN(HeadJournal!H$1),0),0)</f>
        <v>0</v>
      </c>
      <c r="Q5560" s="29"/>
      <c r="R5560" s="31"/>
      <c r="S5560" s="31"/>
      <c r="T5560" s="95" t="str">
        <f t="shared" si="411"/>
        <v/>
      </c>
      <c r="U5560" s="32">
        <f t="shared" si="412"/>
        <v>0</v>
      </c>
      <c r="V5560" s="22" t="str">
        <f t="shared" si="413"/>
        <v/>
      </c>
      <c r="X5560" s="33"/>
      <c r="Y5560" s="33"/>
    </row>
    <row r="5561" spans="1:25" x14ac:dyDescent="0.2">
      <c r="A5561" s="93"/>
      <c r="B5561" s="94" t="str">
        <f>IFERROR(VLOOKUP($A5561,HeadJournal!$A$1:$NTR$890,COLUMN(HeadJournal!B$1),0),"")</f>
        <v/>
      </c>
      <c r="C5561" s="94" t="str">
        <f>IFERROR(VLOOKUP($A5561,HeadJournal!$A$1:$NTR$890,COLUMN(HeadJournal!C$1),0),"")</f>
        <v/>
      </c>
      <c r="D5561" s="125" t="str">
        <f>IFERROR(VLOOKUP($A5561,HeadJournal!$A$1:$NTR$890,COLUMN(HeadJournal!D$1),0),"")</f>
        <v/>
      </c>
      <c r="E5561" s="95" t="str">
        <f>IFERROR(VLOOKUP($A5561,HeadJournal!$A$1:$NTR$890,COLUMN(HeadJournal!G$1),0),"")</f>
        <v/>
      </c>
      <c r="F5561" s="95" t="str">
        <f t="shared" si="410"/>
        <v/>
      </c>
      <c r="G5561" s="97"/>
      <c r="H5561" s="161"/>
      <c r="I5561" s="97"/>
      <c r="J5561" s="97"/>
      <c r="K5561" s="29"/>
      <c r="L5561" s="29"/>
      <c r="M5561" s="30">
        <f>IFERROR(VLOOKUP($A5561,HeadJournal!$A$1:$J$890,COLUMN(HeadJournal!I$1),0)*($K5561+$L5561)/(SUMIF($A:$A,$A5561,$K:$K)+SUMIF($A:$A,$A5561,$L:$L)),0)</f>
        <v>0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</v>
      </c>
      <c r="P5561" s="30">
        <f>IFERROR(SUM(K5561:O5561)*VLOOKUP($A5561,HeadJournal!$A$1:$L$890,COLUMN(HeadJournal!H$1),0),0)</f>
        <v>0</v>
      </c>
      <c r="Q5561" s="29"/>
      <c r="R5561" s="31"/>
      <c r="S5561" s="31"/>
      <c r="T5561" s="95" t="str">
        <f t="shared" si="411"/>
        <v/>
      </c>
      <c r="U5561" s="32">
        <f t="shared" si="412"/>
        <v>0</v>
      </c>
      <c r="V5561" s="22" t="str">
        <f t="shared" si="413"/>
        <v/>
      </c>
      <c r="X5561" s="33"/>
      <c r="Y5561" s="33"/>
    </row>
    <row r="5562" spans="1:25" x14ac:dyDescent="0.2">
      <c r="A5562" s="93"/>
      <c r="B5562" s="94" t="str">
        <f>IFERROR(VLOOKUP($A5562,HeadJournal!$A$1:$NTR$890,COLUMN(HeadJournal!B$1),0),"")</f>
        <v/>
      </c>
      <c r="C5562" s="94" t="str">
        <f>IFERROR(VLOOKUP($A5562,HeadJournal!$A$1:$NTR$890,COLUMN(HeadJournal!C$1),0),"")</f>
        <v/>
      </c>
      <c r="D5562" s="125" t="str">
        <f>IFERROR(VLOOKUP($A5562,HeadJournal!$A$1:$NTR$890,COLUMN(HeadJournal!D$1),0),"")</f>
        <v/>
      </c>
      <c r="E5562" s="95" t="str">
        <f>IFERROR(VLOOKUP($A5562,HeadJournal!$A$1:$NTR$890,COLUMN(HeadJournal!G$1),0),"")</f>
        <v/>
      </c>
      <c r="F5562" s="95" t="str">
        <f t="shared" si="410"/>
        <v/>
      </c>
      <c r="G5562" s="97"/>
      <c r="H5562" s="161"/>
      <c r="I5562" s="97"/>
      <c r="J5562" s="97"/>
      <c r="K5562" s="29"/>
      <c r="L5562" s="29"/>
      <c r="M5562" s="30">
        <f>IFERROR(VLOOKUP($A5562,HeadJournal!$A$1:$J$890,COLUMN(HeadJournal!I$1),0)*($K5562+$L5562)/(SUMIF($A:$A,$A5562,$K:$K)+SUMIF($A:$A,$A5562,$L:$L)),0)</f>
        <v>0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</v>
      </c>
      <c r="P5562" s="30">
        <f>IFERROR(SUM(K5562:O5562)*VLOOKUP($A5562,HeadJournal!$A$1:$L$890,COLUMN(HeadJournal!H$1),0),0)</f>
        <v>0</v>
      </c>
      <c r="Q5562" s="29"/>
      <c r="R5562" s="31"/>
      <c r="S5562" s="31"/>
      <c r="T5562" s="95" t="str">
        <f t="shared" si="411"/>
        <v/>
      </c>
      <c r="U5562" s="32">
        <f t="shared" si="412"/>
        <v>0</v>
      </c>
      <c r="V5562" s="22" t="str">
        <f t="shared" si="413"/>
        <v/>
      </c>
      <c r="X5562" s="33"/>
      <c r="Y5562" s="33"/>
    </row>
    <row r="5563" spans="1:25" x14ac:dyDescent="0.2">
      <c r="A5563" s="93"/>
      <c r="B5563" s="94" t="str">
        <f>IFERROR(VLOOKUP($A5563,HeadJournal!$A$1:$NTR$890,COLUMN(HeadJournal!B$1),0),"")</f>
        <v/>
      </c>
      <c r="C5563" s="94" t="str">
        <f>IFERROR(VLOOKUP($A5563,HeadJournal!$A$1:$NTR$890,COLUMN(HeadJournal!C$1),0),"")</f>
        <v/>
      </c>
      <c r="D5563" s="125" t="str">
        <f>IFERROR(VLOOKUP($A5563,HeadJournal!$A$1:$NTR$890,COLUMN(HeadJournal!D$1),0),"")</f>
        <v/>
      </c>
      <c r="E5563" s="95" t="str">
        <f>IFERROR(VLOOKUP($A5563,HeadJournal!$A$1:$NTR$890,COLUMN(HeadJournal!G$1),0),"")</f>
        <v/>
      </c>
      <c r="F5563" s="95" t="str">
        <f t="shared" si="410"/>
        <v/>
      </c>
      <c r="G5563" s="97"/>
      <c r="H5563" s="161"/>
      <c r="I5563" s="97"/>
      <c r="J5563" s="97"/>
      <c r="K5563" s="29"/>
      <c r="L5563" s="29"/>
      <c r="M5563" s="30">
        <f>IFERROR(VLOOKUP($A5563,HeadJournal!$A$1:$J$890,COLUMN(HeadJournal!I$1),0)*($K5563+$L5563)/(SUMIF($A:$A,$A5563,$K:$K)+SUMIF($A:$A,$A5563,$L:$L)),0)</f>
        <v>0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</v>
      </c>
      <c r="P5563" s="30">
        <f>IFERROR(SUM(K5563:O5563)*VLOOKUP($A5563,HeadJournal!$A$1:$L$890,COLUMN(HeadJournal!H$1),0),0)</f>
        <v>0</v>
      </c>
      <c r="Q5563" s="29"/>
      <c r="R5563" s="31"/>
      <c r="S5563" s="31"/>
      <c r="T5563" s="95" t="str">
        <f t="shared" si="411"/>
        <v/>
      </c>
      <c r="U5563" s="32">
        <f t="shared" si="412"/>
        <v>0</v>
      </c>
      <c r="V5563" s="22" t="str">
        <f t="shared" si="413"/>
        <v/>
      </c>
      <c r="X5563" s="33"/>
      <c r="Y5563" s="33"/>
    </row>
    <row r="5564" spans="1:25" x14ac:dyDescent="0.2">
      <c r="A5564" s="93"/>
      <c r="B5564" s="94" t="str">
        <f>IFERROR(VLOOKUP($A5564,HeadJournal!$A$1:$NTR$890,COLUMN(HeadJournal!B$1),0),"")</f>
        <v/>
      </c>
      <c r="C5564" s="94" t="str">
        <f>IFERROR(VLOOKUP($A5564,HeadJournal!$A$1:$NTR$890,COLUMN(HeadJournal!C$1),0),"")</f>
        <v/>
      </c>
      <c r="D5564" s="125" t="str">
        <f>IFERROR(VLOOKUP($A5564,HeadJournal!$A$1:$NTR$890,COLUMN(HeadJournal!D$1),0),"")</f>
        <v/>
      </c>
      <c r="E5564" s="95" t="str">
        <f>IFERROR(VLOOKUP($A5564,HeadJournal!$A$1:$NTR$890,COLUMN(HeadJournal!G$1),0),"")</f>
        <v/>
      </c>
      <c r="F5564" s="95" t="str">
        <f t="shared" si="410"/>
        <v/>
      </c>
      <c r="G5564" s="97"/>
      <c r="H5564" s="161"/>
      <c r="I5564" s="97"/>
      <c r="J5564" s="97"/>
      <c r="K5564" s="29"/>
      <c r="L5564" s="29"/>
      <c r="M5564" s="30">
        <f>IFERROR(VLOOKUP($A5564,HeadJournal!$A$1:$J$890,COLUMN(HeadJournal!I$1),0)*($K5564+$L5564)/(SUMIF($A:$A,$A5564,$K:$K)+SUMIF($A:$A,$A5564,$L:$L)),0)</f>
        <v>0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</v>
      </c>
      <c r="P5564" s="30">
        <f>IFERROR(SUM(K5564:O5564)*VLOOKUP($A5564,HeadJournal!$A$1:$L$890,COLUMN(HeadJournal!H$1),0),0)</f>
        <v>0</v>
      </c>
      <c r="Q5564" s="29"/>
      <c r="R5564" s="31"/>
      <c r="S5564" s="31"/>
      <c r="T5564" s="95" t="str">
        <f t="shared" si="411"/>
        <v/>
      </c>
      <c r="U5564" s="32">
        <f t="shared" si="412"/>
        <v>0</v>
      </c>
      <c r="V5564" s="22" t="str">
        <f t="shared" si="413"/>
        <v/>
      </c>
      <c r="X5564" s="33"/>
      <c r="Y5564" s="33"/>
    </row>
    <row r="5565" spans="1:25" x14ac:dyDescent="0.2">
      <c r="A5565" s="93"/>
      <c r="B5565" s="94" t="str">
        <f>IFERROR(VLOOKUP($A5565,HeadJournal!$A$1:$NTR$890,COLUMN(HeadJournal!B$1),0),"")</f>
        <v/>
      </c>
      <c r="C5565" s="94" t="str">
        <f>IFERROR(VLOOKUP($A5565,HeadJournal!$A$1:$NTR$890,COLUMN(HeadJournal!C$1),0),"")</f>
        <v/>
      </c>
      <c r="D5565" s="125" t="str">
        <f>IFERROR(VLOOKUP($A5565,HeadJournal!$A$1:$NTR$890,COLUMN(HeadJournal!D$1),0),"")</f>
        <v/>
      </c>
      <c r="E5565" s="95" t="str">
        <f>IFERROR(VLOOKUP($A5565,HeadJournal!$A$1:$NTR$890,COLUMN(HeadJournal!G$1),0),"")</f>
        <v/>
      </c>
      <c r="F5565" s="95" t="str">
        <f t="shared" si="410"/>
        <v/>
      </c>
      <c r="G5565" s="97"/>
      <c r="H5565" s="161"/>
      <c r="I5565" s="97"/>
      <c r="J5565" s="97"/>
      <c r="K5565" s="29"/>
      <c r="L5565" s="29"/>
      <c r="M5565" s="30">
        <f>IFERROR(VLOOKUP($A5565,HeadJournal!$A$1:$J$890,COLUMN(HeadJournal!I$1),0)*($K5565+$L5565)/(SUMIF($A:$A,$A5565,$K:$K)+SUMIF($A:$A,$A5565,$L:$L)),0)</f>
        <v>0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</v>
      </c>
      <c r="P5565" s="30">
        <f>IFERROR(SUM(K5565:O5565)*VLOOKUP($A5565,HeadJournal!$A$1:$L$890,COLUMN(HeadJournal!H$1),0),0)</f>
        <v>0</v>
      </c>
      <c r="Q5565" s="29"/>
      <c r="R5565" s="31"/>
      <c r="S5565" s="31"/>
      <c r="T5565" s="95" t="str">
        <f t="shared" si="411"/>
        <v/>
      </c>
      <c r="U5565" s="32">
        <f t="shared" si="412"/>
        <v>0</v>
      </c>
      <c r="V5565" s="22" t="str">
        <f t="shared" si="413"/>
        <v/>
      </c>
      <c r="X5565" s="33"/>
      <c r="Y5565" s="33"/>
    </row>
    <row r="5566" spans="1:25" x14ac:dyDescent="0.2">
      <c r="A5566" s="93"/>
      <c r="B5566" s="94" t="str">
        <f>IFERROR(VLOOKUP($A5566,HeadJournal!$A$1:$NTR$890,COLUMN(HeadJournal!B$1),0),"")</f>
        <v/>
      </c>
      <c r="C5566" s="94" t="str">
        <f>IFERROR(VLOOKUP($A5566,HeadJournal!$A$1:$NTR$890,COLUMN(HeadJournal!C$1),0),"")</f>
        <v/>
      </c>
      <c r="D5566" s="125" t="str">
        <f>IFERROR(VLOOKUP($A5566,HeadJournal!$A$1:$NTR$890,COLUMN(HeadJournal!D$1),0),"")</f>
        <v/>
      </c>
      <c r="E5566" s="95" t="str">
        <f>IFERROR(VLOOKUP($A5566,HeadJournal!$A$1:$NTR$890,COLUMN(HeadJournal!G$1),0),"")</f>
        <v/>
      </c>
      <c r="F5566" s="95" t="str">
        <f t="shared" si="410"/>
        <v/>
      </c>
      <c r="G5566" s="97"/>
      <c r="H5566" s="161"/>
      <c r="I5566" s="97"/>
      <c r="J5566" s="97"/>
      <c r="K5566" s="29"/>
      <c r="L5566" s="29"/>
      <c r="M5566" s="30">
        <f>IFERROR(VLOOKUP($A5566,HeadJournal!$A$1:$J$890,COLUMN(HeadJournal!I$1),0)*($K5566+$L5566)/(SUMIF($A:$A,$A5566,$K:$K)+SUMIF($A:$A,$A5566,$L:$L)),0)</f>
        <v>0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</v>
      </c>
      <c r="P5566" s="30">
        <f>IFERROR(SUM(K5566:O5566)*VLOOKUP($A5566,HeadJournal!$A$1:$L$890,COLUMN(HeadJournal!H$1),0),0)</f>
        <v>0</v>
      </c>
      <c r="Q5566" s="29"/>
      <c r="R5566" s="31"/>
      <c r="S5566" s="31"/>
      <c r="T5566" s="95" t="str">
        <f t="shared" si="411"/>
        <v/>
      </c>
      <c r="U5566" s="32">
        <f t="shared" si="412"/>
        <v>0</v>
      </c>
      <c r="V5566" s="22" t="str">
        <f t="shared" si="413"/>
        <v/>
      </c>
      <c r="X5566" s="33"/>
      <c r="Y5566" s="33"/>
    </row>
    <row r="5567" spans="1:25" x14ac:dyDescent="0.2">
      <c r="A5567" s="93"/>
      <c r="B5567" s="94" t="str">
        <f>IFERROR(VLOOKUP($A5567,HeadJournal!$A$1:$NTR$890,COLUMN(HeadJournal!B$1),0),"")</f>
        <v/>
      </c>
      <c r="C5567" s="94" t="str">
        <f>IFERROR(VLOOKUP($A5567,HeadJournal!$A$1:$NTR$890,COLUMN(HeadJournal!C$1),0),"")</f>
        <v/>
      </c>
      <c r="D5567" s="125" t="str">
        <f>IFERROR(VLOOKUP($A5567,HeadJournal!$A$1:$NTR$890,COLUMN(HeadJournal!D$1),0),"")</f>
        <v/>
      </c>
      <c r="E5567" s="95" t="str">
        <f>IFERROR(VLOOKUP($A5567,HeadJournal!$A$1:$NTR$890,COLUMN(HeadJournal!G$1),0),"")</f>
        <v/>
      </c>
      <c r="F5567" s="95" t="str">
        <f t="shared" si="410"/>
        <v/>
      </c>
      <c r="G5567" s="97"/>
      <c r="H5567" s="161"/>
      <c r="I5567" s="97"/>
      <c r="J5567" s="97"/>
      <c r="K5567" s="29"/>
      <c r="L5567" s="29"/>
      <c r="M5567" s="30">
        <f>IFERROR(VLOOKUP($A5567,HeadJournal!$A$1:$J$890,COLUMN(HeadJournal!I$1),0)*($K5567+$L5567)/(SUMIF($A:$A,$A5567,$K:$K)+SUMIF($A:$A,$A5567,$L:$L)),0)</f>
        <v>0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</v>
      </c>
      <c r="P5567" s="30">
        <f>IFERROR(SUM(K5567:O5567)*VLOOKUP($A5567,HeadJournal!$A$1:$L$890,COLUMN(HeadJournal!H$1),0),0)</f>
        <v>0</v>
      </c>
      <c r="Q5567" s="29"/>
      <c r="R5567" s="31"/>
      <c r="S5567" s="31"/>
      <c r="T5567" s="95" t="str">
        <f t="shared" si="411"/>
        <v/>
      </c>
      <c r="U5567" s="32">
        <f t="shared" si="412"/>
        <v>0</v>
      </c>
      <c r="V5567" s="22" t="str">
        <f t="shared" si="413"/>
        <v/>
      </c>
      <c r="X5567" s="33"/>
      <c r="Y5567" s="33"/>
    </row>
    <row r="5568" spans="1:25" x14ac:dyDescent="0.2">
      <c r="A5568" s="93"/>
      <c r="B5568" s="94" t="str">
        <f>IFERROR(VLOOKUP($A5568,HeadJournal!$A$1:$NTR$890,COLUMN(HeadJournal!B$1),0),"")</f>
        <v/>
      </c>
      <c r="C5568" s="94" t="str">
        <f>IFERROR(VLOOKUP($A5568,HeadJournal!$A$1:$NTR$890,COLUMN(HeadJournal!C$1),0),"")</f>
        <v/>
      </c>
      <c r="D5568" s="125" t="str">
        <f>IFERROR(VLOOKUP($A5568,HeadJournal!$A$1:$NTR$890,COLUMN(HeadJournal!D$1),0),"")</f>
        <v/>
      </c>
      <c r="E5568" s="95" t="str">
        <f>IFERROR(VLOOKUP($A5568,HeadJournal!$A$1:$NTR$890,COLUMN(HeadJournal!G$1),0),"")</f>
        <v/>
      </c>
      <c r="F5568" s="95" t="str">
        <f t="shared" si="410"/>
        <v/>
      </c>
      <c r="G5568" s="97"/>
      <c r="H5568" s="161"/>
      <c r="I5568" s="97"/>
      <c r="J5568" s="97"/>
      <c r="K5568" s="29"/>
      <c r="L5568" s="29"/>
      <c r="M5568" s="30">
        <f>IFERROR(VLOOKUP($A5568,HeadJournal!$A$1:$J$890,COLUMN(HeadJournal!I$1),0)*($K5568+$L5568)/(SUMIF($A:$A,$A5568,$K:$K)+SUMIF($A:$A,$A5568,$L:$L)),0)</f>
        <v>0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</v>
      </c>
      <c r="P5568" s="30">
        <f>IFERROR(SUM(K5568:O5568)*VLOOKUP($A5568,HeadJournal!$A$1:$L$890,COLUMN(HeadJournal!H$1),0),0)</f>
        <v>0</v>
      </c>
      <c r="Q5568" s="29"/>
      <c r="R5568" s="31"/>
      <c r="S5568" s="31"/>
      <c r="T5568" s="95" t="str">
        <f t="shared" si="411"/>
        <v/>
      </c>
      <c r="U5568" s="32">
        <f t="shared" si="412"/>
        <v>0</v>
      </c>
      <c r="V5568" s="22" t="str">
        <f t="shared" si="413"/>
        <v/>
      </c>
      <c r="X5568" s="33"/>
      <c r="Y5568" s="33"/>
    </row>
    <row r="5569" spans="1:25" x14ac:dyDescent="0.2">
      <c r="A5569" s="93"/>
      <c r="B5569" s="94" t="str">
        <f>IFERROR(VLOOKUP($A5569,HeadJournal!$A$1:$NTR$890,COLUMN(HeadJournal!B$1),0),"")</f>
        <v/>
      </c>
      <c r="C5569" s="94" t="str">
        <f>IFERROR(VLOOKUP($A5569,HeadJournal!$A$1:$NTR$890,COLUMN(HeadJournal!C$1),0),"")</f>
        <v/>
      </c>
      <c r="D5569" s="125" t="str">
        <f>IFERROR(VLOOKUP($A5569,HeadJournal!$A$1:$NTR$890,COLUMN(HeadJournal!D$1),0),"")</f>
        <v/>
      </c>
      <c r="E5569" s="95" t="str">
        <f>IFERROR(VLOOKUP($A5569,HeadJournal!$A$1:$NTR$890,COLUMN(HeadJournal!G$1),0),"")</f>
        <v/>
      </c>
      <c r="F5569" s="95" t="str">
        <f t="shared" si="410"/>
        <v/>
      </c>
      <c r="G5569" s="97"/>
      <c r="H5569" s="161"/>
      <c r="I5569" s="97"/>
      <c r="J5569" s="97"/>
      <c r="K5569" s="29"/>
      <c r="L5569" s="29"/>
      <c r="M5569" s="30">
        <f>IFERROR(VLOOKUP($A5569,HeadJournal!$A$1:$J$890,COLUMN(HeadJournal!I$1),0)*($K5569+$L5569)/(SUMIF($A:$A,$A5569,$K:$K)+SUMIF($A:$A,$A5569,$L:$L)),0)</f>
        <v>0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</v>
      </c>
      <c r="P5569" s="30">
        <f>IFERROR(SUM(K5569:O5569)*VLOOKUP($A5569,HeadJournal!$A$1:$L$890,COLUMN(HeadJournal!H$1),0),0)</f>
        <v>0</v>
      </c>
      <c r="Q5569" s="29"/>
      <c r="R5569" s="31"/>
      <c r="S5569" s="31"/>
      <c r="T5569" s="95" t="str">
        <f t="shared" si="411"/>
        <v/>
      </c>
      <c r="U5569" s="32">
        <f t="shared" si="412"/>
        <v>0</v>
      </c>
      <c r="V5569" s="22" t="str">
        <f t="shared" si="413"/>
        <v/>
      </c>
      <c r="X5569" s="33"/>
      <c r="Y5569" s="33"/>
    </row>
    <row r="5570" spans="1:25" x14ac:dyDescent="0.2">
      <c r="A5570" s="93"/>
      <c r="B5570" s="94" t="str">
        <f>IFERROR(VLOOKUP($A5570,HeadJournal!$A$1:$NTR$890,COLUMN(HeadJournal!B$1),0),"")</f>
        <v/>
      </c>
      <c r="C5570" s="94" t="str">
        <f>IFERROR(VLOOKUP($A5570,HeadJournal!$A$1:$NTR$890,COLUMN(HeadJournal!C$1),0),"")</f>
        <v/>
      </c>
      <c r="D5570" s="125" t="str">
        <f>IFERROR(VLOOKUP($A5570,HeadJournal!$A$1:$NTR$890,COLUMN(HeadJournal!D$1),0),"")</f>
        <v/>
      </c>
      <c r="E5570" s="95" t="str">
        <f>IFERROR(VLOOKUP($A5570,HeadJournal!$A$1:$NTR$890,COLUMN(HeadJournal!G$1),0),"")</f>
        <v/>
      </c>
      <c r="F5570" s="95" t="str">
        <f t="shared" si="410"/>
        <v/>
      </c>
      <c r="G5570" s="97"/>
      <c r="H5570" s="161"/>
      <c r="I5570" s="97"/>
      <c r="J5570" s="97"/>
      <c r="K5570" s="29"/>
      <c r="L5570" s="29"/>
      <c r="M5570" s="30">
        <f>IFERROR(VLOOKUP($A5570,HeadJournal!$A$1:$J$890,COLUMN(HeadJournal!I$1),0)*($K5570+$L5570)/(SUMIF($A:$A,$A5570,$K:$K)+SUMIF($A:$A,$A5570,$L:$L)),0)</f>
        <v>0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</v>
      </c>
      <c r="P5570" s="30">
        <f>IFERROR(SUM(K5570:O5570)*VLOOKUP($A5570,HeadJournal!$A$1:$L$890,COLUMN(HeadJournal!H$1),0),0)</f>
        <v>0</v>
      </c>
      <c r="Q5570" s="29"/>
      <c r="R5570" s="31"/>
      <c r="S5570" s="31"/>
      <c r="T5570" s="95" t="str">
        <f t="shared" si="411"/>
        <v/>
      </c>
      <c r="U5570" s="32">
        <f t="shared" si="412"/>
        <v>0</v>
      </c>
      <c r="V5570" s="22" t="str">
        <f t="shared" si="413"/>
        <v/>
      </c>
      <c r="X5570" s="33"/>
      <c r="Y5570" s="33"/>
    </row>
    <row r="5571" spans="1:25" x14ac:dyDescent="0.2">
      <c r="A5571" s="93"/>
      <c r="B5571" s="94" t="str">
        <f>IFERROR(VLOOKUP($A5571,HeadJournal!$A$1:$NTR$890,COLUMN(HeadJournal!B$1),0),"")</f>
        <v/>
      </c>
      <c r="C5571" s="94" t="str">
        <f>IFERROR(VLOOKUP($A5571,HeadJournal!$A$1:$NTR$890,COLUMN(HeadJournal!C$1),0),"")</f>
        <v/>
      </c>
      <c r="D5571" s="125" t="str">
        <f>IFERROR(VLOOKUP($A5571,HeadJournal!$A$1:$NTR$890,COLUMN(HeadJournal!D$1),0),"")</f>
        <v/>
      </c>
      <c r="E5571" s="95" t="str">
        <f>IFERROR(VLOOKUP($A5571,HeadJournal!$A$1:$NTR$890,COLUMN(HeadJournal!G$1),0),"")</f>
        <v/>
      </c>
      <c r="F5571" s="95" t="str">
        <f t="shared" si="410"/>
        <v/>
      </c>
      <c r="G5571" s="97"/>
      <c r="H5571" s="161"/>
      <c r="I5571" s="97"/>
      <c r="J5571" s="97"/>
      <c r="K5571" s="29"/>
      <c r="L5571" s="29"/>
      <c r="M5571" s="30">
        <f>IFERROR(VLOOKUP($A5571,HeadJournal!$A$1:$J$890,COLUMN(HeadJournal!I$1),0)*($K5571+$L5571)/(SUMIF($A:$A,$A5571,$K:$K)+SUMIF($A:$A,$A5571,$L:$L)),0)</f>
        <v>0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</v>
      </c>
      <c r="P5571" s="30">
        <f>IFERROR(SUM(K5571:O5571)*VLOOKUP($A5571,HeadJournal!$A$1:$L$890,COLUMN(HeadJournal!H$1),0),0)</f>
        <v>0</v>
      </c>
      <c r="Q5571" s="29"/>
      <c r="R5571" s="31"/>
      <c r="S5571" s="31"/>
      <c r="T5571" s="95" t="str">
        <f t="shared" si="411"/>
        <v/>
      </c>
      <c r="U5571" s="32">
        <f t="shared" si="412"/>
        <v>0</v>
      </c>
      <c r="V5571" s="22" t="str">
        <f t="shared" si="413"/>
        <v/>
      </c>
      <c r="X5571" s="33"/>
      <c r="Y5571" s="33"/>
    </row>
    <row r="5572" spans="1:25" x14ac:dyDescent="0.2">
      <c r="A5572" s="93"/>
      <c r="B5572" s="94" t="str">
        <f>IFERROR(VLOOKUP($A5572,HeadJournal!$A$1:$NTR$890,COLUMN(HeadJournal!B$1),0),"")</f>
        <v/>
      </c>
      <c r="C5572" s="94" t="str">
        <f>IFERROR(VLOOKUP($A5572,HeadJournal!$A$1:$NTR$890,COLUMN(HeadJournal!C$1),0),"")</f>
        <v/>
      </c>
      <c r="D5572" s="125" t="str">
        <f>IFERROR(VLOOKUP($A5572,HeadJournal!$A$1:$NTR$890,COLUMN(HeadJournal!D$1),0),"")</f>
        <v/>
      </c>
      <c r="E5572" s="95" t="str">
        <f>IFERROR(VLOOKUP($A5572,HeadJournal!$A$1:$NTR$890,COLUMN(HeadJournal!G$1),0),"")</f>
        <v/>
      </c>
      <c r="F5572" s="95" t="str">
        <f t="shared" si="410"/>
        <v/>
      </c>
      <c r="G5572" s="97"/>
      <c r="H5572" s="161"/>
      <c r="I5572" s="97"/>
      <c r="J5572" s="97"/>
      <c r="K5572" s="29"/>
      <c r="L5572" s="29"/>
      <c r="M5572" s="30">
        <f>IFERROR(VLOOKUP($A5572,HeadJournal!$A$1:$J$890,COLUMN(HeadJournal!I$1),0)*($K5572+$L5572)/(SUMIF($A:$A,$A5572,$K:$K)+SUMIF($A:$A,$A5572,$L:$L)),0)</f>
        <v>0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</v>
      </c>
      <c r="P5572" s="30">
        <f>IFERROR(SUM(K5572:O5572)*VLOOKUP($A5572,HeadJournal!$A$1:$L$890,COLUMN(HeadJournal!H$1),0),0)</f>
        <v>0</v>
      </c>
      <c r="Q5572" s="29"/>
      <c r="R5572" s="31"/>
      <c r="S5572" s="31"/>
      <c r="T5572" s="95" t="str">
        <f t="shared" si="411"/>
        <v/>
      </c>
      <c r="U5572" s="32">
        <f t="shared" si="412"/>
        <v>0</v>
      </c>
      <c r="V5572" s="22" t="str">
        <f t="shared" si="413"/>
        <v/>
      </c>
      <c r="X5572" s="33"/>
      <c r="Y5572" s="33"/>
    </row>
    <row r="5573" spans="1:25" x14ac:dyDescent="0.2">
      <c r="A5573" s="93"/>
      <c r="B5573" s="94" t="str">
        <f>IFERROR(VLOOKUP($A5573,HeadJournal!$A$1:$NTR$890,COLUMN(HeadJournal!B$1),0),"")</f>
        <v/>
      </c>
      <c r="C5573" s="94" t="str">
        <f>IFERROR(VLOOKUP($A5573,HeadJournal!$A$1:$NTR$890,COLUMN(HeadJournal!C$1),0),"")</f>
        <v/>
      </c>
      <c r="D5573" s="125" t="str">
        <f>IFERROR(VLOOKUP($A5573,HeadJournal!$A$1:$NTR$890,COLUMN(HeadJournal!D$1),0),"")</f>
        <v/>
      </c>
      <c r="E5573" s="95" t="str">
        <f>IFERROR(VLOOKUP($A5573,HeadJournal!$A$1:$NTR$890,COLUMN(HeadJournal!G$1),0),"")</f>
        <v/>
      </c>
      <c r="F5573" s="95" t="str">
        <f t="shared" si="410"/>
        <v/>
      </c>
      <c r="G5573" s="97"/>
      <c r="H5573" s="161"/>
      <c r="I5573" s="97"/>
      <c r="J5573" s="97"/>
      <c r="K5573" s="29"/>
      <c r="L5573" s="29"/>
      <c r="M5573" s="30">
        <f>IFERROR(VLOOKUP($A5573,HeadJournal!$A$1:$J$890,COLUMN(HeadJournal!I$1),0)*($K5573+$L5573)/(SUMIF($A:$A,$A5573,$K:$K)+SUMIF($A:$A,$A5573,$L:$L)),0)</f>
        <v>0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</v>
      </c>
      <c r="P5573" s="30">
        <f>IFERROR(SUM(K5573:O5573)*VLOOKUP($A5573,HeadJournal!$A$1:$L$890,COLUMN(HeadJournal!H$1),0),0)</f>
        <v>0</v>
      </c>
      <c r="Q5573" s="29"/>
      <c r="R5573" s="31"/>
      <c r="S5573" s="31"/>
      <c r="T5573" s="95" t="str">
        <f t="shared" si="411"/>
        <v/>
      </c>
      <c r="U5573" s="32">
        <f t="shared" si="412"/>
        <v>0</v>
      </c>
      <c r="V5573" s="22" t="str">
        <f t="shared" si="413"/>
        <v/>
      </c>
      <c r="X5573" s="33"/>
      <c r="Y5573" s="33"/>
    </row>
    <row r="5574" spans="1:25" x14ac:dyDescent="0.2">
      <c r="A5574" s="93"/>
      <c r="B5574" s="94" t="str">
        <f>IFERROR(VLOOKUP($A5574,HeadJournal!$A$1:$NTR$890,COLUMN(HeadJournal!B$1),0),"")</f>
        <v/>
      </c>
      <c r="C5574" s="94" t="str">
        <f>IFERROR(VLOOKUP($A5574,HeadJournal!$A$1:$NTR$890,COLUMN(HeadJournal!C$1),0),"")</f>
        <v/>
      </c>
      <c r="D5574" s="125" t="str">
        <f>IFERROR(VLOOKUP($A5574,HeadJournal!$A$1:$NTR$890,COLUMN(HeadJournal!D$1),0),"")</f>
        <v/>
      </c>
      <c r="E5574" s="95" t="str">
        <f>IFERROR(VLOOKUP($A5574,HeadJournal!$A$1:$NTR$890,COLUMN(HeadJournal!G$1),0),"")</f>
        <v/>
      </c>
      <c r="F5574" s="95" t="str">
        <f t="shared" si="410"/>
        <v/>
      </c>
      <c r="G5574" s="97"/>
      <c r="H5574" s="161"/>
      <c r="I5574" s="97"/>
      <c r="J5574" s="97"/>
      <c r="K5574" s="29"/>
      <c r="L5574" s="29"/>
      <c r="M5574" s="30">
        <f>IFERROR(VLOOKUP($A5574,HeadJournal!$A$1:$J$890,COLUMN(HeadJournal!I$1),0)*($K5574+$L5574)/(SUMIF($A:$A,$A5574,$K:$K)+SUMIF($A:$A,$A5574,$L:$L)),0)</f>
        <v>0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</v>
      </c>
      <c r="P5574" s="30">
        <f>IFERROR(SUM(K5574:O5574)*VLOOKUP($A5574,HeadJournal!$A$1:$L$890,COLUMN(HeadJournal!H$1),0),0)</f>
        <v>0</v>
      </c>
      <c r="Q5574" s="29"/>
      <c r="R5574" s="31"/>
      <c r="S5574" s="31"/>
      <c r="T5574" s="95" t="str">
        <f t="shared" si="411"/>
        <v/>
      </c>
      <c r="U5574" s="32">
        <f t="shared" si="412"/>
        <v>0</v>
      </c>
      <c r="V5574" s="22" t="str">
        <f t="shared" si="413"/>
        <v/>
      </c>
      <c r="X5574" s="33"/>
      <c r="Y5574" s="33"/>
    </row>
    <row r="5575" spans="1:25" x14ac:dyDescent="0.2">
      <c r="A5575" s="93"/>
      <c r="B5575" s="94" t="str">
        <f>IFERROR(VLOOKUP($A5575,HeadJournal!$A$1:$NTR$890,COLUMN(HeadJournal!B$1),0),"")</f>
        <v/>
      </c>
      <c r="C5575" s="94" t="str">
        <f>IFERROR(VLOOKUP($A5575,HeadJournal!$A$1:$NTR$890,COLUMN(HeadJournal!C$1),0),"")</f>
        <v/>
      </c>
      <c r="D5575" s="125" t="str">
        <f>IFERROR(VLOOKUP($A5575,HeadJournal!$A$1:$NTR$890,COLUMN(HeadJournal!D$1),0),"")</f>
        <v/>
      </c>
      <c r="E5575" s="95" t="str">
        <f>IFERROR(VLOOKUP($A5575,HeadJournal!$A$1:$NTR$890,COLUMN(HeadJournal!G$1),0),"")</f>
        <v/>
      </c>
      <c r="F5575" s="95" t="str">
        <f t="shared" si="410"/>
        <v/>
      </c>
      <c r="G5575" s="97"/>
      <c r="H5575" s="161"/>
      <c r="I5575" s="97"/>
      <c r="J5575" s="97"/>
      <c r="K5575" s="29"/>
      <c r="L5575" s="29"/>
      <c r="M5575" s="30">
        <f>IFERROR(VLOOKUP($A5575,HeadJournal!$A$1:$J$890,COLUMN(HeadJournal!I$1),0)*($K5575+$L5575)/(SUMIF($A:$A,$A5575,$K:$K)+SUMIF($A:$A,$A5575,$L:$L)),0)</f>
        <v>0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</v>
      </c>
      <c r="P5575" s="30">
        <f>IFERROR(SUM(K5575:O5575)*VLOOKUP($A5575,HeadJournal!$A$1:$L$890,COLUMN(HeadJournal!H$1),0),0)</f>
        <v>0</v>
      </c>
      <c r="Q5575" s="29"/>
      <c r="R5575" s="31"/>
      <c r="S5575" s="31"/>
      <c r="T5575" s="95" t="str">
        <f t="shared" si="411"/>
        <v/>
      </c>
      <c r="U5575" s="32">
        <f t="shared" si="412"/>
        <v>0</v>
      </c>
      <c r="V5575" s="22" t="str">
        <f t="shared" si="413"/>
        <v/>
      </c>
      <c r="X5575" s="33"/>
      <c r="Y5575" s="33"/>
    </row>
    <row r="5576" spans="1:25" x14ac:dyDescent="0.2">
      <c r="A5576" s="93"/>
      <c r="B5576" s="94" t="str">
        <f>IFERROR(VLOOKUP($A5576,HeadJournal!$A$1:$NTR$890,COLUMN(HeadJournal!B$1),0),"")</f>
        <v/>
      </c>
      <c r="C5576" s="94" t="str">
        <f>IFERROR(VLOOKUP($A5576,HeadJournal!$A$1:$NTR$890,COLUMN(HeadJournal!C$1),0),"")</f>
        <v/>
      </c>
      <c r="D5576" s="125" t="str">
        <f>IFERROR(VLOOKUP($A5576,HeadJournal!$A$1:$NTR$890,COLUMN(HeadJournal!D$1),0),"")</f>
        <v/>
      </c>
      <c r="E5576" s="95" t="str">
        <f>IFERROR(VLOOKUP($A5576,HeadJournal!$A$1:$NTR$890,COLUMN(HeadJournal!G$1),0),"")</f>
        <v/>
      </c>
      <c r="F5576" s="95" t="str">
        <f t="shared" ref="F5576:F5615" si="414">IFERROR(MONTH(E5576)&amp;" "&amp;YEAR(E5576),"")</f>
        <v/>
      </c>
      <c r="G5576" s="97"/>
      <c r="H5576" s="161"/>
      <c r="I5576" s="97"/>
      <c r="J5576" s="97"/>
      <c r="K5576" s="29"/>
      <c r="L5576" s="29"/>
      <c r="M5576" s="30">
        <f>IFERROR(VLOOKUP($A5576,HeadJournal!$A$1:$J$890,COLUMN(HeadJournal!I$1),0)*($K5576+$L5576)/(SUMIF($A:$A,$A5576,$K:$K)+SUMIF($A:$A,$A5576,$L:$L)),0)</f>
        <v>0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</v>
      </c>
      <c r="P5576" s="30">
        <f>IFERROR(SUM(K5576:O5576)*VLOOKUP($A5576,HeadJournal!$A$1:$L$890,COLUMN(HeadJournal!H$1),0),0)</f>
        <v>0</v>
      </c>
      <c r="Q5576" s="29"/>
      <c r="R5576" s="31"/>
      <c r="S5576" s="31"/>
      <c r="T5576" s="95" t="str">
        <f t="shared" ref="T5576:T5615" si="415">IF(R5576="","",MONTH(R5576)&amp;" "&amp;YEAR(R5576))</f>
        <v/>
      </c>
      <c r="U5576" s="32">
        <f t="shared" ref="U5576:U5615" si="416">Q5576-P5576</f>
        <v>0</v>
      </c>
      <c r="V5576" s="22" t="str">
        <f t="shared" ref="V5576:V5615" si="417">IF(Q5576&lt;&gt;0,IFERROR(U5576/P5576,""),"")</f>
        <v/>
      </c>
      <c r="X5576" s="33"/>
      <c r="Y5576" s="33"/>
    </row>
    <row r="5577" spans="1:25" x14ac:dyDescent="0.2">
      <c r="A5577" s="93"/>
      <c r="B5577" s="94" t="str">
        <f>IFERROR(VLOOKUP($A5577,HeadJournal!$A$1:$NTR$890,COLUMN(HeadJournal!B$1),0),"")</f>
        <v/>
      </c>
      <c r="C5577" s="94" t="str">
        <f>IFERROR(VLOOKUP($A5577,HeadJournal!$A$1:$NTR$890,COLUMN(HeadJournal!C$1),0),"")</f>
        <v/>
      </c>
      <c r="D5577" s="125" t="str">
        <f>IFERROR(VLOOKUP($A5577,HeadJournal!$A$1:$NTR$890,COLUMN(HeadJournal!D$1),0),"")</f>
        <v/>
      </c>
      <c r="E5577" s="95" t="str">
        <f>IFERROR(VLOOKUP($A5577,HeadJournal!$A$1:$NTR$890,COLUMN(HeadJournal!G$1),0),"")</f>
        <v/>
      </c>
      <c r="F5577" s="95" t="str">
        <f t="shared" si="414"/>
        <v/>
      </c>
      <c r="G5577" s="97"/>
      <c r="H5577" s="161"/>
      <c r="I5577" s="97"/>
      <c r="J5577" s="97"/>
      <c r="K5577" s="29"/>
      <c r="L5577" s="29"/>
      <c r="M5577" s="30">
        <f>IFERROR(VLOOKUP($A5577,HeadJournal!$A$1:$J$890,COLUMN(HeadJournal!I$1),0)*($K5577+$L5577)/(SUMIF($A:$A,$A5577,$K:$K)+SUMIF($A:$A,$A5577,$L:$L)),0)</f>
        <v>0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</v>
      </c>
      <c r="P5577" s="30">
        <f>IFERROR(SUM(K5577:O5577)*VLOOKUP($A5577,HeadJournal!$A$1:$L$890,COLUMN(HeadJournal!H$1),0),0)</f>
        <v>0</v>
      </c>
      <c r="Q5577" s="29"/>
      <c r="R5577" s="31"/>
      <c r="S5577" s="31"/>
      <c r="T5577" s="95" t="str">
        <f t="shared" si="415"/>
        <v/>
      </c>
      <c r="U5577" s="32">
        <f t="shared" si="416"/>
        <v>0</v>
      </c>
      <c r="V5577" s="22" t="str">
        <f t="shared" si="417"/>
        <v/>
      </c>
      <c r="X5577" s="33"/>
      <c r="Y5577" s="33"/>
    </row>
    <row r="5578" spans="1:25" x14ac:dyDescent="0.2">
      <c r="A5578" s="93"/>
      <c r="B5578" s="94" t="str">
        <f>IFERROR(VLOOKUP($A5578,HeadJournal!$A$1:$NTR$890,COLUMN(HeadJournal!B$1),0),"")</f>
        <v/>
      </c>
      <c r="C5578" s="94" t="str">
        <f>IFERROR(VLOOKUP($A5578,HeadJournal!$A$1:$NTR$890,COLUMN(HeadJournal!C$1),0),"")</f>
        <v/>
      </c>
      <c r="D5578" s="125" t="str">
        <f>IFERROR(VLOOKUP($A5578,HeadJournal!$A$1:$NTR$890,COLUMN(HeadJournal!D$1),0),"")</f>
        <v/>
      </c>
      <c r="E5578" s="95" t="str">
        <f>IFERROR(VLOOKUP($A5578,HeadJournal!$A$1:$NTR$890,COLUMN(HeadJournal!G$1),0),"")</f>
        <v/>
      </c>
      <c r="F5578" s="95" t="str">
        <f t="shared" si="414"/>
        <v/>
      </c>
      <c r="G5578" s="97"/>
      <c r="H5578" s="161"/>
      <c r="I5578" s="97"/>
      <c r="J5578" s="97"/>
      <c r="K5578" s="29"/>
      <c r="L5578" s="29"/>
      <c r="M5578" s="30">
        <f>IFERROR(VLOOKUP($A5578,HeadJournal!$A$1:$J$890,COLUMN(HeadJournal!I$1),0)*($K5578+$L5578)/(SUMIF($A:$A,$A5578,$K:$K)+SUMIF($A:$A,$A5578,$L:$L)),0)</f>
        <v>0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</v>
      </c>
      <c r="P5578" s="30">
        <f>IFERROR(SUM(K5578:O5578)*VLOOKUP($A5578,HeadJournal!$A$1:$L$890,COLUMN(HeadJournal!H$1),0),0)</f>
        <v>0</v>
      </c>
      <c r="Q5578" s="29"/>
      <c r="R5578" s="31"/>
      <c r="S5578" s="31"/>
      <c r="T5578" s="95" t="str">
        <f t="shared" si="415"/>
        <v/>
      </c>
      <c r="U5578" s="32">
        <f t="shared" si="416"/>
        <v>0</v>
      </c>
      <c r="V5578" s="22" t="str">
        <f t="shared" si="417"/>
        <v/>
      </c>
      <c r="X5578" s="33"/>
      <c r="Y5578" s="33"/>
    </row>
    <row r="5579" spans="1:25" x14ac:dyDescent="0.2">
      <c r="A5579" s="93"/>
      <c r="B5579" s="94" t="str">
        <f>IFERROR(VLOOKUP($A5579,HeadJournal!$A$1:$NTR$890,COLUMN(HeadJournal!B$1),0),"")</f>
        <v/>
      </c>
      <c r="C5579" s="94" t="str">
        <f>IFERROR(VLOOKUP($A5579,HeadJournal!$A$1:$NTR$890,COLUMN(HeadJournal!C$1),0),"")</f>
        <v/>
      </c>
      <c r="D5579" s="125" t="str">
        <f>IFERROR(VLOOKUP($A5579,HeadJournal!$A$1:$NTR$890,COLUMN(HeadJournal!D$1),0),"")</f>
        <v/>
      </c>
      <c r="E5579" s="95" t="str">
        <f>IFERROR(VLOOKUP($A5579,HeadJournal!$A$1:$NTR$890,COLUMN(HeadJournal!G$1),0),"")</f>
        <v/>
      </c>
      <c r="F5579" s="95" t="str">
        <f t="shared" si="414"/>
        <v/>
      </c>
      <c r="G5579" s="97"/>
      <c r="H5579" s="161"/>
      <c r="I5579" s="97"/>
      <c r="J5579" s="97"/>
      <c r="K5579" s="29"/>
      <c r="L5579" s="29"/>
      <c r="M5579" s="30">
        <f>IFERROR(VLOOKUP($A5579,HeadJournal!$A$1:$J$890,COLUMN(HeadJournal!I$1),0)*($K5579+$L5579)/(SUMIF($A:$A,$A5579,$K:$K)+SUMIF($A:$A,$A5579,$L:$L)),0)</f>
        <v>0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</v>
      </c>
      <c r="P5579" s="30">
        <f>IFERROR(SUM(K5579:O5579)*VLOOKUP($A5579,HeadJournal!$A$1:$L$890,COLUMN(HeadJournal!H$1),0),0)</f>
        <v>0</v>
      </c>
      <c r="Q5579" s="29"/>
      <c r="R5579" s="31"/>
      <c r="S5579" s="31"/>
      <c r="T5579" s="95" t="str">
        <f t="shared" si="415"/>
        <v/>
      </c>
      <c r="U5579" s="32">
        <f t="shared" si="416"/>
        <v>0</v>
      </c>
      <c r="V5579" s="22" t="str">
        <f t="shared" si="417"/>
        <v/>
      </c>
      <c r="X5579" s="33"/>
      <c r="Y5579" s="33"/>
    </row>
    <row r="5580" spans="1:25" x14ac:dyDescent="0.2">
      <c r="A5580" s="93"/>
      <c r="B5580" s="94" t="str">
        <f>IFERROR(VLOOKUP($A5580,HeadJournal!$A$1:$NTR$890,COLUMN(HeadJournal!B$1),0),"")</f>
        <v/>
      </c>
      <c r="C5580" s="94" t="str">
        <f>IFERROR(VLOOKUP($A5580,HeadJournal!$A$1:$NTR$890,COLUMN(HeadJournal!C$1),0),"")</f>
        <v/>
      </c>
      <c r="D5580" s="125" t="str">
        <f>IFERROR(VLOOKUP($A5580,HeadJournal!$A$1:$NTR$890,COLUMN(HeadJournal!D$1),0),"")</f>
        <v/>
      </c>
      <c r="E5580" s="95" t="str">
        <f>IFERROR(VLOOKUP($A5580,HeadJournal!$A$1:$NTR$890,COLUMN(HeadJournal!G$1),0),"")</f>
        <v/>
      </c>
      <c r="F5580" s="95" t="str">
        <f t="shared" si="414"/>
        <v/>
      </c>
      <c r="G5580" s="97"/>
      <c r="H5580" s="161"/>
      <c r="I5580" s="97"/>
      <c r="J5580" s="97"/>
      <c r="K5580" s="29"/>
      <c r="L5580" s="29"/>
      <c r="M5580" s="30">
        <f>IFERROR(VLOOKUP($A5580,HeadJournal!$A$1:$J$890,COLUMN(HeadJournal!I$1),0)*($K5580+$L5580)/(SUMIF($A:$A,$A5580,$K:$K)+SUMIF($A:$A,$A5580,$L:$L)),0)</f>
        <v>0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</v>
      </c>
      <c r="P5580" s="30">
        <f>IFERROR(SUM(K5580:O5580)*VLOOKUP($A5580,HeadJournal!$A$1:$L$890,COLUMN(HeadJournal!H$1),0),0)</f>
        <v>0</v>
      </c>
      <c r="Q5580" s="29"/>
      <c r="R5580" s="31"/>
      <c r="S5580" s="31"/>
      <c r="T5580" s="95" t="str">
        <f t="shared" si="415"/>
        <v/>
      </c>
      <c r="U5580" s="32">
        <f t="shared" si="416"/>
        <v>0</v>
      </c>
      <c r="V5580" s="22" t="str">
        <f t="shared" si="417"/>
        <v/>
      </c>
      <c r="X5580" s="33"/>
      <c r="Y5580" s="33"/>
    </row>
    <row r="5581" spans="1:25" x14ac:dyDescent="0.2">
      <c r="A5581" s="93"/>
      <c r="B5581" s="94" t="str">
        <f>IFERROR(VLOOKUP($A5581,HeadJournal!$A$1:$NTR$890,COLUMN(HeadJournal!B$1),0),"")</f>
        <v/>
      </c>
      <c r="C5581" s="94" t="str">
        <f>IFERROR(VLOOKUP($A5581,HeadJournal!$A$1:$NTR$890,COLUMN(HeadJournal!C$1),0),"")</f>
        <v/>
      </c>
      <c r="D5581" s="125" t="str">
        <f>IFERROR(VLOOKUP($A5581,HeadJournal!$A$1:$NTR$890,COLUMN(HeadJournal!D$1),0),"")</f>
        <v/>
      </c>
      <c r="E5581" s="95" t="str">
        <f>IFERROR(VLOOKUP($A5581,HeadJournal!$A$1:$NTR$890,COLUMN(HeadJournal!G$1),0),"")</f>
        <v/>
      </c>
      <c r="F5581" s="95" t="str">
        <f t="shared" si="414"/>
        <v/>
      </c>
      <c r="G5581" s="97"/>
      <c r="H5581" s="161"/>
      <c r="I5581" s="97"/>
      <c r="J5581" s="97"/>
      <c r="K5581" s="29"/>
      <c r="L5581" s="29"/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0</v>
      </c>
      <c r="Q5581" s="29"/>
      <c r="R5581" s="31"/>
      <c r="S5581" s="31"/>
      <c r="T5581" s="95" t="str">
        <f t="shared" si="415"/>
        <v/>
      </c>
      <c r="U5581" s="32">
        <f t="shared" si="416"/>
        <v>0</v>
      </c>
      <c r="V5581" s="22" t="str">
        <f t="shared" si="417"/>
        <v/>
      </c>
      <c r="X5581" s="33"/>
      <c r="Y5581" s="33"/>
    </row>
    <row r="5582" spans="1:25" x14ac:dyDescent="0.2">
      <c r="A5582" s="93"/>
      <c r="B5582" s="94" t="str">
        <f>IFERROR(VLOOKUP($A5582,HeadJournal!$A$1:$NTR$890,COLUMN(HeadJournal!B$1),0),"")</f>
        <v/>
      </c>
      <c r="C5582" s="94" t="str">
        <f>IFERROR(VLOOKUP($A5582,HeadJournal!$A$1:$NTR$890,COLUMN(HeadJournal!C$1),0),"")</f>
        <v/>
      </c>
      <c r="D5582" s="125" t="str">
        <f>IFERROR(VLOOKUP($A5582,HeadJournal!$A$1:$NTR$890,COLUMN(HeadJournal!D$1),0),"")</f>
        <v/>
      </c>
      <c r="E5582" s="95" t="str">
        <f>IFERROR(VLOOKUP($A5582,HeadJournal!$A$1:$NTR$890,COLUMN(HeadJournal!G$1),0),"")</f>
        <v/>
      </c>
      <c r="F5582" s="95" t="str">
        <f t="shared" si="414"/>
        <v/>
      </c>
      <c r="G5582" s="97"/>
      <c r="H5582" s="161"/>
      <c r="I5582" s="97"/>
      <c r="J5582" s="97"/>
      <c r="K5582" s="29"/>
      <c r="L5582" s="29"/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0</v>
      </c>
      <c r="Q5582" s="29"/>
      <c r="R5582" s="31"/>
      <c r="S5582" s="31"/>
      <c r="T5582" s="95" t="str">
        <f t="shared" si="415"/>
        <v/>
      </c>
      <c r="U5582" s="32">
        <f t="shared" si="416"/>
        <v>0</v>
      </c>
      <c r="V5582" s="22" t="str">
        <f t="shared" si="417"/>
        <v/>
      </c>
      <c r="X5582" s="33"/>
      <c r="Y5582" s="33"/>
    </row>
    <row r="5583" spans="1:25" x14ac:dyDescent="0.2">
      <c r="A5583" s="93"/>
      <c r="B5583" s="94" t="str">
        <f>IFERROR(VLOOKUP($A5583,HeadJournal!$A$1:$NTR$890,COLUMN(HeadJournal!B$1),0),"")</f>
        <v/>
      </c>
      <c r="C5583" s="94" t="str">
        <f>IFERROR(VLOOKUP($A5583,HeadJournal!$A$1:$NTR$890,COLUMN(HeadJournal!C$1),0),"")</f>
        <v/>
      </c>
      <c r="D5583" s="125" t="str">
        <f>IFERROR(VLOOKUP($A5583,HeadJournal!$A$1:$NTR$890,COLUMN(HeadJournal!D$1),0),"")</f>
        <v/>
      </c>
      <c r="E5583" s="95" t="str">
        <f>IFERROR(VLOOKUP($A5583,HeadJournal!$A$1:$NTR$890,COLUMN(HeadJournal!G$1),0),"")</f>
        <v/>
      </c>
      <c r="F5583" s="95" t="str">
        <f t="shared" si="414"/>
        <v/>
      </c>
      <c r="G5583" s="97"/>
      <c r="H5583" s="161"/>
      <c r="I5583" s="97"/>
      <c r="J5583" s="97"/>
      <c r="K5583" s="29"/>
      <c r="L5583" s="29"/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0</v>
      </c>
      <c r="Q5583" s="29"/>
      <c r="R5583" s="31"/>
      <c r="S5583" s="31"/>
      <c r="T5583" s="95" t="str">
        <f t="shared" si="415"/>
        <v/>
      </c>
      <c r="U5583" s="32">
        <f t="shared" si="416"/>
        <v>0</v>
      </c>
      <c r="V5583" s="22" t="str">
        <f t="shared" si="417"/>
        <v/>
      </c>
      <c r="X5583" s="33"/>
      <c r="Y5583" s="33"/>
    </row>
    <row r="5584" spans="1:25" x14ac:dyDescent="0.2">
      <c r="A5584" s="93"/>
      <c r="B5584" s="94" t="str">
        <f>IFERROR(VLOOKUP($A5584,HeadJournal!$A$1:$NTR$890,COLUMN(HeadJournal!B$1),0),"")</f>
        <v/>
      </c>
      <c r="C5584" s="94" t="str">
        <f>IFERROR(VLOOKUP($A5584,HeadJournal!$A$1:$NTR$890,COLUMN(HeadJournal!C$1),0),"")</f>
        <v/>
      </c>
      <c r="D5584" s="125" t="str">
        <f>IFERROR(VLOOKUP($A5584,HeadJournal!$A$1:$NTR$890,COLUMN(HeadJournal!D$1),0),"")</f>
        <v/>
      </c>
      <c r="E5584" s="95" t="str">
        <f>IFERROR(VLOOKUP($A5584,HeadJournal!$A$1:$NTR$890,COLUMN(HeadJournal!G$1),0),"")</f>
        <v/>
      </c>
      <c r="F5584" s="95" t="str">
        <f t="shared" si="414"/>
        <v/>
      </c>
      <c r="G5584" s="97"/>
      <c r="H5584" s="161"/>
      <c r="I5584" s="97"/>
      <c r="J5584" s="97"/>
      <c r="K5584" s="29"/>
      <c r="L5584" s="29"/>
      <c r="M5584" s="30">
        <f>IFERROR(VLOOKUP($A5584,HeadJournal!$A$1:$J$890,COLUMN(HeadJournal!I$1),0)*($K5584+$L5584)/(SUMIF($A:$A,$A5584,$K:$K)+SUMIF($A:$A,$A5584,$L:$L)),0)</f>
        <v>0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0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0</v>
      </c>
      <c r="Q5584" s="29"/>
      <c r="R5584" s="31"/>
      <c r="S5584" s="31"/>
      <c r="T5584" s="95" t="str">
        <f t="shared" si="415"/>
        <v/>
      </c>
      <c r="U5584" s="32">
        <f t="shared" si="416"/>
        <v>0</v>
      </c>
      <c r="V5584" s="22" t="str">
        <f t="shared" si="417"/>
        <v/>
      </c>
      <c r="X5584" s="33"/>
      <c r="Y5584" s="33"/>
    </row>
    <row r="5585" spans="1:25" x14ac:dyDescent="0.2">
      <c r="A5585" s="93"/>
      <c r="B5585" s="94" t="str">
        <f>IFERROR(VLOOKUP($A5585,HeadJournal!$A$1:$NTR$890,COLUMN(HeadJournal!B$1),0),"")</f>
        <v/>
      </c>
      <c r="C5585" s="94" t="str">
        <f>IFERROR(VLOOKUP($A5585,HeadJournal!$A$1:$NTR$890,COLUMN(HeadJournal!C$1),0),"")</f>
        <v/>
      </c>
      <c r="D5585" s="125" t="str">
        <f>IFERROR(VLOOKUP($A5585,HeadJournal!$A$1:$NTR$890,COLUMN(HeadJournal!D$1),0),"")</f>
        <v/>
      </c>
      <c r="E5585" s="95" t="str">
        <f>IFERROR(VLOOKUP($A5585,HeadJournal!$A$1:$NTR$890,COLUMN(HeadJournal!G$1),0),"")</f>
        <v/>
      </c>
      <c r="F5585" s="95" t="str">
        <f t="shared" si="414"/>
        <v/>
      </c>
      <c r="G5585" s="97"/>
      <c r="H5585" s="161"/>
      <c r="I5585" s="97"/>
      <c r="J5585" s="97"/>
      <c r="K5585" s="29"/>
      <c r="L5585" s="29"/>
      <c r="M5585" s="30">
        <f>IFERROR(VLOOKUP($A5585,HeadJournal!$A$1:$J$890,COLUMN(HeadJournal!I$1),0)*($K5585+$L5585)/(SUMIF($A:$A,$A5585,$K:$K)+SUMIF($A:$A,$A5585,$L:$L)),0)</f>
        <v>0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0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0</v>
      </c>
      <c r="Q5585" s="29"/>
      <c r="R5585" s="31"/>
      <c r="S5585" s="31"/>
      <c r="T5585" s="95" t="str">
        <f t="shared" si="415"/>
        <v/>
      </c>
      <c r="U5585" s="32">
        <f t="shared" si="416"/>
        <v>0</v>
      </c>
      <c r="V5585" s="22" t="str">
        <f t="shared" si="417"/>
        <v/>
      </c>
      <c r="X5585" s="33"/>
      <c r="Y5585" s="33"/>
    </row>
    <row r="5586" spans="1:25" x14ac:dyDescent="0.2">
      <c r="A5586" s="93"/>
      <c r="B5586" s="94" t="str">
        <f>IFERROR(VLOOKUP($A5586,HeadJournal!$A$1:$NTR$890,COLUMN(HeadJournal!B$1),0),"")</f>
        <v/>
      </c>
      <c r="C5586" s="94" t="str">
        <f>IFERROR(VLOOKUP($A5586,HeadJournal!$A$1:$NTR$890,COLUMN(HeadJournal!C$1),0),"")</f>
        <v/>
      </c>
      <c r="D5586" s="125" t="str">
        <f>IFERROR(VLOOKUP($A5586,HeadJournal!$A$1:$NTR$890,COLUMN(HeadJournal!D$1),0),"")</f>
        <v/>
      </c>
      <c r="E5586" s="95" t="str">
        <f>IFERROR(VLOOKUP($A5586,HeadJournal!$A$1:$NTR$890,COLUMN(HeadJournal!G$1),0),"")</f>
        <v/>
      </c>
      <c r="F5586" s="95" t="str">
        <f t="shared" si="414"/>
        <v/>
      </c>
      <c r="G5586" s="97"/>
      <c r="H5586" s="161"/>
      <c r="I5586" s="97"/>
      <c r="J5586" s="97"/>
      <c r="K5586" s="29"/>
      <c r="L5586" s="29"/>
      <c r="M5586" s="30">
        <f>IFERROR(VLOOKUP($A5586,HeadJournal!$A$1:$J$890,COLUMN(HeadJournal!I$1),0)*($K5586+$L5586)/(SUMIF($A:$A,$A5586,$K:$K)+SUMIF($A:$A,$A5586,$L:$L)),0)</f>
        <v>0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0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0</v>
      </c>
      <c r="Q5586" s="29"/>
      <c r="R5586" s="31"/>
      <c r="S5586" s="31"/>
      <c r="T5586" s="95" t="str">
        <f t="shared" si="415"/>
        <v/>
      </c>
      <c r="U5586" s="32">
        <f t="shared" si="416"/>
        <v>0</v>
      </c>
      <c r="V5586" s="22" t="str">
        <f t="shared" si="417"/>
        <v/>
      </c>
      <c r="X5586" s="33"/>
      <c r="Y5586" s="33"/>
    </row>
    <row r="5587" spans="1:25" x14ac:dyDescent="0.2">
      <c r="A5587" s="93"/>
      <c r="B5587" s="94" t="str">
        <f>IFERROR(VLOOKUP($A5587,HeadJournal!$A$1:$NTR$890,COLUMN(HeadJournal!B$1),0),"")</f>
        <v/>
      </c>
      <c r="C5587" s="94" t="str">
        <f>IFERROR(VLOOKUP($A5587,HeadJournal!$A$1:$NTR$890,COLUMN(HeadJournal!C$1),0),"")</f>
        <v/>
      </c>
      <c r="D5587" s="125" t="str">
        <f>IFERROR(VLOOKUP($A5587,HeadJournal!$A$1:$NTR$890,COLUMN(HeadJournal!D$1),0),"")</f>
        <v/>
      </c>
      <c r="E5587" s="95" t="str">
        <f>IFERROR(VLOOKUP($A5587,HeadJournal!$A$1:$NTR$890,COLUMN(HeadJournal!G$1),0),"")</f>
        <v/>
      </c>
      <c r="F5587" s="95" t="str">
        <f t="shared" si="414"/>
        <v/>
      </c>
      <c r="G5587" s="97"/>
      <c r="H5587" s="161"/>
      <c r="I5587" s="97"/>
      <c r="J5587" s="97"/>
      <c r="K5587" s="29"/>
      <c r="L5587" s="29"/>
      <c r="M5587" s="30">
        <f>IFERROR(VLOOKUP($A5587,HeadJournal!$A$1:$J$890,COLUMN(HeadJournal!I$1),0)*($K5587+$L5587)/(SUMIF($A:$A,$A5587,$K:$K)+SUMIF($A:$A,$A5587,$L:$L)),0)</f>
        <v>0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0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0</v>
      </c>
      <c r="Q5587" s="29"/>
      <c r="R5587" s="31"/>
      <c r="S5587" s="31"/>
      <c r="T5587" s="95" t="str">
        <f t="shared" si="415"/>
        <v/>
      </c>
      <c r="U5587" s="32">
        <f t="shared" si="416"/>
        <v>0</v>
      </c>
      <c r="V5587" s="22" t="str">
        <f t="shared" si="417"/>
        <v/>
      </c>
      <c r="X5587" s="33"/>
      <c r="Y5587" s="33"/>
    </row>
    <row r="5588" spans="1:25" x14ac:dyDescent="0.2">
      <c r="A5588" s="93"/>
      <c r="B5588" s="94" t="str">
        <f>IFERROR(VLOOKUP($A5588,HeadJournal!$A$1:$NTR$890,COLUMN(HeadJournal!B$1),0),"")</f>
        <v/>
      </c>
      <c r="C5588" s="94" t="str">
        <f>IFERROR(VLOOKUP($A5588,HeadJournal!$A$1:$NTR$890,COLUMN(HeadJournal!C$1),0),"")</f>
        <v/>
      </c>
      <c r="D5588" s="125" t="str">
        <f>IFERROR(VLOOKUP($A5588,HeadJournal!$A$1:$NTR$890,COLUMN(HeadJournal!D$1),0),"")</f>
        <v/>
      </c>
      <c r="E5588" s="95" t="str">
        <f>IFERROR(VLOOKUP($A5588,HeadJournal!$A$1:$NTR$890,COLUMN(HeadJournal!G$1),0),"")</f>
        <v/>
      </c>
      <c r="F5588" s="95" t="str">
        <f t="shared" si="414"/>
        <v/>
      </c>
      <c r="G5588" s="97"/>
      <c r="H5588" s="161"/>
      <c r="I5588" s="97"/>
      <c r="J5588" s="97"/>
      <c r="K5588" s="29"/>
      <c r="L5588" s="29"/>
      <c r="M5588" s="30">
        <f>IFERROR(VLOOKUP($A5588,HeadJournal!$A$1:$J$890,COLUMN(HeadJournal!I$1),0)*($K5588+$L5588)/(SUMIF($A:$A,$A5588,$K:$K)+SUMIF($A:$A,$A5588,$L:$L)),0)</f>
        <v>0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0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0</v>
      </c>
      <c r="Q5588" s="29"/>
      <c r="R5588" s="31"/>
      <c r="S5588" s="31"/>
      <c r="T5588" s="95" t="str">
        <f t="shared" si="415"/>
        <v/>
      </c>
      <c r="U5588" s="32">
        <f t="shared" si="416"/>
        <v>0</v>
      </c>
      <c r="V5588" s="22" t="str">
        <f t="shared" si="417"/>
        <v/>
      </c>
      <c r="X5588" s="33"/>
      <c r="Y5588" s="33"/>
    </row>
    <row r="5589" spans="1:25" x14ac:dyDescent="0.2">
      <c r="A5589" s="93"/>
      <c r="B5589" s="94" t="str">
        <f>IFERROR(VLOOKUP($A5589,HeadJournal!$A$1:$NTR$890,COLUMN(HeadJournal!B$1),0),"")</f>
        <v/>
      </c>
      <c r="C5589" s="94" t="str">
        <f>IFERROR(VLOOKUP($A5589,HeadJournal!$A$1:$NTR$890,COLUMN(HeadJournal!C$1),0),"")</f>
        <v/>
      </c>
      <c r="D5589" s="125" t="str">
        <f>IFERROR(VLOOKUP($A5589,HeadJournal!$A$1:$NTR$890,COLUMN(HeadJournal!D$1),0),"")</f>
        <v/>
      </c>
      <c r="E5589" s="95" t="str">
        <f>IFERROR(VLOOKUP($A5589,HeadJournal!$A$1:$NTR$890,COLUMN(HeadJournal!G$1),0),"")</f>
        <v/>
      </c>
      <c r="F5589" s="95" t="str">
        <f t="shared" si="414"/>
        <v/>
      </c>
      <c r="G5589" s="97"/>
      <c r="H5589" s="161"/>
      <c r="I5589" s="97"/>
      <c r="J5589" s="97"/>
      <c r="K5589" s="29"/>
      <c r="L5589" s="29"/>
      <c r="M5589" s="30">
        <f>IFERROR(VLOOKUP($A5589,HeadJournal!$A$1:$J$890,COLUMN(HeadJournal!I$1),0)*($K5589+$L5589)/(SUMIF($A:$A,$A5589,$K:$K)+SUMIF($A:$A,$A5589,$L:$L)),0)</f>
        <v>0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0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0</v>
      </c>
      <c r="Q5589" s="29"/>
      <c r="R5589" s="31"/>
      <c r="S5589" s="31"/>
      <c r="T5589" s="95" t="str">
        <f t="shared" si="415"/>
        <v/>
      </c>
      <c r="U5589" s="32">
        <f t="shared" si="416"/>
        <v>0</v>
      </c>
      <c r="V5589" s="22" t="str">
        <f t="shared" si="417"/>
        <v/>
      </c>
      <c r="X5589" s="33"/>
      <c r="Y5589" s="33"/>
    </row>
    <row r="5590" spans="1:25" x14ac:dyDescent="0.2">
      <c r="A5590" s="93"/>
      <c r="B5590" s="94" t="str">
        <f>IFERROR(VLOOKUP($A5590,HeadJournal!$A$1:$NTR$890,COLUMN(HeadJournal!B$1),0),"")</f>
        <v/>
      </c>
      <c r="C5590" s="94" t="str">
        <f>IFERROR(VLOOKUP($A5590,HeadJournal!$A$1:$NTR$890,COLUMN(HeadJournal!C$1),0),"")</f>
        <v/>
      </c>
      <c r="D5590" s="125" t="str">
        <f>IFERROR(VLOOKUP($A5590,HeadJournal!$A$1:$NTR$890,COLUMN(HeadJournal!D$1),0),"")</f>
        <v/>
      </c>
      <c r="E5590" s="95" t="str">
        <f>IFERROR(VLOOKUP($A5590,HeadJournal!$A$1:$NTR$890,COLUMN(HeadJournal!G$1),0),"")</f>
        <v/>
      </c>
      <c r="F5590" s="95" t="str">
        <f t="shared" si="414"/>
        <v/>
      </c>
      <c r="G5590" s="97"/>
      <c r="H5590" s="161"/>
      <c r="I5590" s="97"/>
      <c r="J5590" s="97"/>
      <c r="K5590" s="29"/>
      <c r="L5590" s="29"/>
      <c r="M5590" s="30">
        <f>IFERROR(VLOOKUP($A5590,HeadJournal!$A$1:$J$890,COLUMN(HeadJournal!I$1),0)*($K5590+$L5590)/(SUMIF($A:$A,$A5590,$K:$K)+SUMIF($A:$A,$A5590,$L:$L)),0)</f>
        <v>0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0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0</v>
      </c>
      <c r="Q5590" s="29"/>
      <c r="R5590" s="31"/>
      <c r="S5590" s="31"/>
      <c r="T5590" s="95" t="str">
        <f t="shared" si="415"/>
        <v/>
      </c>
      <c r="U5590" s="32">
        <f t="shared" si="416"/>
        <v>0</v>
      </c>
      <c r="V5590" s="22" t="str">
        <f t="shared" si="417"/>
        <v/>
      </c>
      <c r="X5590" s="33"/>
      <c r="Y5590" s="33"/>
    </row>
    <row r="5591" spans="1:25" x14ac:dyDescent="0.2">
      <c r="A5591" s="93"/>
      <c r="B5591" s="94" t="str">
        <f>IFERROR(VLOOKUP($A5591,HeadJournal!$A$1:$NTR$890,COLUMN(HeadJournal!B$1),0),"")</f>
        <v/>
      </c>
      <c r="C5591" s="94" t="str">
        <f>IFERROR(VLOOKUP($A5591,HeadJournal!$A$1:$NTR$890,COLUMN(HeadJournal!C$1),0),"")</f>
        <v/>
      </c>
      <c r="D5591" s="125" t="str">
        <f>IFERROR(VLOOKUP($A5591,HeadJournal!$A$1:$NTR$890,COLUMN(HeadJournal!D$1),0),"")</f>
        <v/>
      </c>
      <c r="E5591" s="95" t="str">
        <f>IFERROR(VLOOKUP($A5591,HeadJournal!$A$1:$NTR$890,COLUMN(HeadJournal!G$1),0),"")</f>
        <v/>
      </c>
      <c r="F5591" s="95" t="str">
        <f t="shared" si="414"/>
        <v/>
      </c>
      <c r="G5591" s="97"/>
      <c r="H5591" s="161"/>
      <c r="I5591" s="97"/>
      <c r="J5591" s="97"/>
      <c r="K5591" s="29"/>
      <c r="L5591" s="29"/>
      <c r="M5591" s="30">
        <f>IFERROR(VLOOKUP($A5591,HeadJournal!$A$1:$J$890,COLUMN(HeadJournal!I$1),0)*($K5591+$L5591)/(SUMIF($A:$A,$A5591,$K:$K)+SUMIF($A:$A,$A5591,$L:$L)),0)</f>
        <v>0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0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0</v>
      </c>
      <c r="Q5591" s="29"/>
      <c r="R5591" s="31"/>
      <c r="S5591" s="31"/>
      <c r="T5591" s="95" t="str">
        <f t="shared" si="415"/>
        <v/>
      </c>
      <c r="U5591" s="32">
        <f t="shared" si="416"/>
        <v>0</v>
      </c>
      <c r="V5591" s="22" t="str">
        <f t="shared" si="417"/>
        <v/>
      </c>
      <c r="X5591" s="33"/>
      <c r="Y5591" s="33"/>
    </row>
    <row r="5592" spans="1:25" x14ac:dyDescent="0.2">
      <c r="A5592" s="93"/>
      <c r="B5592" s="94" t="str">
        <f>IFERROR(VLOOKUP($A5592,HeadJournal!$A$1:$NTR$890,COLUMN(HeadJournal!B$1),0),"")</f>
        <v/>
      </c>
      <c r="C5592" s="94" t="str">
        <f>IFERROR(VLOOKUP($A5592,HeadJournal!$A$1:$NTR$890,COLUMN(HeadJournal!C$1),0),"")</f>
        <v/>
      </c>
      <c r="D5592" s="125" t="str">
        <f>IFERROR(VLOOKUP($A5592,HeadJournal!$A$1:$NTR$890,COLUMN(HeadJournal!D$1),0),"")</f>
        <v/>
      </c>
      <c r="E5592" s="95" t="str">
        <f>IFERROR(VLOOKUP($A5592,HeadJournal!$A$1:$NTR$890,COLUMN(HeadJournal!G$1),0),"")</f>
        <v/>
      </c>
      <c r="F5592" s="95" t="str">
        <f t="shared" si="414"/>
        <v/>
      </c>
      <c r="G5592" s="97"/>
      <c r="H5592" s="161"/>
      <c r="I5592" s="97"/>
      <c r="J5592" s="97"/>
      <c r="K5592" s="29"/>
      <c r="L5592" s="29"/>
      <c r="M5592" s="30">
        <f>IFERROR(VLOOKUP($A5592,HeadJournal!$A$1:$J$890,COLUMN(HeadJournal!I$1),0)*($K5592+$L5592)/(SUMIF($A:$A,$A5592,$K:$K)+SUMIF($A:$A,$A5592,$L:$L)),0)</f>
        <v>0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0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0</v>
      </c>
      <c r="Q5592" s="29"/>
      <c r="R5592" s="31"/>
      <c r="S5592" s="31"/>
      <c r="T5592" s="95" t="str">
        <f t="shared" si="415"/>
        <v/>
      </c>
      <c r="U5592" s="32">
        <f t="shared" si="416"/>
        <v>0</v>
      </c>
      <c r="V5592" s="22" t="str">
        <f t="shared" si="417"/>
        <v/>
      </c>
      <c r="X5592" s="33"/>
      <c r="Y5592" s="33"/>
    </row>
    <row r="5593" spans="1:25" x14ac:dyDescent="0.2">
      <c r="A5593" s="93"/>
      <c r="B5593" s="94" t="str">
        <f>IFERROR(VLOOKUP($A5593,HeadJournal!$A$1:$NTR$890,COLUMN(HeadJournal!B$1),0),"")</f>
        <v/>
      </c>
      <c r="C5593" s="94" t="str">
        <f>IFERROR(VLOOKUP($A5593,HeadJournal!$A$1:$NTR$890,COLUMN(HeadJournal!C$1),0),"")</f>
        <v/>
      </c>
      <c r="D5593" s="125" t="str">
        <f>IFERROR(VLOOKUP($A5593,HeadJournal!$A$1:$NTR$890,COLUMN(HeadJournal!D$1),0),"")</f>
        <v/>
      </c>
      <c r="E5593" s="95" t="str">
        <f>IFERROR(VLOOKUP($A5593,HeadJournal!$A$1:$NTR$890,COLUMN(HeadJournal!G$1),0),"")</f>
        <v/>
      </c>
      <c r="F5593" s="95" t="str">
        <f t="shared" si="414"/>
        <v/>
      </c>
      <c r="G5593" s="97"/>
      <c r="H5593" s="161"/>
      <c r="I5593" s="97"/>
      <c r="J5593" s="97"/>
      <c r="K5593" s="29"/>
      <c r="L5593" s="29"/>
      <c r="M5593" s="30">
        <f>IFERROR(VLOOKUP($A5593,HeadJournal!$A$1:$J$890,COLUMN(HeadJournal!I$1),0)*($K5593+$L5593)/(SUMIF($A:$A,$A5593,$K:$K)+SUMIF($A:$A,$A5593,$L:$L)),0)</f>
        <v>0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0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0</v>
      </c>
      <c r="Q5593" s="29"/>
      <c r="R5593" s="31"/>
      <c r="S5593" s="31"/>
      <c r="T5593" s="95" t="str">
        <f t="shared" si="415"/>
        <v/>
      </c>
      <c r="U5593" s="32">
        <f t="shared" si="416"/>
        <v>0</v>
      </c>
      <c r="V5593" s="22" t="str">
        <f t="shared" si="417"/>
        <v/>
      </c>
      <c r="X5593" s="33"/>
      <c r="Y5593" s="33"/>
    </row>
    <row r="5594" spans="1:25" x14ac:dyDescent="0.2">
      <c r="A5594" s="93"/>
      <c r="B5594" s="94" t="str">
        <f>IFERROR(VLOOKUP($A5594,HeadJournal!$A$1:$NTR$890,COLUMN(HeadJournal!B$1),0),"")</f>
        <v/>
      </c>
      <c r="C5594" s="94" t="str">
        <f>IFERROR(VLOOKUP($A5594,HeadJournal!$A$1:$NTR$890,COLUMN(HeadJournal!C$1),0),"")</f>
        <v/>
      </c>
      <c r="D5594" s="125" t="str">
        <f>IFERROR(VLOOKUP($A5594,HeadJournal!$A$1:$NTR$890,COLUMN(HeadJournal!D$1),0),"")</f>
        <v/>
      </c>
      <c r="E5594" s="95" t="str">
        <f>IFERROR(VLOOKUP($A5594,HeadJournal!$A$1:$NTR$890,COLUMN(HeadJournal!G$1),0),"")</f>
        <v/>
      </c>
      <c r="F5594" s="95" t="str">
        <f t="shared" si="414"/>
        <v/>
      </c>
      <c r="G5594" s="97"/>
      <c r="H5594" s="161"/>
      <c r="I5594" s="97"/>
      <c r="J5594" s="97"/>
      <c r="K5594" s="29"/>
      <c r="L5594" s="29"/>
      <c r="M5594" s="30">
        <f>IFERROR(VLOOKUP($A5594,HeadJournal!$A$1:$J$890,COLUMN(HeadJournal!I$1),0)*($K5594+$L5594)/(SUMIF($A:$A,$A5594,$K:$K)+SUMIF($A:$A,$A5594,$L:$L)),0)</f>
        <v>0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0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0</v>
      </c>
      <c r="Q5594" s="29"/>
      <c r="R5594" s="31"/>
      <c r="S5594" s="31"/>
      <c r="T5594" s="95" t="str">
        <f t="shared" si="415"/>
        <v/>
      </c>
      <c r="U5594" s="32">
        <f t="shared" si="416"/>
        <v>0</v>
      </c>
      <c r="V5594" s="22" t="str">
        <f t="shared" si="417"/>
        <v/>
      </c>
      <c r="X5594" s="33"/>
      <c r="Y5594" s="33"/>
    </row>
    <row r="5595" spans="1:25" x14ac:dyDescent="0.2">
      <c r="A5595" s="93"/>
      <c r="B5595" s="94" t="str">
        <f>IFERROR(VLOOKUP($A5595,HeadJournal!$A$1:$NTR$890,COLUMN(HeadJournal!B$1),0),"")</f>
        <v/>
      </c>
      <c r="C5595" s="94" t="str">
        <f>IFERROR(VLOOKUP($A5595,HeadJournal!$A$1:$NTR$890,COLUMN(HeadJournal!C$1),0),"")</f>
        <v/>
      </c>
      <c r="D5595" s="125" t="str">
        <f>IFERROR(VLOOKUP($A5595,HeadJournal!$A$1:$NTR$890,COLUMN(HeadJournal!D$1),0),"")</f>
        <v/>
      </c>
      <c r="E5595" s="95" t="str">
        <f>IFERROR(VLOOKUP($A5595,HeadJournal!$A$1:$NTR$890,COLUMN(HeadJournal!G$1),0),"")</f>
        <v/>
      </c>
      <c r="F5595" s="95" t="str">
        <f t="shared" si="414"/>
        <v/>
      </c>
      <c r="G5595" s="97"/>
      <c r="H5595" s="161"/>
      <c r="I5595" s="97"/>
      <c r="J5595" s="97"/>
      <c r="K5595" s="29"/>
      <c r="L5595" s="29"/>
      <c r="M5595" s="30">
        <f>IFERROR(VLOOKUP($A5595,HeadJournal!$A$1:$J$890,COLUMN(HeadJournal!I$1),0)*($K5595+$L5595)/(SUMIF($A:$A,$A5595,$K:$K)+SUMIF($A:$A,$A5595,$L:$L)),0)</f>
        <v>0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0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0</v>
      </c>
      <c r="Q5595" s="29"/>
      <c r="R5595" s="31"/>
      <c r="S5595" s="31"/>
      <c r="T5595" s="95" t="str">
        <f t="shared" si="415"/>
        <v/>
      </c>
      <c r="U5595" s="32">
        <f t="shared" si="416"/>
        <v>0</v>
      </c>
      <c r="V5595" s="22" t="str">
        <f t="shared" si="417"/>
        <v/>
      </c>
      <c r="X5595" s="33"/>
      <c r="Y5595" s="33"/>
    </row>
    <row r="5596" spans="1:25" x14ac:dyDescent="0.2">
      <c r="A5596" s="93"/>
      <c r="B5596" s="94" t="str">
        <f>IFERROR(VLOOKUP($A5596,HeadJournal!$A$1:$NTR$890,COLUMN(HeadJournal!B$1),0),"")</f>
        <v/>
      </c>
      <c r="C5596" s="94" t="str">
        <f>IFERROR(VLOOKUP($A5596,HeadJournal!$A$1:$NTR$890,COLUMN(HeadJournal!C$1),0),"")</f>
        <v/>
      </c>
      <c r="D5596" s="125" t="str">
        <f>IFERROR(VLOOKUP($A5596,HeadJournal!$A$1:$NTR$890,COLUMN(HeadJournal!D$1),0),"")</f>
        <v/>
      </c>
      <c r="E5596" s="95" t="str">
        <f>IFERROR(VLOOKUP($A5596,HeadJournal!$A$1:$NTR$890,COLUMN(HeadJournal!G$1),0),"")</f>
        <v/>
      </c>
      <c r="F5596" s="95" t="str">
        <f t="shared" si="414"/>
        <v/>
      </c>
      <c r="G5596" s="97"/>
      <c r="H5596" s="161"/>
      <c r="I5596" s="97"/>
      <c r="J5596" s="97"/>
      <c r="K5596" s="29"/>
      <c r="L5596" s="29"/>
      <c r="M5596" s="30">
        <f>IFERROR(VLOOKUP($A5596,HeadJournal!$A$1:$J$890,COLUMN(HeadJournal!I$1),0)*($K5596+$L5596)/(SUMIF($A:$A,$A5596,$K:$K)+SUMIF($A:$A,$A5596,$L:$L)),0)</f>
        <v>0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0</v>
      </c>
      <c r="Q5596" s="29"/>
      <c r="R5596" s="31"/>
      <c r="S5596" s="31"/>
      <c r="T5596" s="95" t="str">
        <f t="shared" si="415"/>
        <v/>
      </c>
      <c r="U5596" s="32">
        <f t="shared" si="416"/>
        <v>0</v>
      </c>
      <c r="V5596" s="22" t="str">
        <f t="shared" si="417"/>
        <v/>
      </c>
      <c r="X5596" s="33"/>
      <c r="Y5596" s="33"/>
    </row>
    <row r="5597" spans="1:25" x14ac:dyDescent="0.2">
      <c r="A5597" s="93"/>
      <c r="B5597" s="94" t="str">
        <f>IFERROR(VLOOKUP($A5597,HeadJournal!$A$1:$NTR$890,COLUMN(HeadJournal!B$1),0),"")</f>
        <v/>
      </c>
      <c r="C5597" s="94" t="str">
        <f>IFERROR(VLOOKUP($A5597,HeadJournal!$A$1:$NTR$890,COLUMN(HeadJournal!C$1),0),"")</f>
        <v/>
      </c>
      <c r="D5597" s="125" t="str">
        <f>IFERROR(VLOOKUP($A5597,HeadJournal!$A$1:$NTR$890,COLUMN(HeadJournal!D$1),0),"")</f>
        <v/>
      </c>
      <c r="E5597" s="95" t="str">
        <f>IFERROR(VLOOKUP($A5597,HeadJournal!$A$1:$NTR$890,COLUMN(HeadJournal!G$1),0),"")</f>
        <v/>
      </c>
      <c r="F5597" s="95" t="str">
        <f t="shared" si="414"/>
        <v/>
      </c>
      <c r="G5597" s="97"/>
      <c r="H5597" s="161"/>
      <c r="I5597" s="97"/>
      <c r="J5597" s="97"/>
      <c r="K5597" s="29"/>
      <c r="L5597" s="29"/>
      <c r="M5597" s="30">
        <f>IFERROR(VLOOKUP($A5597,HeadJournal!$A$1:$J$890,COLUMN(HeadJournal!I$1),0)*($K5597+$L5597)/(SUMIF($A:$A,$A5597,$K:$K)+SUMIF($A:$A,$A5597,$L:$L)),0)</f>
        <v>0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0</v>
      </c>
      <c r="Q5597" s="29"/>
      <c r="R5597" s="31"/>
      <c r="S5597" s="31"/>
      <c r="T5597" s="95" t="str">
        <f t="shared" si="415"/>
        <v/>
      </c>
      <c r="U5597" s="32">
        <f t="shared" si="416"/>
        <v>0</v>
      </c>
      <c r="V5597" s="22" t="str">
        <f t="shared" si="417"/>
        <v/>
      </c>
      <c r="X5597" s="33"/>
      <c r="Y5597" s="33"/>
    </row>
    <row r="5598" spans="1:25" x14ac:dyDescent="0.2">
      <c r="A5598" s="93"/>
      <c r="B5598" s="94" t="str">
        <f>IFERROR(VLOOKUP($A5598,HeadJournal!$A$1:$NTR$890,COLUMN(HeadJournal!B$1),0),"")</f>
        <v/>
      </c>
      <c r="C5598" s="94" t="str">
        <f>IFERROR(VLOOKUP($A5598,HeadJournal!$A$1:$NTR$890,COLUMN(HeadJournal!C$1),0),"")</f>
        <v/>
      </c>
      <c r="D5598" s="125" t="str">
        <f>IFERROR(VLOOKUP($A5598,HeadJournal!$A$1:$NTR$890,COLUMN(HeadJournal!D$1),0),"")</f>
        <v/>
      </c>
      <c r="E5598" s="95" t="str">
        <f>IFERROR(VLOOKUP($A5598,HeadJournal!$A$1:$NTR$890,COLUMN(HeadJournal!G$1),0),"")</f>
        <v/>
      </c>
      <c r="F5598" s="95" t="str">
        <f t="shared" si="414"/>
        <v/>
      </c>
      <c r="G5598" s="97"/>
      <c r="H5598" s="161"/>
      <c r="I5598" s="97"/>
      <c r="J5598" s="97"/>
      <c r="K5598" s="29"/>
      <c r="L5598" s="29"/>
      <c r="M5598" s="30">
        <f>IFERROR(VLOOKUP($A5598,HeadJournal!$A$1:$J$890,COLUMN(HeadJournal!I$1),0)*($K5598+$L5598)/(SUMIF($A:$A,$A5598,$K:$K)+SUMIF($A:$A,$A5598,$L:$L)),0)</f>
        <v>0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0</v>
      </c>
      <c r="Q5598" s="29"/>
      <c r="R5598" s="31"/>
      <c r="S5598" s="31"/>
      <c r="T5598" s="95" t="str">
        <f t="shared" si="415"/>
        <v/>
      </c>
      <c r="U5598" s="32">
        <f t="shared" si="416"/>
        <v>0</v>
      </c>
      <c r="V5598" s="22" t="str">
        <f t="shared" si="417"/>
        <v/>
      </c>
      <c r="X5598" s="33"/>
      <c r="Y5598" s="33"/>
    </row>
    <row r="5599" spans="1:25" x14ac:dyDescent="0.2">
      <c r="A5599" s="93"/>
      <c r="B5599" s="94" t="str">
        <f>IFERROR(VLOOKUP($A5599,HeadJournal!$A$1:$NTR$890,COLUMN(HeadJournal!B$1),0),"")</f>
        <v/>
      </c>
      <c r="C5599" s="94" t="str">
        <f>IFERROR(VLOOKUP($A5599,HeadJournal!$A$1:$NTR$890,COLUMN(HeadJournal!C$1),0),"")</f>
        <v/>
      </c>
      <c r="D5599" s="125" t="str">
        <f>IFERROR(VLOOKUP($A5599,HeadJournal!$A$1:$NTR$890,COLUMN(HeadJournal!D$1),0),"")</f>
        <v/>
      </c>
      <c r="E5599" s="95" t="str">
        <f>IFERROR(VLOOKUP($A5599,HeadJournal!$A$1:$NTR$890,COLUMN(HeadJournal!G$1),0),"")</f>
        <v/>
      </c>
      <c r="F5599" s="95" t="str">
        <f t="shared" si="414"/>
        <v/>
      </c>
      <c r="G5599" s="97"/>
      <c r="H5599" s="161"/>
      <c r="I5599" s="97"/>
      <c r="J5599" s="97"/>
      <c r="K5599" s="29"/>
      <c r="L5599" s="29"/>
      <c r="M5599" s="30">
        <f>IFERROR(VLOOKUP($A5599,HeadJournal!$A$1:$J$890,COLUMN(HeadJournal!I$1),0)*($K5599+$L5599)/(SUMIF($A:$A,$A5599,$K:$K)+SUMIF($A:$A,$A5599,$L:$L)),0)</f>
        <v>0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0</v>
      </c>
      <c r="Q5599" s="29"/>
      <c r="R5599" s="31"/>
      <c r="S5599" s="31"/>
      <c r="T5599" s="95" t="str">
        <f t="shared" si="415"/>
        <v/>
      </c>
      <c r="U5599" s="32">
        <f t="shared" si="416"/>
        <v>0</v>
      </c>
      <c r="V5599" s="22" t="str">
        <f t="shared" si="417"/>
        <v/>
      </c>
      <c r="X5599" s="33"/>
      <c r="Y5599" s="33"/>
    </row>
    <row r="5600" spans="1:25" x14ac:dyDescent="0.2">
      <c r="A5600" s="93"/>
      <c r="B5600" s="94" t="str">
        <f>IFERROR(VLOOKUP($A5600,HeadJournal!$A$1:$NTR$890,COLUMN(HeadJournal!B$1),0),"")</f>
        <v/>
      </c>
      <c r="C5600" s="94" t="str">
        <f>IFERROR(VLOOKUP($A5600,HeadJournal!$A$1:$NTR$890,COLUMN(HeadJournal!C$1),0),"")</f>
        <v/>
      </c>
      <c r="D5600" s="125" t="str">
        <f>IFERROR(VLOOKUP($A5600,HeadJournal!$A$1:$NTR$890,COLUMN(HeadJournal!D$1),0),"")</f>
        <v/>
      </c>
      <c r="E5600" s="95" t="str">
        <f>IFERROR(VLOOKUP($A5600,HeadJournal!$A$1:$NTR$890,COLUMN(HeadJournal!G$1),0),"")</f>
        <v/>
      </c>
      <c r="F5600" s="95" t="str">
        <f t="shared" si="414"/>
        <v/>
      </c>
      <c r="G5600" s="97"/>
      <c r="H5600" s="161"/>
      <c r="I5600" s="97"/>
      <c r="J5600" s="97"/>
      <c r="K5600" s="29"/>
      <c r="L5600" s="29"/>
      <c r="M5600" s="30">
        <f>IFERROR(VLOOKUP($A5600,HeadJournal!$A$1:$J$890,COLUMN(HeadJournal!I$1),0)*($K5600+$L5600)/(SUMIF($A:$A,$A5600,$K:$K)+SUMIF($A:$A,$A5600,$L:$L)),0)</f>
        <v>0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0</v>
      </c>
      <c r="Q5600" s="29"/>
      <c r="R5600" s="31"/>
      <c r="S5600" s="31"/>
      <c r="T5600" s="95" t="str">
        <f t="shared" si="415"/>
        <v/>
      </c>
      <c r="U5600" s="32">
        <f t="shared" si="416"/>
        <v>0</v>
      </c>
      <c r="V5600" s="22" t="str">
        <f t="shared" si="417"/>
        <v/>
      </c>
      <c r="X5600" s="33"/>
      <c r="Y5600" s="33"/>
    </row>
    <row r="5601" spans="1:25" x14ac:dyDescent="0.2">
      <c r="A5601" s="93"/>
      <c r="B5601" s="94" t="str">
        <f>IFERROR(VLOOKUP($A5601,HeadJournal!$A$1:$NTR$890,COLUMN(HeadJournal!B$1),0),"")</f>
        <v/>
      </c>
      <c r="C5601" s="94" t="str">
        <f>IFERROR(VLOOKUP($A5601,HeadJournal!$A$1:$NTR$890,COLUMN(HeadJournal!C$1),0),"")</f>
        <v/>
      </c>
      <c r="D5601" s="125" t="str">
        <f>IFERROR(VLOOKUP($A5601,HeadJournal!$A$1:$NTR$890,COLUMN(HeadJournal!D$1),0),"")</f>
        <v/>
      </c>
      <c r="E5601" s="95" t="str">
        <f>IFERROR(VLOOKUP($A5601,HeadJournal!$A$1:$NTR$890,COLUMN(HeadJournal!G$1),0),"")</f>
        <v/>
      </c>
      <c r="F5601" s="95" t="str">
        <f t="shared" si="414"/>
        <v/>
      </c>
      <c r="G5601" s="97"/>
      <c r="H5601" s="161"/>
      <c r="I5601" s="97"/>
      <c r="J5601" s="97"/>
      <c r="K5601" s="29"/>
      <c r="L5601" s="29"/>
      <c r="M5601" s="30">
        <f>IFERROR(VLOOKUP($A5601,HeadJournal!$A$1:$J$890,COLUMN(HeadJournal!I$1),0)*($K5601+$L5601)/(SUMIF($A:$A,$A5601,$K:$K)+SUMIF($A:$A,$A5601,$L:$L)),0)</f>
        <v>0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0</v>
      </c>
      <c r="Q5601" s="29"/>
      <c r="R5601" s="31"/>
      <c r="S5601" s="31"/>
      <c r="T5601" s="95" t="str">
        <f t="shared" si="415"/>
        <v/>
      </c>
      <c r="U5601" s="32">
        <f t="shared" si="416"/>
        <v>0</v>
      </c>
      <c r="V5601" s="22" t="str">
        <f t="shared" si="417"/>
        <v/>
      </c>
      <c r="X5601" s="33"/>
      <c r="Y5601" s="33"/>
    </row>
    <row r="5602" spans="1:25" x14ac:dyDescent="0.2">
      <c r="A5602" s="93"/>
      <c r="B5602" s="94" t="str">
        <f>IFERROR(VLOOKUP($A5602,HeadJournal!$A$1:$NTR$890,COLUMN(HeadJournal!B$1),0),"")</f>
        <v/>
      </c>
      <c r="C5602" s="94" t="str">
        <f>IFERROR(VLOOKUP($A5602,HeadJournal!$A$1:$NTR$890,COLUMN(HeadJournal!C$1),0),"")</f>
        <v/>
      </c>
      <c r="D5602" s="125" t="str">
        <f>IFERROR(VLOOKUP($A5602,HeadJournal!$A$1:$NTR$890,COLUMN(HeadJournal!D$1),0),"")</f>
        <v/>
      </c>
      <c r="E5602" s="95" t="str">
        <f>IFERROR(VLOOKUP($A5602,HeadJournal!$A$1:$NTR$890,COLUMN(HeadJournal!G$1),0),"")</f>
        <v/>
      </c>
      <c r="F5602" s="95" t="str">
        <f t="shared" si="414"/>
        <v/>
      </c>
      <c r="G5602" s="97"/>
      <c r="H5602" s="161"/>
      <c r="I5602" s="97"/>
      <c r="J5602" s="97"/>
      <c r="K5602" s="29"/>
      <c r="L5602" s="29"/>
      <c r="M5602" s="30">
        <f>IFERROR(VLOOKUP($A5602,HeadJournal!$A$1:$J$890,COLUMN(HeadJournal!I$1),0)*($K5602+$L5602)/(SUMIF($A:$A,$A5602,$K:$K)+SUMIF($A:$A,$A5602,$L:$L)),0)</f>
        <v>0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0</v>
      </c>
      <c r="Q5602" s="29"/>
      <c r="R5602" s="31"/>
      <c r="S5602" s="31"/>
      <c r="T5602" s="95" t="str">
        <f t="shared" si="415"/>
        <v/>
      </c>
      <c r="U5602" s="32">
        <f t="shared" si="416"/>
        <v>0</v>
      </c>
      <c r="V5602" s="22" t="str">
        <f t="shared" si="417"/>
        <v/>
      </c>
      <c r="X5602" s="33"/>
      <c r="Y5602" s="33"/>
    </row>
    <row r="5603" spans="1:25" x14ac:dyDescent="0.2">
      <c r="A5603" s="93"/>
      <c r="B5603" s="94" t="str">
        <f>IFERROR(VLOOKUP($A5603,HeadJournal!$A$1:$NTR$890,COLUMN(HeadJournal!B$1),0),"")</f>
        <v/>
      </c>
      <c r="C5603" s="94" t="str">
        <f>IFERROR(VLOOKUP($A5603,HeadJournal!$A$1:$NTR$890,COLUMN(HeadJournal!C$1),0),"")</f>
        <v/>
      </c>
      <c r="D5603" s="125" t="str">
        <f>IFERROR(VLOOKUP($A5603,HeadJournal!$A$1:$NTR$890,COLUMN(HeadJournal!D$1),0),"")</f>
        <v/>
      </c>
      <c r="E5603" s="95" t="str">
        <f>IFERROR(VLOOKUP($A5603,HeadJournal!$A$1:$NTR$890,COLUMN(HeadJournal!G$1),0),"")</f>
        <v/>
      </c>
      <c r="F5603" s="95" t="str">
        <f t="shared" si="414"/>
        <v/>
      </c>
      <c r="G5603" s="97"/>
      <c r="H5603" s="161"/>
      <c r="I5603" s="97"/>
      <c r="J5603" s="97"/>
      <c r="K5603" s="29"/>
      <c r="L5603" s="29"/>
      <c r="M5603" s="30">
        <f>IFERROR(VLOOKUP($A5603,HeadJournal!$A$1:$J$890,COLUMN(HeadJournal!I$1),0)*($K5603+$L5603)/(SUMIF($A:$A,$A5603,$K:$K)+SUMIF($A:$A,$A5603,$L:$L)),0)</f>
        <v>0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0</v>
      </c>
      <c r="Q5603" s="29"/>
      <c r="R5603" s="31"/>
      <c r="S5603" s="31"/>
      <c r="T5603" s="95" t="str">
        <f t="shared" si="415"/>
        <v/>
      </c>
      <c r="U5603" s="32">
        <f t="shared" si="416"/>
        <v>0</v>
      </c>
      <c r="V5603" s="22" t="str">
        <f t="shared" si="417"/>
        <v/>
      </c>
      <c r="X5603" s="33"/>
      <c r="Y5603" s="33"/>
    </row>
    <row r="5604" spans="1:25" x14ac:dyDescent="0.2">
      <c r="A5604" s="93"/>
      <c r="B5604" s="94" t="str">
        <f>IFERROR(VLOOKUP($A5604,HeadJournal!$A$1:$NTR$890,COLUMN(HeadJournal!B$1),0),"")</f>
        <v/>
      </c>
      <c r="C5604" s="94" t="str">
        <f>IFERROR(VLOOKUP($A5604,HeadJournal!$A$1:$NTR$890,COLUMN(HeadJournal!C$1),0),"")</f>
        <v/>
      </c>
      <c r="D5604" s="125" t="str">
        <f>IFERROR(VLOOKUP($A5604,HeadJournal!$A$1:$NTR$890,COLUMN(HeadJournal!D$1),0),"")</f>
        <v/>
      </c>
      <c r="E5604" s="95" t="str">
        <f>IFERROR(VLOOKUP($A5604,HeadJournal!$A$1:$NTR$890,COLUMN(HeadJournal!G$1),0),"")</f>
        <v/>
      </c>
      <c r="F5604" s="95" t="str">
        <f t="shared" si="414"/>
        <v/>
      </c>
      <c r="G5604" s="97"/>
      <c r="H5604" s="161"/>
      <c r="I5604" s="97"/>
      <c r="J5604" s="97"/>
      <c r="K5604" s="29"/>
      <c r="L5604" s="29"/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0</v>
      </c>
      <c r="Q5604" s="29"/>
      <c r="R5604" s="31"/>
      <c r="S5604" s="31"/>
      <c r="T5604" s="95" t="str">
        <f t="shared" si="415"/>
        <v/>
      </c>
      <c r="U5604" s="32">
        <f t="shared" si="416"/>
        <v>0</v>
      </c>
      <c r="V5604" s="22" t="str">
        <f t="shared" si="417"/>
        <v/>
      </c>
      <c r="X5604" s="33"/>
      <c r="Y5604" s="33"/>
    </row>
    <row r="5605" spans="1:25" x14ac:dyDescent="0.2">
      <c r="A5605" s="93"/>
      <c r="B5605" s="94" t="str">
        <f>IFERROR(VLOOKUP($A5605,HeadJournal!$A$1:$NTR$890,COLUMN(HeadJournal!B$1),0),"")</f>
        <v/>
      </c>
      <c r="C5605" s="94" t="str">
        <f>IFERROR(VLOOKUP($A5605,HeadJournal!$A$1:$NTR$890,COLUMN(HeadJournal!C$1),0),"")</f>
        <v/>
      </c>
      <c r="D5605" s="125" t="str">
        <f>IFERROR(VLOOKUP($A5605,HeadJournal!$A$1:$NTR$890,COLUMN(HeadJournal!D$1),0),"")</f>
        <v/>
      </c>
      <c r="E5605" s="95" t="str">
        <f>IFERROR(VLOOKUP($A5605,HeadJournal!$A$1:$NTR$890,COLUMN(HeadJournal!G$1),0),"")</f>
        <v/>
      </c>
      <c r="F5605" s="95" t="str">
        <f t="shared" si="414"/>
        <v/>
      </c>
      <c r="G5605" s="97"/>
      <c r="H5605" s="161"/>
      <c r="I5605" s="97"/>
      <c r="J5605" s="97"/>
      <c r="K5605" s="29"/>
      <c r="L5605" s="29"/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0</v>
      </c>
      <c r="Q5605" s="29"/>
      <c r="R5605" s="31"/>
      <c r="S5605" s="31"/>
      <c r="T5605" s="95" t="str">
        <f t="shared" si="415"/>
        <v/>
      </c>
      <c r="U5605" s="32">
        <f t="shared" si="416"/>
        <v>0</v>
      </c>
      <c r="V5605" s="22" t="str">
        <f t="shared" si="417"/>
        <v/>
      </c>
      <c r="X5605" s="33"/>
      <c r="Y5605" s="33"/>
    </row>
    <row r="5606" spans="1:25" x14ac:dyDescent="0.2">
      <c r="A5606" s="93"/>
      <c r="B5606" s="94" t="str">
        <f>IFERROR(VLOOKUP($A5606,HeadJournal!$A$1:$NTR$890,COLUMN(HeadJournal!B$1),0),"")</f>
        <v/>
      </c>
      <c r="C5606" s="94" t="str">
        <f>IFERROR(VLOOKUP($A5606,HeadJournal!$A$1:$NTR$890,COLUMN(HeadJournal!C$1),0),"")</f>
        <v/>
      </c>
      <c r="D5606" s="125" t="str">
        <f>IFERROR(VLOOKUP($A5606,HeadJournal!$A$1:$NTR$890,COLUMN(HeadJournal!D$1),0),"")</f>
        <v/>
      </c>
      <c r="E5606" s="95" t="str">
        <f>IFERROR(VLOOKUP($A5606,HeadJournal!$A$1:$NTR$890,COLUMN(HeadJournal!G$1),0),"")</f>
        <v/>
      </c>
      <c r="F5606" s="95" t="str">
        <f t="shared" si="414"/>
        <v/>
      </c>
      <c r="G5606" s="97"/>
      <c r="H5606" s="161"/>
      <c r="I5606" s="97"/>
      <c r="J5606" s="97"/>
      <c r="K5606" s="29"/>
      <c r="L5606" s="29"/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0</v>
      </c>
      <c r="Q5606" s="29"/>
      <c r="R5606" s="31"/>
      <c r="S5606" s="31"/>
      <c r="T5606" s="95" t="str">
        <f t="shared" si="415"/>
        <v/>
      </c>
      <c r="U5606" s="32">
        <f t="shared" si="416"/>
        <v>0</v>
      </c>
      <c r="V5606" s="22" t="str">
        <f t="shared" si="417"/>
        <v/>
      </c>
      <c r="X5606" s="33"/>
      <c r="Y5606" s="33"/>
    </row>
    <row r="5607" spans="1:25" x14ac:dyDescent="0.2">
      <c r="A5607" s="93"/>
      <c r="B5607" s="94" t="str">
        <f>IFERROR(VLOOKUP($A5607,HeadJournal!$A$1:$NTR$890,COLUMN(HeadJournal!B$1),0),"")</f>
        <v/>
      </c>
      <c r="C5607" s="94" t="str">
        <f>IFERROR(VLOOKUP($A5607,HeadJournal!$A$1:$NTR$890,COLUMN(HeadJournal!C$1),0),"")</f>
        <v/>
      </c>
      <c r="D5607" s="125" t="str">
        <f>IFERROR(VLOOKUP($A5607,HeadJournal!$A$1:$NTR$890,COLUMN(HeadJournal!D$1),0),"")</f>
        <v/>
      </c>
      <c r="E5607" s="95" t="str">
        <f>IFERROR(VLOOKUP($A5607,HeadJournal!$A$1:$NTR$890,COLUMN(HeadJournal!G$1),0),"")</f>
        <v/>
      </c>
      <c r="F5607" s="95" t="str">
        <f t="shared" si="414"/>
        <v/>
      </c>
      <c r="G5607" s="97"/>
      <c r="H5607" s="161"/>
      <c r="I5607" s="97"/>
      <c r="J5607" s="97"/>
      <c r="K5607" s="29"/>
      <c r="L5607" s="29"/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0</v>
      </c>
      <c r="Q5607" s="29"/>
      <c r="R5607" s="31"/>
      <c r="S5607" s="31"/>
      <c r="T5607" s="95" t="str">
        <f t="shared" si="415"/>
        <v/>
      </c>
      <c r="U5607" s="32">
        <f t="shared" si="416"/>
        <v>0</v>
      </c>
      <c r="V5607" s="22" t="str">
        <f t="shared" si="417"/>
        <v/>
      </c>
      <c r="X5607" s="33"/>
      <c r="Y5607" s="33"/>
    </row>
    <row r="5608" spans="1:25" x14ac:dyDescent="0.2">
      <c r="A5608" s="93"/>
      <c r="B5608" s="94" t="str">
        <f>IFERROR(VLOOKUP($A5608,HeadJournal!$A$1:$NTR$890,COLUMN(HeadJournal!B$1),0),"")</f>
        <v/>
      </c>
      <c r="C5608" s="94" t="str">
        <f>IFERROR(VLOOKUP($A5608,HeadJournal!$A$1:$NTR$890,COLUMN(HeadJournal!C$1),0),"")</f>
        <v/>
      </c>
      <c r="D5608" s="125" t="str">
        <f>IFERROR(VLOOKUP($A5608,HeadJournal!$A$1:$NTR$890,COLUMN(HeadJournal!D$1),0),"")</f>
        <v/>
      </c>
      <c r="E5608" s="95" t="str">
        <f>IFERROR(VLOOKUP($A5608,HeadJournal!$A$1:$NTR$890,COLUMN(HeadJournal!G$1),0),"")</f>
        <v/>
      </c>
      <c r="F5608" s="95" t="str">
        <f t="shared" si="414"/>
        <v/>
      </c>
      <c r="G5608" s="97"/>
      <c r="H5608" s="161"/>
      <c r="I5608" s="97"/>
      <c r="J5608" s="97"/>
      <c r="K5608" s="29"/>
      <c r="L5608" s="29"/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0</v>
      </c>
      <c r="Q5608" s="29"/>
      <c r="R5608" s="31"/>
      <c r="S5608" s="31"/>
      <c r="T5608" s="95" t="str">
        <f t="shared" si="415"/>
        <v/>
      </c>
      <c r="U5608" s="32">
        <f t="shared" si="416"/>
        <v>0</v>
      </c>
      <c r="V5608" s="22" t="str">
        <f t="shared" si="417"/>
        <v/>
      </c>
      <c r="X5608" s="33"/>
      <c r="Y5608" s="33"/>
    </row>
    <row r="5609" spans="1:25" x14ac:dyDescent="0.2">
      <c r="A5609" s="93"/>
      <c r="B5609" s="94" t="str">
        <f>IFERROR(VLOOKUP($A5609,HeadJournal!$A$1:$NTR$890,COLUMN(HeadJournal!B$1),0),"")</f>
        <v/>
      </c>
      <c r="C5609" s="94" t="str">
        <f>IFERROR(VLOOKUP($A5609,HeadJournal!$A$1:$NTR$890,COLUMN(HeadJournal!C$1),0),"")</f>
        <v/>
      </c>
      <c r="D5609" s="125" t="str">
        <f>IFERROR(VLOOKUP($A5609,HeadJournal!$A$1:$NTR$890,COLUMN(HeadJournal!D$1),0),"")</f>
        <v/>
      </c>
      <c r="E5609" s="95" t="str">
        <f>IFERROR(VLOOKUP($A5609,HeadJournal!$A$1:$NTR$890,COLUMN(HeadJournal!G$1),0),"")</f>
        <v/>
      </c>
      <c r="F5609" s="95" t="str">
        <f t="shared" si="414"/>
        <v/>
      </c>
      <c r="G5609" s="97"/>
      <c r="H5609" s="161"/>
      <c r="I5609" s="97"/>
      <c r="J5609" s="97"/>
      <c r="K5609" s="29"/>
      <c r="L5609" s="29"/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0</v>
      </c>
      <c r="Q5609" s="29"/>
      <c r="R5609" s="31"/>
      <c r="S5609" s="31"/>
      <c r="T5609" s="95" t="str">
        <f t="shared" si="415"/>
        <v/>
      </c>
      <c r="U5609" s="32">
        <f t="shared" si="416"/>
        <v>0</v>
      </c>
      <c r="V5609" s="22" t="str">
        <f t="shared" si="417"/>
        <v/>
      </c>
      <c r="X5609" s="33"/>
      <c r="Y5609" s="33"/>
    </row>
    <row r="5610" spans="1:25" x14ac:dyDescent="0.2">
      <c r="A5610" s="93"/>
      <c r="B5610" s="94" t="str">
        <f>IFERROR(VLOOKUP($A5610,HeadJournal!$A$1:$NTR$890,COLUMN(HeadJournal!B$1),0),"")</f>
        <v/>
      </c>
      <c r="C5610" s="94" t="str">
        <f>IFERROR(VLOOKUP($A5610,HeadJournal!$A$1:$NTR$890,COLUMN(HeadJournal!C$1),0),"")</f>
        <v/>
      </c>
      <c r="D5610" s="125" t="str">
        <f>IFERROR(VLOOKUP($A5610,HeadJournal!$A$1:$NTR$890,COLUMN(HeadJournal!D$1),0),"")</f>
        <v/>
      </c>
      <c r="E5610" s="95" t="str">
        <f>IFERROR(VLOOKUP($A5610,HeadJournal!$A$1:$NTR$890,COLUMN(HeadJournal!G$1),0),"")</f>
        <v/>
      </c>
      <c r="F5610" s="95" t="str">
        <f t="shared" si="414"/>
        <v/>
      </c>
      <c r="G5610" s="97"/>
      <c r="H5610" s="161"/>
      <c r="I5610" s="97"/>
      <c r="J5610" s="97"/>
      <c r="K5610" s="29"/>
      <c r="L5610" s="29"/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0</v>
      </c>
      <c r="Q5610" s="29"/>
      <c r="R5610" s="31"/>
      <c r="S5610" s="31"/>
      <c r="T5610" s="95" t="str">
        <f t="shared" si="415"/>
        <v/>
      </c>
      <c r="U5610" s="32">
        <f t="shared" si="416"/>
        <v>0</v>
      </c>
      <c r="V5610" s="22" t="str">
        <f t="shared" si="417"/>
        <v/>
      </c>
      <c r="X5610" s="33"/>
      <c r="Y5610" s="33"/>
    </row>
    <row r="5611" spans="1:25" x14ac:dyDescent="0.2">
      <c r="A5611" s="93"/>
      <c r="B5611" s="94" t="str">
        <f>IFERROR(VLOOKUP($A5611,HeadJournal!$A$1:$NTR$890,COLUMN(HeadJournal!B$1),0),"")</f>
        <v/>
      </c>
      <c r="C5611" s="94" t="str">
        <f>IFERROR(VLOOKUP($A5611,HeadJournal!$A$1:$NTR$890,COLUMN(HeadJournal!C$1),0),"")</f>
        <v/>
      </c>
      <c r="D5611" s="125" t="str">
        <f>IFERROR(VLOOKUP($A5611,HeadJournal!$A$1:$NTR$890,COLUMN(HeadJournal!D$1),0),"")</f>
        <v/>
      </c>
      <c r="E5611" s="95" t="str">
        <f>IFERROR(VLOOKUP($A5611,HeadJournal!$A$1:$NTR$890,COLUMN(HeadJournal!G$1),0),"")</f>
        <v/>
      </c>
      <c r="F5611" s="95" t="str">
        <f t="shared" si="414"/>
        <v/>
      </c>
      <c r="G5611" s="97"/>
      <c r="H5611" s="161"/>
      <c r="I5611" s="97"/>
      <c r="J5611" s="97"/>
      <c r="K5611" s="29"/>
      <c r="L5611" s="29"/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0</v>
      </c>
      <c r="Q5611" s="29"/>
      <c r="R5611" s="31"/>
      <c r="S5611" s="31"/>
      <c r="T5611" s="95" t="str">
        <f t="shared" si="415"/>
        <v/>
      </c>
      <c r="U5611" s="32">
        <f t="shared" si="416"/>
        <v>0</v>
      </c>
      <c r="V5611" s="22" t="str">
        <f t="shared" si="417"/>
        <v/>
      </c>
      <c r="X5611" s="33"/>
      <c r="Y5611" s="33"/>
    </row>
    <row r="5612" spans="1:25" x14ac:dyDescent="0.2">
      <c r="A5612" s="93"/>
      <c r="B5612" s="94" t="str">
        <f>IFERROR(VLOOKUP($A5612,HeadJournal!$A$1:$NTR$890,COLUMN(HeadJournal!B$1),0),"")</f>
        <v/>
      </c>
      <c r="C5612" s="94" t="str">
        <f>IFERROR(VLOOKUP($A5612,HeadJournal!$A$1:$NTR$890,COLUMN(HeadJournal!C$1),0),"")</f>
        <v/>
      </c>
      <c r="D5612" s="125" t="str">
        <f>IFERROR(VLOOKUP($A5612,HeadJournal!$A$1:$NTR$890,COLUMN(HeadJournal!D$1),0),"")</f>
        <v/>
      </c>
      <c r="E5612" s="95" t="str">
        <f>IFERROR(VLOOKUP($A5612,HeadJournal!$A$1:$NTR$890,COLUMN(HeadJournal!G$1),0),"")</f>
        <v/>
      </c>
      <c r="F5612" s="95" t="str">
        <f t="shared" si="414"/>
        <v/>
      </c>
      <c r="G5612" s="97"/>
      <c r="H5612" s="161"/>
      <c r="I5612" s="97"/>
      <c r="J5612" s="97"/>
      <c r="K5612" s="29"/>
      <c r="L5612" s="29"/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0</v>
      </c>
      <c r="Q5612" s="29"/>
      <c r="R5612" s="31"/>
      <c r="S5612" s="31"/>
      <c r="T5612" s="95" t="str">
        <f t="shared" si="415"/>
        <v/>
      </c>
      <c r="U5612" s="32">
        <f t="shared" si="416"/>
        <v>0</v>
      </c>
      <c r="V5612" s="22" t="str">
        <f t="shared" si="417"/>
        <v/>
      </c>
      <c r="X5612" s="33"/>
      <c r="Y5612" s="33"/>
    </row>
    <row r="5613" spans="1:25" x14ac:dyDescent="0.2">
      <c r="A5613" s="93"/>
      <c r="B5613" s="94" t="str">
        <f>IFERROR(VLOOKUP($A5613,HeadJournal!$A$1:$NTR$890,COLUMN(HeadJournal!B$1),0),"")</f>
        <v/>
      </c>
      <c r="C5613" s="94" t="str">
        <f>IFERROR(VLOOKUP($A5613,HeadJournal!$A$1:$NTR$890,COLUMN(HeadJournal!C$1),0),"")</f>
        <v/>
      </c>
      <c r="D5613" s="125" t="str">
        <f>IFERROR(VLOOKUP($A5613,HeadJournal!$A$1:$NTR$890,COLUMN(HeadJournal!D$1),0),"")</f>
        <v/>
      </c>
      <c r="E5613" s="95" t="str">
        <f>IFERROR(VLOOKUP($A5613,HeadJournal!$A$1:$NTR$890,COLUMN(HeadJournal!G$1),0),"")</f>
        <v/>
      </c>
      <c r="F5613" s="95" t="str">
        <f t="shared" si="414"/>
        <v/>
      </c>
      <c r="G5613" s="97"/>
      <c r="H5613" s="161"/>
      <c r="I5613" s="97"/>
      <c r="J5613" s="97"/>
      <c r="K5613" s="29"/>
      <c r="L5613" s="29"/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0</v>
      </c>
      <c r="Q5613" s="29"/>
      <c r="R5613" s="31"/>
      <c r="S5613" s="31"/>
      <c r="T5613" s="95" t="str">
        <f t="shared" si="415"/>
        <v/>
      </c>
      <c r="U5613" s="32">
        <f t="shared" si="416"/>
        <v>0</v>
      </c>
      <c r="V5613" s="22" t="str">
        <f t="shared" si="417"/>
        <v/>
      </c>
      <c r="X5613" s="33"/>
      <c r="Y5613" s="33"/>
    </row>
    <row r="5614" spans="1:25" x14ac:dyDescent="0.2">
      <c r="A5614" s="93"/>
      <c r="B5614" s="94" t="str">
        <f>IFERROR(VLOOKUP($A5614,HeadJournal!$A$1:$NTR$890,COLUMN(HeadJournal!B$1),0),"")</f>
        <v/>
      </c>
      <c r="C5614" s="94" t="str">
        <f>IFERROR(VLOOKUP($A5614,HeadJournal!$A$1:$NTR$890,COLUMN(HeadJournal!C$1),0),"")</f>
        <v/>
      </c>
      <c r="D5614" s="125" t="str">
        <f>IFERROR(VLOOKUP($A5614,HeadJournal!$A$1:$NTR$890,COLUMN(HeadJournal!D$1),0),"")</f>
        <v/>
      </c>
      <c r="E5614" s="95" t="str">
        <f>IFERROR(VLOOKUP($A5614,HeadJournal!$A$1:$NTR$890,COLUMN(HeadJournal!G$1),0),"")</f>
        <v/>
      </c>
      <c r="F5614" s="95" t="str">
        <f t="shared" si="414"/>
        <v/>
      </c>
      <c r="G5614" s="97"/>
      <c r="H5614" s="161"/>
      <c r="I5614" s="97"/>
      <c r="J5614" s="97"/>
      <c r="K5614" s="29"/>
      <c r="L5614" s="29"/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0</v>
      </c>
      <c r="Q5614" s="29"/>
      <c r="R5614" s="31"/>
      <c r="S5614" s="31"/>
      <c r="T5614" s="95" t="str">
        <f t="shared" si="415"/>
        <v/>
      </c>
      <c r="U5614" s="32">
        <f t="shared" si="416"/>
        <v>0</v>
      </c>
      <c r="V5614" s="22" t="str">
        <f t="shared" si="417"/>
        <v/>
      </c>
      <c r="X5614" s="33"/>
      <c r="Y5614" s="33"/>
    </row>
    <row r="5615" spans="1:25" x14ac:dyDescent="0.2">
      <c r="A5615" s="93"/>
      <c r="B5615" s="94" t="str">
        <f>IFERROR(VLOOKUP($A5615,HeadJournal!$A$1:$NTR$890,COLUMN(HeadJournal!B$1),0),"")</f>
        <v/>
      </c>
      <c r="C5615" s="94" t="str">
        <f>IFERROR(VLOOKUP($A5615,HeadJournal!$A$1:$NTR$890,COLUMN(HeadJournal!C$1),0),"")</f>
        <v/>
      </c>
      <c r="D5615" s="125" t="str">
        <f>IFERROR(VLOOKUP($A5615,HeadJournal!$A$1:$NTR$890,COLUMN(HeadJournal!D$1),0),"")</f>
        <v/>
      </c>
      <c r="E5615" s="95" t="str">
        <f>IFERROR(VLOOKUP($A5615,HeadJournal!$A$1:$NTR$890,COLUMN(HeadJournal!G$1),0),"")</f>
        <v/>
      </c>
      <c r="F5615" s="95" t="str">
        <f t="shared" si="414"/>
        <v/>
      </c>
      <c r="G5615" s="97"/>
      <c r="H5615" s="161"/>
      <c r="I5615" s="97"/>
      <c r="J5615" s="97"/>
      <c r="K5615" s="29"/>
      <c r="L5615" s="29"/>
      <c r="M5615" s="30">
        <f>IFERROR(VLOOKUP($A5615,HeadJournal!$A$1:$J$890,COLUMN(HeadJournal!I$1),0)*($K5615+$L5615)/(SUMIF($A:$A,$A5615,$K:$K)+SUMIF($A:$A,$A5615,$L:$L)),0)</f>
        <v>0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0</v>
      </c>
      <c r="Q5615" s="29"/>
      <c r="R5615" s="31"/>
      <c r="S5615" s="31"/>
      <c r="T5615" s="95" t="str">
        <f t="shared" si="415"/>
        <v/>
      </c>
      <c r="U5615" s="32">
        <f t="shared" si="416"/>
        <v>0</v>
      </c>
      <c r="V5615" s="22" t="str">
        <f t="shared" si="417"/>
        <v/>
      </c>
      <c r="X5615" s="33"/>
      <c r="Y5615" s="33"/>
    </row>
    <row r="5616" spans="1:25" x14ac:dyDescent="0.2">
      <c r="A5616" s="93"/>
      <c r="B5616" s="94" t="str">
        <f>IFERROR(VLOOKUP($A5616,HeadJournal!$A$1:$NTR$890,COLUMN(HeadJournal!B$1),0),"")</f>
        <v/>
      </c>
      <c r="C5616" s="94" t="str">
        <f>IFERROR(VLOOKUP($A5616,HeadJournal!$A$1:$NTR$890,COLUMN(HeadJournal!C$1),0),"")</f>
        <v/>
      </c>
      <c r="D5616" s="125" t="str">
        <f>IFERROR(VLOOKUP($A5616,HeadJournal!$A$1:$NTR$890,COLUMN(HeadJournal!D$1),0),"")</f>
        <v/>
      </c>
      <c r="E5616" s="95" t="str">
        <f>IFERROR(VLOOKUP($A5616,HeadJournal!$A$1:$NTR$890,COLUMN(HeadJournal!G$1),0),"")</f>
        <v/>
      </c>
      <c r="F5616" s="95" t="str">
        <f t="shared" si="402"/>
        <v/>
      </c>
      <c r="G5616" s="97"/>
      <c r="H5616" s="161"/>
      <c r="I5616" s="97"/>
      <c r="J5616" s="97"/>
      <c r="K5616" s="29"/>
      <c r="L5616" s="29"/>
      <c r="M5616" s="30">
        <f>IFERROR(VLOOKUP($A5616,HeadJournal!$A$1:$J$890,COLUMN(HeadJournal!I$1),0)*($K5616+$L5616)/(SUMIF($A:$A,$A5616,$K:$K)+SUMIF($A:$A,$A5616,$L:$L)),0)</f>
        <v>0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0</v>
      </c>
      <c r="Q5616" s="29"/>
      <c r="R5616" s="31"/>
      <c r="S5616" s="31"/>
      <c r="T5616" s="95" t="str">
        <f t="shared" si="403"/>
        <v/>
      </c>
      <c r="U5616" s="32">
        <f t="shared" si="404"/>
        <v>0</v>
      </c>
      <c r="V5616" s="22" t="str">
        <f t="shared" si="405"/>
        <v/>
      </c>
      <c r="X5616" s="33"/>
      <c r="Y5616" s="33"/>
    </row>
    <row r="5617" spans="1:25" x14ac:dyDescent="0.2">
      <c r="A5617" s="93"/>
      <c r="B5617" s="94" t="str">
        <f>IFERROR(VLOOKUP($A5617,HeadJournal!$A$1:$NTR$890,COLUMN(HeadJournal!B$1),0),"")</f>
        <v/>
      </c>
      <c r="C5617" s="94" t="str">
        <f>IFERROR(VLOOKUP($A5617,HeadJournal!$A$1:$NTR$890,COLUMN(HeadJournal!C$1),0),"")</f>
        <v/>
      </c>
      <c r="D5617" s="125" t="str">
        <f>IFERROR(VLOOKUP($A5617,HeadJournal!$A$1:$NTR$890,COLUMN(HeadJournal!D$1),0),"")</f>
        <v/>
      </c>
      <c r="E5617" s="95" t="str">
        <f>IFERROR(VLOOKUP($A5617,HeadJournal!$A$1:$NTR$890,COLUMN(HeadJournal!G$1),0),"")</f>
        <v/>
      </c>
      <c r="F5617" s="95" t="str">
        <f t="shared" si="402"/>
        <v/>
      </c>
      <c r="G5617" s="97"/>
      <c r="H5617" s="161"/>
      <c r="I5617" s="97"/>
      <c r="J5617" s="97"/>
      <c r="K5617" s="29"/>
      <c r="L5617" s="29"/>
      <c r="M5617" s="30">
        <f>IFERROR(VLOOKUP($A5617,HeadJournal!$A$1:$J$890,COLUMN(HeadJournal!I$1),0)*($K5617+$L5617)/(SUMIF($A:$A,$A5617,$K:$K)+SUMIF($A:$A,$A5617,$L:$L)),0)</f>
        <v>0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0</v>
      </c>
      <c r="Q5617" s="29"/>
      <c r="R5617" s="31"/>
      <c r="S5617" s="31"/>
      <c r="T5617" s="95" t="str">
        <f t="shared" si="403"/>
        <v/>
      </c>
      <c r="U5617" s="32">
        <f t="shared" si="404"/>
        <v>0</v>
      </c>
      <c r="V5617" s="22" t="str">
        <f t="shared" si="405"/>
        <v/>
      </c>
      <c r="X5617" s="33"/>
      <c r="Y5617" s="33"/>
    </row>
    <row r="5618" spans="1:25" x14ac:dyDescent="0.2">
      <c r="A5618" s="93"/>
      <c r="B5618" s="94" t="str">
        <f>IFERROR(VLOOKUP($A5618,HeadJournal!$A$1:$NTR$890,COLUMN(HeadJournal!B$1),0),"")</f>
        <v/>
      </c>
      <c r="C5618" s="94" t="str">
        <f>IFERROR(VLOOKUP($A5618,HeadJournal!$A$1:$NTR$890,COLUMN(HeadJournal!C$1),0),"")</f>
        <v/>
      </c>
      <c r="D5618" s="125" t="str">
        <f>IFERROR(VLOOKUP($A5618,HeadJournal!$A$1:$NTR$890,COLUMN(HeadJournal!D$1),0),"")</f>
        <v/>
      </c>
      <c r="E5618" s="95" t="str">
        <f>IFERROR(VLOOKUP($A5618,HeadJournal!$A$1:$NTR$890,COLUMN(HeadJournal!G$1),0),"")</f>
        <v/>
      </c>
      <c r="F5618" s="95" t="str">
        <f t="shared" si="402"/>
        <v/>
      </c>
      <c r="G5618" s="97"/>
      <c r="H5618" s="161"/>
      <c r="I5618" s="97"/>
      <c r="J5618" s="97"/>
      <c r="K5618" s="29"/>
      <c r="L5618" s="29"/>
      <c r="M5618" s="30">
        <f>IFERROR(VLOOKUP($A5618,HeadJournal!$A$1:$J$890,COLUMN(HeadJournal!I$1),0)*($K5618+$L5618)/(SUMIF($A:$A,$A5618,$K:$K)+SUMIF($A:$A,$A5618,$L:$L)),0)</f>
        <v>0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0</v>
      </c>
      <c r="Q5618" s="29"/>
      <c r="R5618" s="31"/>
      <c r="S5618" s="31"/>
      <c r="T5618" s="95" t="str">
        <f t="shared" si="403"/>
        <v/>
      </c>
      <c r="U5618" s="32">
        <f t="shared" si="404"/>
        <v>0</v>
      </c>
      <c r="V5618" s="22" t="str">
        <f t="shared" si="405"/>
        <v/>
      </c>
      <c r="X5618" s="33"/>
      <c r="Y5618" s="33"/>
    </row>
    <row r="5619" spans="1:25" x14ac:dyDescent="0.2">
      <c r="A5619" s="93"/>
      <c r="B5619" s="94" t="str">
        <f>IFERROR(VLOOKUP($A5619,HeadJournal!$A$1:$NTR$890,COLUMN(HeadJournal!B$1),0),"")</f>
        <v/>
      </c>
      <c r="C5619" s="94" t="str">
        <f>IFERROR(VLOOKUP($A5619,HeadJournal!$A$1:$NTR$890,COLUMN(HeadJournal!C$1),0),"")</f>
        <v/>
      </c>
      <c r="D5619" s="125" t="str">
        <f>IFERROR(VLOOKUP($A5619,HeadJournal!$A$1:$NTR$890,COLUMN(HeadJournal!D$1),0),"")</f>
        <v/>
      </c>
      <c r="E5619" s="95" t="str">
        <f>IFERROR(VLOOKUP($A5619,HeadJournal!$A$1:$NTR$890,COLUMN(HeadJournal!G$1),0),"")</f>
        <v/>
      </c>
      <c r="F5619" s="95" t="str">
        <f t="shared" si="402"/>
        <v/>
      </c>
      <c r="G5619" s="97"/>
      <c r="H5619" s="161"/>
      <c r="I5619" s="97"/>
      <c r="J5619" s="97"/>
      <c r="K5619" s="29"/>
      <c r="L5619" s="29"/>
      <c r="M5619" s="30">
        <f>IFERROR(VLOOKUP($A5619,HeadJournal!$A$1:$J$890,COLUMN(HeadJournal!I$1),0)*($K5619+$L5619)/(SUMIF($A:$A,$A5619,$K:$K)+SUMIF($A:$A,$A5619,$L:$L)),0)</f>
        <v>0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0</v>
      </c>
      <c r="Q5619" s="29"/>
      <c r="R5619" s="31"/>
      <c r="S5619" s="31"/>
      <c r="T5619" s="95" t="str">
        <f t="shared" si="403"/>
        <v/>
      </c>
      <c r="U5619" s="32">
        <f t="shared" si="404"/>
        <v>0</v>
      </c>
      <c r="V5619" s="22" t="str">
        <f t="shared" si="405"/>
        <v/>
      </c>
      <c r="X5619" s="33"/>
      <c r="Y5619" s="33"/>
    </row>
    <row r="5620" spans="1:25" x14ac:dyDescent="0.2">
      <c r="A5620" s="93"/>
      <c r="B5620" s="94" t="str">
        <f>IFERROR(VLOOKUP($A5620,HeadJournal!$A$1:$NTR$890,COLUMN(HeadJournal!B$1),0),"")</f>
        <v/>
      </c>
      <c r="C5620" s="94" t="str">
        <f>IFERROR(VLOOKUP($A5620,HeadJournal!$A$1:$NTR$890,COLUMN(HeadJournal!C$1),0),"")</f>
        <v/>
      </c>
      <c r="D5620" s="125" t="str">
        <f>IFERROR(VLOOKUP($A5620,HeadJournal!$A$1:$NTR$890,COLUMN(HeadJournal!D$1),0),"")</f>
        <v/>
      </c>
      <c r="E5620" s="95" t="str">
        <f>IFERROR(VLOOKUP($A5620,HeadJournal!$A$1:$NTR$890,COLUMN(HeadJournal!G$1),0),"")</f>
        <v/>
      </c>
      <c r="F5620" s="95" t="str">
        <f t="shared" si="402"/>
        <v/>
      </c>
      <c r="G5620" s="97"/>
      <c r="H5620" s="161"/>
      <c r="I5620" s="97"/>
      <c r="J5620" s="97"/>
      <c r="K5620" s="29"/>
      <c r="L5620" s="29"/>
      <c r="M5620" s="30">
        <f>IFERROR(VLOOKUP($A5620,HeadJournal!$A$1:$J$890,COLUMN(HeadJournal!I$1),0)*($K5620+$L5620)/(SUMIF($A:$A,$A5620,$K:$K)+SUMIF($A:$A,$A5620,$L:$L)),0)</f>
        <v>0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0</v>
      </c>
      <c r="Q5620" s="29"/>
      <c r="R5620" s="31"/>
      <c r="S5620" s="31"/>
      <c r="T5620" s="95" t="str">
        <f t="shared" si="403"/>
        <v/>
      </c>
      <c r="U5620" s="32">
        <f t="shared" si="404"/>
        <v>0</v>
      </c>
      <c r="V5620" s="22" t="str">
        <f t="shared" si="405"/>
        <v/>
      </c>
      <c r="X5620" s="33"/>
      <c r="Y5620" s="33"/>
    </row>
    <row r="5621" spans="1:25" x14ac:dyDescent="0.2">
      <c r="A5621" s="93"/>
      <c r="B5621" s="94" t="str">
        <f>IFERROR(VLOOKUP($A5621,HeadJournal!$A$1:$NTR$890,COLUMN(HeadJournal!B$1),0),"")</f>
        <v/>
      </c>
      <c r="C5621" s="94" t="str">
        <f>IFERROR(VLOOKUP($A5621,HeadJournal!$A$1:$NTR$890,COLUMN(HeadJournal!C$1),0),"")</f>
        <v/>
      </c>
      <c r="D5621" s="125" t="str">
        <f>IFERROR(VLOOKUP($A5621,HeadJournal!$A$1:$NTR$890,COLUMN(HeadJournal!D$1),0),"")</f>
        <v/>
      </c>
      <c r="E5621" s="95" t="str">
        <f>IFERROR(VLOOKUP($A5621,HeadJournal!$A$1:$NTR$890,COLUMN(HeadJournal!G$1),0),"")</f>
        <v/>
      </c>
      <c r="F5621" s="95" t="str">
        <f t="shared" si="402"/>
        <v/>
      </c>
      <c r="G5621" s="97"/>
      <c r="H5621" s="161"/>
      <c r="I5621" s="97"/>
      <c r="J5621" s="97"/>
      <c r="K5621" s="29"/>
      <c r="L5621" s="29"/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0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0</v>
      </c>
      <c r="Q5621" s="29"/>
      <c r="R5621" s="31"/>
      <c r="S5621" s="31"/>
      <c r="T5621" s="95" t="str">
        <f t="shared" si="403"/>
        <v/>
      </c>
      <c r="U5621" s="32">
        <f t="shared" si="404"/>
        <v>0</v>
      </c>
      <c r="V5621" s="22" t="str">
        <f t="shared" si="405"/>
        <v/>
      </c>
      <c r="X5621" s="33"/>
      <c r="Y5621" s="33"/>
    </row>
    <row r="5622" spans="1:25" x14ac:dyDescent="0.2">
      <c r="A5622" s="93"/>
      <c r="B5622" s="94" t="str">
        <f>IFERROR(VLOOKUP($A5622,HeadJournal!$A$1:$NTR$890,COLUMN(HeadJournal!B$1),0),"")</f>
        <v/>
      </c>
      <c r="C5622" s="94" t="str">
        <f>IFERROR(VLOOKUP($A5622,HeadJournal!$A$1:$NTR$890,COLUMN(HeadJournal!C$1),0),"")</f>
        <v/>
      </c>
      <c r="D5622" s="125" t="str">
        <f>IFERROR(VLOOKUP($A5622,HeadJournal!$A$1:$NTR$890,COLUMN(HeadJournal!D$1),0),"")</f>
        <v/>
      </c>
      <c r="E5622" s="95" t="str">
        <f>IFERROR(VLOOKUP($A5622,HeadJournal!$A$1:$NTR$890,COLUMN(HeadJournal!G$1),0),"")</f>
        <v/>
      </c>
      <c r="F5622" s="95" t="str">
        <f t="shared" si="402"/>
        <v/>
      </c>
      <c r="G5622" s="97"/>
      <c r="H5622" s="161"/>
      <c r="I5622" s="97"/>
      <c r="J5622" s="97"/>
      <c r="K5622" s="29"/>
      <c r="L5622" s="29"/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0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0</v>
      </c>
      <c r="Q5622" s="29"/>
      <c r="R5622" s="31"/>
      <c r="S5622" s="31"/>
      <c r="T5622" s="95" t="str">
        <f t="shared" si="403"/>
        <v/>
      </c>
      <c r="U5622" s="32">
        <f t="shared" si="404"/>
        <v>0</v>
      </c>
      <c r="V5622" s="22" t="str">
        <f t="shared" si="405"/>
        <v/>
      </c>
      <c r="X5622" s="33"/>
      <c r="Y5622" s="33"/>
    </row>
    <row r="5623" spans="1:25" x14ac:dyDescent="0.2">
      <c r="A5623" s="93"/>
      <c r="B5623" s="94" t="str">
        <f>IFERROR(VLOOKUP($A5623,HeadJournal!$A$1:$NTR$890,COLUMN(HeadJournal!B$1),0),"")</f>
        <v/>
      </c>
      <c r="C5623" s="94" t="str">
        <f>IFERROR(VLOOKUP($A5623,HeadJournal!$A$1:$NTR$890,COLUMN(HeadJournal!C$1),0),"")</f>
        <v/>
      </c>
      <c r="D5623" s="125" t="str">
        <f>IFERROR(VLOOKUP($A5623,HeadJournal!$A$1:$NTR$890,COLUMN(HeadJournal!D$1),0),"")</f>
        <v/>
      </c>
      <c r="E5623" s="95" t="str">
        <f>IFERROR(VLOOKUP($A5623,HeadJournal!$A$1:$NTR$890,COLUMN(HeadJournal!G$1),0),"")</f>
        <v/>
      </c>
      <c r="F5623" s="95" t="str">
        <f t="shared" si="402"/>
        <v/>
      </c>
      <c r="G5623" s="97"/>
      <c r="H5623" s="161"/>
      <c r="I5623" s="97"/>
      <c r="J5623" s="97"/>
      <c r="K5623" s="29"/>
      <c r="L5623" s="29"/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0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0</v>
      </c>
      <c r="Q5623" s="29"/>
      <c r="R5623" s="31"/>
      <c r="S5623" s="31"/>
      <c r="T5623" s="95" t="str">
        <f t="shared" si="403"/>
        <v/>
      </c>
      <c r="U5623" s="32">
        <f t="shared" si="404"/>
        <v>0</v>
      </c>
      <c r="V5623" s="22" t="str">
        <f t="shared" si="405"/>
        <v/>
      </c>
      <c r="X5623" s="33"/>
      <c r="Y5623" s="33"/>
    </row>
    <row r="5624" spans="1:25" x14ac:dyDescent="0.2">
      <c r="A5624" s="93"/>
      <c r="B5624" s="94" t="str">
        <f>IFERROR(VLOOKUP($A5624,HeadJournal!$A$1:$NTR$890,COLUMN(HeadJournal!B$1),0),"")</f>
        <v/>
      </c>
      <c r="C5624" s="94" t="str">
        <f>IFERROR(VLOOKUP($A5624,HeadJournal!$A$1:$NTR$890,COLUMN(HeadJournal!C$1),0),"")</f>
        <v/>
      </c>
      <c r="D5624" s="125" t="str">
        <f>IFERROR(VLOOKUP($A5624,HeadJournal!$A$1:$NTR$890,COLUMN(HeadJournal!D$1),0),"")</f>
        <v/>
      </c>
      <c r="E5624" s="95" t="str">
        <f>IFERROR(VLOOKUP($A5624,HeadJournal!$A$1:$NTR$890,COLUMN(HeadJournal!G$1),0),"")</f>
        <v/>
      </c>
      <c r="F5624" s="95" t="str">
        <f t="shared" si="402"/>
        <v/>
      </c>
      <c r="G5624" s="97"/>
      <c r="H5624" s="161"/>
      <c r="I5624" s="97"/>
      <c r="J5624" s="97"/>
      <c r="K5624" s="29"/>
      <c r="L5624" s="29"/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0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0</v>
      </c>
      <c r="Q5624" s="29"/>
      <c r="R5624" s="31"/>
      <c r="S5624" s="31"/>
      <c r="T5624" s="95" t="str">
        <f t="shared" si="403"/>
        <v/>
      </c>
      <c r="U5624" s="32">
        <f t="shared" si="404"/>
        <v>0</v>
      </c>
      <c r="V5624" s="22" t="str">
        <f t="shared" si="405"/>
        <v/>
      </c>
      <c r="X5624" s="33"/>
      <c r="Y5624" s="33"/>
    </row>
    <row r="5625" spans="1:25" x14ac:dyDescent="0.2">
      <c r="A5625" s="93"/>
      <c r="B5625" s="94" t="str">
        <f>IFERROR(VLOOKUP($A5625,HeadJournal!$A$1:$NTR$890,COLUMN(HeadJournal!B$1),0),"")</f>
        <v/>
      </c>
      <c r="C5625" s="94" t="str">
        <f>IFERROR(VLOOKUP($A5625,HeadJournal!$A$1:$NTR$890,COLUMN(HeadJournal!C$1),0),"")</f>
        <v/>
      </c>
      <c r="D5625" s="125" t="str">
        <f>IFERROR(VLOOKUP($A5625,HeadJournal!$A$1:$NTR$890,COLUMN(HeadJournal!D$1),0),"")</f>
        <v/>
      </c>
      <c r="E5625" s="95" t="str">
        <f>IFERROR(VLOOKUP($A5625,HeadJournal!$A$1:$NTR$890,COLUMN(HeadJournal!G$1),0),"")</f>
        <v/>
      </c>
      <c r="F5625" s="95" t="str">
        <f t="shared" si="402"/>
        <v/>
      </c>
      <c r="G5625" s="97"/>
      <c r="H5625" s="161"/>
      <c r="I5625" s="97"/>
      <c r="J5625" s="97"/>
      <c r="K5625" s="29"/>
      <c r="L5625" s="29"/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0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0</v>
      </c>
      <c r="Q5625" s="29"/>
      <c r="R5625" s="31"/>
      <c r="S5625" s="31"/>
      <c r="T5625" s="95" t="str">
        <f t="shared" si="403"/>
        <v/>
      </c>
      <c r="U5625" s="32">
        <f t="shared" si="404"/>
        <v>0</v>
      </c>
      <c r="V5625" s="22" t="str">
        <f t="shared" si="405"/>
        <v/>
      </c>
      <c r="X5625" s="33"/>
      <c r="Y5625" s="33"/>
    </row>
    <row r="5626" spans="1:25" x14ac:dyDescent="0.2">
      <c r="A5626" s="93"/>
      <c r="B5626" s="94" t="str">
        <f>IFERROR(VLOOKUP($A5626,HeadJournal!$A$1:$NTR$890,COLUMN(HeadJournal!B$1),0),"")</f>
        <v/>
      </c>
      <c r="C5626" s="94" t="str">
        <f>IFERROR(VLOOKUP($A5626,HeadJournal!$A$1:$NTR$890,COLUMN(HeadJournal!C$1),0),"")</f>
        <v/>
      </c>
      <c r="D5626" s="125" t="str">
        <f>IFERROR(VLOOKUP($A5626,HeadJournal!$A$1:$NTR$890,COLUMN(HeadJournal!D$1),0),"")</f>
        <v/>
      </c>
      <c r="E5626" s="95" t="str">
        <f>IFERROR(VLOOKUP($A5626,HeadJournal!$A$1:$NTR$890,COLUMN(HeadJournal!G$1),0),"")</f>
        <v/>
      </c>
      <c r="F5626" s="95" t="str">
        <f t="shared" ref="F5626:F5635" si="418">IFERROR(MONTH(E5626)&amp;" "&amp;YEAR(E5626),"")</f>
        <v/>
      </c>
      <c r="G5626" s="97"/>
      <c r="H5626" s="161"/>
      <c r="I5626" s="97"/>
      <c r="J5626" s="97"/>
      <c r="K5626" s="29"/>
      <c r="L5626" s="29"/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0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0</v>
      </c>
      <c r="Q5626" s="29"/>
      <c r="R5626" s="31"/>
      <c r="S5626" s="31"/>
      <c r="T5626" s="95" t="str">
        <f t="shared" ref="T5626:T5635" si="419">IF(R5626="","",MONTH(R5626)&amp;" "&amp;YEAR(R5626))</f>
        <v/>
      </c>
      <c r="U5626" s="32">
        <f t="shared" ref="U5626:U5635" si="420">Q5626-P5626</f>
        <v>0</v>
      </c>
      <c r="V5626" s="22" t="str">
        <f t="shared" ref="V5626:V5635" si="421">IF(Q5626&lt;&gt;0,IFERROR(U5626/P5626,""),"")</f>
        <v/>
      </c>
      <c r="X5626" s="33"/>
      <c r="Y5626" s="33"/>
    </row>
    <row r="5627" spans="1:25" x14ac:dyDescent="0.2">
      <c r="A5627" s="93"/>
      <c r="B5627" s="94" t="str">
        <f>IFERROR(VLOOKUP($A5627,HeadJournal!$A$1:$NTR$890,COLUMN(HeadJournal!B$1),0),"")</f>
        <v/>
      </c>
      <c r="C5627" s="94" t="str">
        <f>IFERROR(VLOOKUP($A5627,HeadJournal!$A$1:$NTR$890,COLUMN(HeadJournal!C$1),0),"")</f>
        <v/>
      </c>
      <c r="D5627" s="125" t="str">
        <f>IFERROR(VLOOKUP($A5627,HeadJournal!$A$1:$NTR$890,COLUMN(HeadJournal!D$1),0),"")</f>
        <v/>
      </c>
      <c r="E5627" s="95" t="str">
        <f>IFERROR(VLOOKUP($A5627,HeadJournal!$A$1:$NTR$890,COLUMN(HeadJournal!G$1),0),"")</f>
        <v/>
      </c>
      <c r="F5627" s="95" t="str">
        <f t="shared" si="418"/>
        <v/>
      </c>
      <c r="G5627" s="97"/>
      <c r="H5627" s="161"/>
      <c r="I5627" s="97"/>
      <c r="J5627" s="97"/>
      <c r="K5627" s="29"/>
      <c r="L5627" s="29"/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0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0</v>
      </c>
      <c r="Q5627" s="29"/>
      <c r="R5627" s="31"/>
      <c r="S5627" s="31"/>
      <c r="T5627" s="95" t="str">
        <f t="shared" si="419"/>
        <v/>
      </c>
      <c r="U5627" s="32">
        <f t="shared" si="420"/>
        <v>0</v>
      </c>
      <c r="V5627" s="22" t="str">
        <f t="shared" si="421"/>
        <v/>
      </c>
      <c r="X5627" s="33"/>
      <c r="Y5627" s="33"/>
    </row>
    <row r="5628" spans="1:25" x14ac:dyDescent="0.2">
      <c r="A5628" s="93"/>
      <c r="B5628" s="94" t="str">
        <f>IFERROR(VLOOKUP($A5628,HeadJournal!$A$1:$NTR$890,COLUMN(HeadJournal!B$1),0),"")</f>
        <v/>
      </c>
      <c r="C5628" s="94" t="str">
        <f>IFERROR(VLOOKUP($A5628,HeadJournal!$A$1:$NTR$890,COLUMN(HeadJournal!C$1),0),"")</f>
        <v/>
      </c>
      <c r="D5628" s="125" t="str">
        <f>IFERROR(VLOOKUP($A5628,HeadJournal!$A$1:$NTR$890,COLUMN(HeadJournal!D$1),0),"")</f>
        <v/>
      </c>
      <c r="E5628" s="95" t="str">
        <f>IFERROR(VLOOKUP($A5628,HeadJournal!$A$1:$NTR$890,COLUMN(HeadJournal!G$1),0),"")</f>
        <v/>
      </c>
      <c r="F5628" s="95" t="str">
        <f t="shared" si="418"/>
        <v/>
      </c>
      <c r="G5628" s="97"/>
      <c r="H5628" s="161"/>
      <c r="I5628" s="97"/>
      <c r="J5628" s="97"/>
      <c r="K5628" s="29"/>
      <c r="L5628" s="29"/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0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0</v>
      </c>
      <c r="Q5628" s="29"/>
      <c r="R5628" s="31"/>
      <c r="S5628" s="31"/>
      <c r="T5628" s="95" t="str">
        <f t="shared" si="419"/>
        <v/>
      </c>
      <c r="U5628" s="32">
        <f t="shared" si="420"/>
        <v>0</v>
      </c>
      <c r="V5628" s="22" t="str">
        <f t="shared" si="421"/>
        <v/>
      </c>
      <c r="X5628" s="33"/>
      <c r="Y5628" s="33"/>
    </row>
    <row r="5629" spans="1:25" x14ac:dyDescent="0.2">
      <c r="A5629" s="93"/>
      <c r="B5629" s="94" t="str">
        <f>IFERROR(VLOOKUP($A5629,HeadJournal!$A$1:$NTR$890,COLUMN(HeadJournal!B$1),0),"")</f>
        <v/>
      </c>
      <c r="C5629" s="94" t="str">
        <f>IFERROR(VLOOKUP($A5629,HeadJournal!$A$1:$NTR$890,COLUMN(HeadJournal!C$1),0),"")</f>
        <v/>
      </c>
      <c r="D5629" s="125" t="str">
        <f>IFERROR(VLOOKUP($A5629,HeadJournal!$A$1:$NTR$890,COLUMN(HeadJournal!D$1),0),"")</f>
        <v/>
      </c>
      <c r="E5629" s="95" t="str">
        <f>IFERROR(VLOOKUP($A5629,HeadJournal!$A$1:$NTR$890,COLUMN(HeadJournal!G$1),0),"")</f>
        <v/>
      </c>
      <c r="F5629" s="95" t="str">
        <f t="shared" si="418"/>
        <v/>
      </c>
      <c r="G5629" s="97"/>
      <c r="H5629" s="161"/>
      <c r="I5629" s="97"/>
      <c r="J5629" s="97"/>
      <c r="K5629" s="29"/>
      <c r="L5629" s="29"/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0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0</v>
      </c>
      <c r="Q5629" s="29"/>
      <c r="R5629" s="31"/>
      <c r="S5629" s="31"/>
      <c r="T5629" s="95" t="str">
        <f t="shared" si="419"/>
        <v/>
      </c>
      <c r="U5629" s="32">
        <f t="shared" si="420"/>
        <v>0</v>
      </c>
      <c r="V5629" s="22" t="str">
        <f t="shared" si="421"/>
        <v/>
      </c>
      <c r="X5629" s="33"/>
      <c r="Y5629" s="33"/>
    </row>
    <row r="5630" spans="1:25" x14ac:dyDescent="0.2">
      <c r="A5630" s="93"/>
      <c r="B5630" s="94" t="str">
        <f>IFERROR(VLOOKUP($A5630,HeadJournal!$A$1:$NTR$890,COLUMN(HeadJournal!B$1),0),"")</f>
        <v/>
      </c>
      <c r="C5630" s="94" t="str">
        <f>IFERROR(VLOOKUP($A5630,HeadJournal!$A$1:$NTR$890,COLUMN(HeadJournal!C$1),0),"")</f>
        <v/>
      </c>
      <c r="D5630" s="125" t="str">
        <f>IFERROR(VLOOKUP($A5630,HeadJournal!$A$1:$NTR$890,COLUMN(HeadJournal!D$1),0),"")</f>
        <v/>
      </c>
      <c r="E5630" s="95" t="str">
        <f>IFERROR(VLOOKUP($A5630,HeadJournal!$A$1:$NTR$890,COLUMN(HeadJournal!G$1),0),"")</f>
        <v/>
      </c>
      <c r="F5630" s="95" t="str">
        <f t="shared" si="418"/>
        <v/>
      </c>
      <c r="G5630" s="97"/>
      <c r="H5630" s="161"/>
      <c r="I5630" s="97"/>
      <c r="J5630" s="97"/>
      <c r="K5630" s="29"/>
      <c r="L5630" s="29"/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0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0</v>
      </c>
      <c r="Q5630" s="29"/>
      <c r="R5630" s="31"/>
      <c r="S5630" s="31"/>
      <c r="T5630" s="95" t="str">
        <f t="shared" si="419"/>
        <v/>
      </c>
      <c r="U5630" s="32">
        <f t="shared" si="420"/>
        <v>0</v>
      </c>
      <c r="V5630" s="22" t="str">
        <f t="shared" si="421"/>
        <v/>
      </c>
      <c r="X5630" s="33"/>
      <c r="Y5630" s="33"/>
    </row>
    <row r="5631" spans="1:25" x14ac:dyDescent="0.2">
      <c r="A5631" s="93"/>
      <c r="B5631" s="94" t="str">
        <f>IFERROR(VLOOKUP($A5631,HeadJournal!$A$1:$NTR$890,COLUMN(HeadJournal!B$1),0),"")</f>
        <v/>
      </c>
      <c r="C5631" s="94" t="str">
        <f>IFERROR(VLOOKUP($A5631,HeadJournal!$A$1:$NTR$890,COLUMN(HeadJournal!C$1),0),"")</f>
        <v/>
      </c>
      <c r="D5631" s="125" t="str">
        <f>IFERROR(VLOOKUP($A5631,HeadJournal!$A$1:$NTR$890,COLUMN(HeadJournal!D$1),0),"")</f>
        <v/>
      </c>
      <c r="E5631" s="95" t="str">
        <f>IFERROR(VLOOKUP($A5631,HeadJournal!$A$1:$NTR$890,COLUMN(HeadJournal!G$1),0),"")</f>
        <v/>
      </c>
      <c r="F5631" s="95" t="str">
        <f t="shared" si="418"/>
        <v/>
      </c>
      <c r="G5631" s="97"/>
      <c r="H5631" s="161"/>
      <c r="I5631" s="97"/>
      <c r="J5631" s="97"/>
      <c r="K5631" s="29"/>
      <c r="L5631" s="29"/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0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0</v>
      </c>
      <c r="Q5631" s="29"/>
      <c r="R5631" s="31"/>
      <c r="S5631" s="31"/>
      <c r="T5631" s="95" t="str">
        <f t="shared" si="419"/>
        <v/>
      </c>
      <c r="U5631" s="32">
        <f t="shared" si="420"/>
        <v>0</v>
      </c>
      <c r="V5631" s="22" t="str">
        <f t="shared" si="421"/>
        <v/>
      </c>
      <c r="X5631" s="33"/>
      <c r="Y5631" s="33"/>
    </row>
    <row r="5632" spans="1:25" x14ac:dyDescent="0.2">
      <c r="A5632" s="93"/>
      <c r="B5632" s="94" t="str">
        <f>IFERROR(VLOOKUP($A5632,HeadJournal!$A$1:$NTR$890,COLUMN(HeadJournal!B$1),0),"")</f>
        <v/>
      </c>
      <c r="C5632" s="94" t="str">
        <f>IFERROR(VLOOKUP($A5632,HeadJournal!$A$1:$NTR$890,COLUMN(HeadJournal!C$1),0),"")</f>
        <v/>
      </c>
      <c r="D5632" s="125" t="str">
        <f>IFERROR(VLOOKUP($A5632,HeadJournal!$A$1:$NTR$890,COLUMN(HeadJournal!D$1),0),"")</f>
        <v/>
      </c>
      <c r="E5632" s="95" t="str">
        <f>IFERROR(VLOOKUP($A5632,HeadJournal!$A$1:$NTR$890,COLUMN(HeadJournal!G$1),0),"")</f>
        <v/>
      </c>
      <c r="F5632" s="95" t="str">
        <f t="shared" si="418"/>
        <v/>
      </c>
      <c r="G5632" s="97"/>
      <c r="H5632" s="161"/>
      <c r="I5632" s="97"/>
      <c r="J5632" s="97"/>
      <c r="K5632" s="29"/>
      <c r="L5632" s="29"/>
      <c r="M5632" s="30">
        <f>IFERROR(VLOOKUP($A5632,HeadJournal!$A$1:$J$890,COLUMN(HeadJournal!I$1),0)*($K5632+$L5632)/(SUMIF($A:$A,$A5632,$K:$K)+SUMIF($A:$A,$A5632,$L:$L)),0)</f>
        <v>0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0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0</v>
      </c>
      <c r="Q5632" s="29"/>
      <c r="R5632" s="31"/>
      <c r="S5632" s="31"/>
      <c r="T5632" s="95" t="str">
        <f t="shared" si="419"/>
        <v/>
      </c>
      <c r="U5632" s="32">
        <f t="shared" si="420"/>
        <v>0</v>
      </c>
      <c r="V5632" s="22" t="str">
        <f t="shared" si="421"/>
        <v/>
      </c>
      <c r="X5632" s="33"/>
      <c r="Y5632" s="33"/>
    </row>
    <row r="5633" spans="1:25" x14ac:dyDescent="0.2">
      <c r="A5633" s="93"/>
      <c r="B5633" s="94" t="str">
        <f>IFERROR(VLOOKUP($A5633,HeadJournal!$A$1:$NTR$890,COLUMN(HeadJournal!B$1),0),"")</f>
        <v/>
      </c>
      <c r="C5633" s="94" t="str">
        <f>IFERROR(VLOOKUP($A5633,HeadJournal!$A$1:$NTR$890,COLUMN(HeadJournal!C$1),0),"")</f>
        <v/>
      </c>
      <c r="D5633" s="125" t="str">
        <f>IFERROR(VLOOKUP($A5633,HeadJournal!$A$1:$NTR$890,COLUMN(HeadJournal!D$1),0),"")</f>
        <v/>
      </c>
      <c r="E5633" s="95" t="str">
        <f>IFERROR(VLOOKUP($A5633,HeadJournal!$A$1:$NTR$890,COLUMN(HeadJournal!G$1),0),"")</f>
        <v/>
      </c>
      <c r="F5633" s="95" t="str">
        <f t="shared" si="418"/>
        <v/>
      </c>
      <c r="G5633" s="97"/>
      <c r="H5633" s="161"/>
      <c r="I5633" s="97"/>
      <c r="J5633" s="97"/>
      <c r="K5633" s="29"/>
      <c r="L5633" s="29"/>
      <c r="M5633" s="30">
        <f>IFERROR(VLOOKUP($A5633,HeadJournal!$A$1:$J$890,COLUMN(HeadJournal!I$1),0)*($K5633+$L5633)/(SUMIF($A:$A,$A5633,$K:$K)+SUMIF($A:$A,$A5633,$L:$L)),0)</f>
        <v>0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0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0</v>
      </c>
      <c r="Q5633" s="29"/>
      <c r="R5633" s="31"/>
      <c r="S5633" s="31"/>
      <c r="T5633" s="95" t="str">
        <f t="shared" si="419"/>
        <v/>
      </c>
      <c r="U5633" s="32">
        <f t="shared" si="420"/>
        <v>0</v>
      </c>
      <c r="V5633" s="22" t="str">
        <f t="shared" si="421"/>
        <v/>
      </c>
      <c r="X5633" s="33"/>
      <c r="Y5633" s="33"/>
    </row>
    <row r="5634" spans="1:25" x14ac:dyDescent="0.2">
      <c r="A5634" s="93"/>
      <c r="B5634" s="94" t="str">
        <f>IFERROR(VLOOKUP($A5634,HeadJournal!$A$1:$NTR$890,COLUMN(HeadJournal!B$1),0),"")</f>
        <v/>
      </c>
      <c r="C5634" s="94" t="str">
        <f>IFERROR(VLOOKUP($A5634,HeadJournal!$A$1:$NTR$890,COLUMN(HeadJournal!C$1),0),"")</f>
        <v/>
      </c>
      <c r="D5634" s="125" t="str">
        <f>IFERROR(VLOOKUP($A5634,HeadJournal!$A$1:$NTR$890,COLUMN(HeadJournal!D$1),0),"")</f>
        <v/>
      </c>
      <c r="E5634" s="95" t="str">
        <f>IFERROR(VLOOKUP($A5634,HeadJournal!$A$1:$NTR$890,COLUMN(HeadJournal!G$1),0),"")</f>
        <v/>
      </c>
      <c r="F5634" s="95" t="str">
        <f t="shared" si="418"/>
        <v/>
      </c>
      <c r="G5634" s="97"/>
      <c r="H5634" s="161"/>
      <c r="I5634" s="97"/>
      <c r="J5634" s="97"/>
      <c r="K5634" s="29"/>
      <c r="L5634" s="29"/>
      <c r="M5634" s="30">
        <f>IFERROR(VLOOKUP($A5634,HeadJournal!$A$1:$J$890,COLUMN(HeadJournal!I$1),0)*($K5634+$L5634)/(SUMIF($A:$A,$A5634,$K:$K)+SUMIF($A:$A,$A5634,$L:$L)),0)</f>
        <v>0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0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0</v>
      </c>
      <c r="Q5634" s="29"/>
      <c r="R5634" s="31"/>
      <c r="S5634" s="31"/>
      <c r="T5634" s="95" t="str">
        <f t="shared" si="419"/>
        <v/>
      </c>
      <c r="U5634" s="32">
        <f t="shared" si="420"/>
        <v>0</v>
      </c>
      <c r="V5634" s="22" t="str">
        <f t="shared" si="421"/>
        <v/>
      </c>
      <c r="X5634" s="33"/>
      <c r="Y5634" s="33"/>
    </row>
    <row r="5635" spans="1:25" x14ac:dyDescent="0.2">
      <c r="A5635" s="93"/>
      <c r="B5635" s="94" t="str">
        <f>IFERROR(VLOOKUP($A5635,HeadJournal!$A$1:$NTR$890,COLUMN(HeadJournal!B$1),0),"")</f>
        <v/>
      </c>
      <c r="C5635" s="94" t="str">
        <f>IFERROR(VLOOKUP($A5635,HeadJournal!$A$1:$NTR$890,COLUMN(HeadJournal!C$1),0),"")</f>
        <v/>
      </c>
      <c r="D5635" s="125" t="str">
        <f>IFERROR(VLOOKUP($A5635,HeadJournal!$A$1:$NTR$890,COLUMN(HeadJournal!D$1),0),"")</f>
        <v/>
      </c>
      <c r="E5635" s="95" t="str">
        <f>IFERROR(VLOOKUP($A5635,HeadJournal!$A$1:$NTR$890,COLUMN(HeadJournal!G$1),0),"")</f>
        <v/>
      </c>
      <c r="F5635" s="95" t="str">
        <f t="shared" si="418"/>
        <v/>
      </c>
      <c r="G5635" s="97"/>
      <c r="H5635" s="161"/>
      <c r="I5635" s="97"/>
      <c r="J5635" s="97"/>
      <c r="K5635" s="29"/>
      <c r="L5635" s="29"/>
      <c r="M5635" s="30">
        <f>IFERROR(VLOOKUP($A5635,HeadJournal!$A$1:$J$890,COLUMN(HeadJournal!I$1),0)*($K5635+$L5635)/(SUMIF($A:$A,$A5635,$K:$K)+SUMIF($A:$A,$A5635,$L:$L)),0)</f>
        <v>0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0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0</v>
      </c>
      <c r="Q5635" s="29"/>
      <c r="R5635" s="31"/>
      <c r="S5635" s="31"/>
      <c r="T5635" s="95" t="str">
        <f t="shared" si="419"/>
        <v/>
      </c>
      <c r="U5635" s="32">
        <f t="shared" si="420"/>
        <v>0</v>
      </c>
      <c r="V5635" s="22" t="str">
        <f t="shared" si="421"/>
        <v/>
      </c>
      <c r="X5635" s="33"/>
      <c r="Y5635" s="33"/>
    </row>
    <row r="5636" spans="1:25" x14ac:dyDescent="0.2">
      <c r="A5636" s="93"/>
      <c r="B5636" s="94" t="str">
        <f>IFERROR(VLOOKUP($A5636,HeadJournal!$A$1:$NTR$890,COLUMN(HeadJournal!B$1),0),"")</f>
        <v/>
      </c>
      <c r="C5636" s="94" t="str">
        <f>IFERROR(VLOOKUP($A5636,HeadJournal!$A$1:$NTR$890,COLUMN(HeadJournal!C$1),0),"")</f>
        <v/>
      </c>
      <c r="D5636" s="125" t="str">
        <f>IFERROR(VLOOKUP($A5636,HeadJournal!$A$1:$NTR$890,COLUMN(HeadJournal!D$1),0),"")</f>
        <v/>
      </c>
      <c r="E5636" s="95" t="str">
        <f>IFERROR(VLOOKUP($A5636,HeadJournal!$A$1:$NTR$890,COLUMN(HeadJournal!G$1),0),"")</f>
        <v/>
      </c>
      <c r="F5636" s="95" t="str">
        <f t="shared" ref="F5636:F5645" si="422">IFERROR(MONTH(E5636)&amp;" "&amp;YEAR(E5636),"")</f>
        <v/>
      </c>
      <c r="G5636" s="97"/>
      <c r="H5636" s="161"/>
      <c r="I5636" s="97"/>
      <c r="J5636" s="97"/>
      <c r="K5636" s="29"/>
      <c r="L5636" s="29"/>
      <c r="M5636" s="30">
        <f>IFERROR(VLOOKUP($A5636,HeadJournal!$A$1:$J$890,COLUMN(HeadJournal!I$1),0)*($K5636+$L5636)/(SUMIF($A:$A,$A5636,$K:$K)+SUMIF($A:$A,$A5636,$L:$L)),0)</f>
        <v>0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0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0</v>
      </c>
      <c r="Q5636" s="29"/>
      <c r="R5636" s="31"/>
      <c r="S5636" s="31"/>
      <c r="T5636" s="95" t="str">
        <f t="shared" ref="T5636:T5645" si="423">IF(R5636="","",MONTH(R5636)&amp;" "&amp;YEAR(R5636))</f>
        <v/>
      </c>
      <c r="U5636" s="32">
        <f t="shared" ref="U5636:U5645" si="424">Q5636-P5636</f>
        <v>0</v>
      </c>
      <c r="V5636" s="22" t="str">
        <f t="shared" ref="V5636:V5645" si="425">IF(Q5636&lt;&gt;0,IFERROR(U5636/P5636,""),"")</f>
        <v/>
      </c>
      <c r="X5636" s="33"/>
      <c r="Y5636" s="33"/>
    </row>
    <row r="5637" spans="1:25" x14ac:dyDescent="0.2">
      <c r="A5637" s="93"/>
      <c r="B5637" s="94" t="str">
        <f>IFERROR(VLOOKUP($A5637,HeadJournal!$A$1:$NTR$890,COLUMN(HeadJournal!B$1),0),"")</f>
        <v/>
      </c>
      <c r="C5637" s="94" t="str">
        <f>IFERROR(VLOOKUP($A5637,HeadJournal!$A$1:$NTR$890,COLUMN(HeadJournal!C$1),0),"")</f>
        <v/>
      </c>
      <c r="D5637" s="125" t="str">
        <f>IFERROR(VLOOKUP($A5637,HeadJournal!$A$1:$NTR$890,COLUMN(HeadJournal!D$1),0),"")</f>
        <v/>
      </c>
      <c r="E5637" s="95" t="str">
        <f>IFERROR(VLOOKUP($A5637,HeadJournal!$A$1:$NTR$890,COLUMN(HeadJournal!G$1),0),"")</f>
        <v/>
      </c>
      <c r="F5637" s="95" t="str">
        <f t="shared" si="422"/>
        <v/>
      </c>
      <c r="G5637" s="97"/>
      <c r="H5637" s="161"/>
      <c r="I5637" s="97"/>
      <c r="J5637" s="97"/>
      <c r="K5637" s="29"/>
      <c r="L5637" s="29"/>
      <c r="M5637" s="30">
        <f>IFERROR(VLOOKUP($A5637,HeadJournal!$A$1:$J$890,COLUMN(HeadJournal!I$1),0)*($K5637+$L5637)/(SUMIF($A:$A,$A5637,$K:$K)+SUMIF($A:$A,$A5637,$L:$L)),0)</f>
        <v>0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0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0</v>
      </c>
      <c r="Q5637" s="29"/>
      <c r="R5637" s="31"/>
      <c r="S5637" s="31"/>
      <c r="T5637" s="95" t="str">
        <f t="shared" si="423"/>
        <v/>
      </c>
      <c r="U5637" s="32">
        <f t="shared" si="424"/>
        <v>0</v>
      </c>
      <c r="V5637" s="22" t="str">
        <f t="shared" si="425"/>
        <v/>
      </c>
      <c r="X5637" s="33"/>
      <c r="Y5637" s="33"/>
    </row>
    <row r="5638" spans="1:25" x14ac:dyDescent="0.2">
      <c r="A5638" s="93"/>
      <c r="B5638" s="94" t="str">
        <f>IFERROR(VLOOKUP($A5638,HeadJournal!$A$1:$NTR$890,COLUMN(HeadJournal!B$1),0),"")</f>
        <v/>
      </c>
      <c r="C5638" s="94" t="str">
        <f>IFERROR(VLOOKUP($A5638,HeadJournal!$A$1:$NTR$890,COLUMN(HeadJournal!C$1),0),"")</f>
        <v/>
      </c>
      <c r="D5638" s="125" t="str">
        <f>IFERROR(VLOOKUP($A5638,HeadJournal!$A$1:$NTR$890,COLUMN(HeadJournal!D$1),0),"")</f>
        <v/>
      </c>
      <c r="E5638" s="95" t="str">
        <f>IFERROR(VLOOKUP($A5638,HeadJournal!$A$1:$NTR$890,COLUMN(HeadJournal!G$1),0),"")</f>
        <v/>
      </c>
      <c r="F5638" s="95" t="str">
        <f t="shared" si="422"/>
        <v/>
      </c>
      <c r="G5638" s="97"/>
      <c r="H5638" s="161"/>
      <c r="I5638" s="97"/>
      <c r="J5638" s="97"/>
      <c r="K5638" s="29"/>
      <c r="L5638" s="29"/>
      <c r="M5638" s="30">
        <f>IFERROR(VLOOKUP($A5638,HeadJournal!$A$1:$J$890,COLUMN(HeadJournal!I$1),0)*($K5638+$L5638)/(SUMIF($A:$A,$A5638,$K:$K)+SUMIF($A:$A,$A5638,$L:$L)),0)</f>
        <v>0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0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0</v>
      </c>
      <c r="Q5638" s="29"/>
      <c r="R5638" s="31"/>
      <c r="S5638" s="31"/>
      <c r="T5638" s="95" t="str">
        <f t="shared" si="423"/>
        <v/>
      </c>
      <c r="U5638" s="32">
        <f t="shared" si="424"/>
        <v>0</v>
      </c>
      <c r="V5638" s="22" t="str">
        <f t="shared" si="425"/>
        <v/>
      </c>
      <c r="X5638" s="33"/>
      <c r="Y5638" s="33"/>
    </row>
    <row r="5639" spans="1:25" x14ac:dyDescent="0.2">
      <c r="A5639" s="93"/>
      <c r="B5639" s="94" t="str">
        <f>IFERROR(VLOOKUP($A5639,HeadJournal!$A$1:$NTR$890,COLUMN(HeadJournal!B$1),0),"")</f>
        <v/>
      </c>
      <c r="C5639" s="94" t="str">
        <f>IFERROR(VLOOKUP($A5639,HeadJournal!$A$1:$NTR$890,COLUMN(HeadJournal!C$1),0),"")</f>
        <v/>
      </c>
      <c r="D5639" s="125" t="str">
        <f>IFERROR(VLOOKUP($A5639,HeadJournal!$A$1:$NTR$890,COLUMN(HeadJournal!D$1),0),"")</f>
        <v/>
      </c>
      <c r="E5639" s="95" t="str">
        <f>IFERROR(VLOOKUP($A5639,HeadJournal!$A$1:$NTR$890,COLUMN(HeadJournal!G$1),0),"")</f>
        <v/>
      </c>
      <c r="F5639" s="95" t="str">
        <f t="shared" si="422"/>
        <v/>
      </c>
      <c r="G5639" s="97"/>
      <c r="H5639" s="161"/>
      <c r="I5639" s="97"/>
      <c r="J5639" s="97"/>
      <c r="K5639" s="29"/>
      <c r="L5639" s="29"/>
      <c r="M5639" s="30">
        <f>IFERROR(VLOOKUP($A5639,HeadJournal!$A$1:$J$890,COLUMN(HeadJournal!I$1),0)*($K5639+$L5639)/(SUMIF($A:$A,$A5639,$K:$K)+SUMIF($A:$A,$A5639,$L:$L)),0)</f>
        <v>0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0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0</v>
      </c>
      <c r="Q5639" s="29"/>
      <c r="R5639" s="31"/>
      <c r="S5639" s="31"/>
      <c r="T5639" s="95" t="str">
        <f t="shared" si="423"/>
        <v/>
      </c>
      <c r="U5639" s="32">
        <f t="shared" si="424"/>
        <v>0</v>
      </c>
      <c r="V5639" s="22" t="str">
        <f t="shared" si="425"/>
        <v/>
      </c>
      <c r="X5639" s="33"/>
      <c r="Y5639" s="33"/>
    </row>
    <row r="5640" spans="1:25" x14ac:dyDescent="0.2">
      <c r="A5640" s="93"/>
      <c r="B5640" s="94" t="str">
        <f>IFERROR(VLOOKUP($A5640,HeadJournal!$A$1:$NTR$890,COLUMN(HeadJournal!B$1),0),"")</f>
        <v/>
      </c>
      <c r="C5640" s="94" t="str">
        <f>IFERROR(VLOOKUP($A5640,HeadJournal!$A$1:$NTR$890,COLUMN(HeadJournal!C$1),0),"")</f>
        <v/>
      </c>
      <c r="D5640" s="125" t="str">
        <f>IFERROR(VLOOKUP($A5640,HeadJournal!$A$1:$NTR$890,COLUMN(HeadJournal!D$1),0),"")</f>
        <v/>
      </c>
      <c r="E5640" s="95" t="str">
        <f>IFERROR(VLOOKUP($A5640,HeadJournal!$A$1:$NTR$890,COLUMN(HeadJournal!G$1),0),"")</f>
        <v/>
      </c>
      <c r="F5640" s="95" t="str">
        <f t="shared" si="422"/>
        <v/>
      </c>
      <c r="G5640" s="97"/>
      <c r="H5640" s="161"/>
      <c r="I5640" s="97"/>
      <c r="J5640" s="97"/>
      <c r="K5640" s="29"/>
      <c r="L5640" s="29"/>
      <c r="M5640" s="30">
        <f>IFERROR(VLOOKUP($A5640,HeadJournal!$A$1:$J$890,COLUMN(HeadJournal!I$1),0)*($K5640+$L5640)/(SUMIF($A:$A,$A5640,$K:$K)+SUMIF($A:$A,$A5640,$L:$L)),0)</f>
        <v>0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0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0</v>
      </c>
      <c r="Q5640" s="29"/>
      <c r="R5640" s="31"/>
      <c r="S5640" s="31"/>
      <c r="T5640" s="95" t="str">
        <f t="shared" si="423"/>
        <v/>
      </c>
      <c r="U5640" s="32">
        <f t="shared" si="424"/>
        <v>0</v>
      </c>
      <c r="V5640" s="22" t="str">
        <f t="shared" si="425"/>
        <v/>
      </c>
      <c r="X5640" s="33"/>
      <c r="Y5640" s="33"/>
    </row>
    <row r="5641" spans="1:25" x14ac:dyDescent="0.2">
      <c r="A5641" s="93"/>
      <c r="B5641" s="94" t="str">
        <f>IFERROR(VLOOKUP($A5641,HeadJournal!$A$1:$NTR$890,COLUMN(HeadJournal!B$1),0),"")</f>
        <v/>
      </c>
      <c r="C5641" s="94" t="str">
        <f>IFERROR(VLOOKUP($A5641,HeadJournal!$A$1:$NTR$890,COLUMN(HeadJournal!C$1),0),"")</f>
        <v/>
      </c>
      <c r="D5641" s="125" t="str">
        <f>IFERROR(VLOOKUP($A5641,HeadJournal!$A$1:$NTR$890,COLUMN(HeadJournal!D$1),0),"")</f>
        <v/>
      </c>
      <c r="E5641" s="95" t="str">
        <f>IFERROR(VLOOKUP($A5641,HeadJournal!$A$1:$NTR$890,COLUMN(HeadJournal!G$1),0),"")</f>
        <v/>
      </c>
      <c r="F5641" s="95" t="str">
        <f t="shared" si="422"/>
        <v/>
      </c>
      <c r="G5641" s="97"/>
      <c r="H5641" s="161"/>
      <c r="I5641" s="97"/>
      <c r="J5641" s="97"/>
      <c r="K5641" s="29"/>
      <c r="L5641" s="29"/>
      <c r="M5641" s="30">
        <f>IFERROR(VLOOKUP($A5641,HeadJournal!$A$1:$J$890,COLUMN(HeadJournal!I$1),0)*($K5641+$L5641)/(SUMIF($A:$A,$A5641,$K:$K)+SUMIF($A:$A,$A5641,$L:$L)),0)</f>
        <v>0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0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0</v>
      </c>
      <c r="Q5641" s="29"/>
      <c r="R5641" s="31"/>
      <c r="S5641" s="31"/>
      <c r="T5641" s="95" t="str">
        <f t="shared" si="423"/>
        <v/>
      </c>
      <c r="U5641" s="32">
        <f t="shared" si="424"/>
        <v>0</v>
      </c>
      <c r="V5641" s="22" t="str">
        <f t="shared" si="425"/>
        <v/>
      </c>
      <c r="X5641" s="33"/>
      <c r="Y5641" s="33"/>
    </row>
    <row r="5642" spans="1:25" x14ac:dyDescent="0.2">
      <c r="A5642" s="93"/>
      <c r="B5642" s="94" t="str">
        <f>IFERROR(VLOOKUP($A5642,HeadJournal!$A$1:$NTR$890,COLUMN(HeadJournal!B$1),0),"")</f>
        <v/>
      </c>
      <c r="C5642" s="94" t="str">
        <f>IFERROR(VLOOKUP($A5642,HeadJournal!$A$1:$NTR$890,COLUMN(HeadJournal!C$1),0),"")</f>
        <v/>
      </c>
      <c r="D5642" s="125" t="str">
        <f>IFERROR(VLOOKUP($A5642,HeadJournal!$A$1:$NTR$890,COLUMN(HeadJournal!D$1),0),"")</f>
        <v/>
      </c>
      <c r="E5642" s="95" t="str">
        <f>IFERROR(VLOOKUP($A5642,HeadJournal!$A$1:$NTR$890,COLUMN(HeadJournal!G$1),0),"")</f>
        <v/>
      </c>
      <c r="F5642" s="95" t="str">
        <f t="shared" si="422"/>
        <v/>
      </c>
      <c r="G5642" s="97"/>
      <c r="H5642" s="161"/>
      <c r="I5642" s="97"/>
      <c r="J5642" s="97"/>
      <c r="K5642" s="29"/>
      <c r="L5642" s="29"/>
      <c r="M5642" s="30">
        <f>IFERROR(VLOOKUP($A5642,HeadJournal!$A$1:$J$890,COLUMN(HeadJournal!I$1),0)*($K5642+$L5642)/(SUMIF($A:$A,$A5642,$K:$K)+SUMIF($A:$A,$A5642,$L:$L)),0)</f>
        <v>0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0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0</v>
      </c>
      <c r="Q5642" s="29"/>
      <c r="R5642" s="31"/>
      <c r="S5642" s="31"/>
      <c r="T5642" s="95" t="str">
        <f t="shared" si="423"/>
        <v/>
      </c>
      <c r="U5642" s="32">
        <f t="shared" si="424"/>
        <v>0</v>
      </c>
      <c r="V5642" s="22" t="str">
        <f t="shared" si="425"/>
        <v/>
      </c>
      <c r="X5642" s="33"/>
      <c r="Y5642" s="33"/>
    </row>
    <row r="5643" spans="1:25" x14ac:dyDescent="0.2">
      <c r="A5643" s="93"/>
      <c r="B5643" s="94" t="str">
        <f>IFERROR(VLOOKUP($A5643,HeadJournal!$A$1:$NTR$890,COLUMN(HeadJournal!B$1),0),"")</f>
        <v/>
      </c>
      <c r="C5643" s="94" t="str">
        <f>IFERROR(VLOOKUP($A5643,HeadJournal!$A$1:$NTR$890,COLUMN(HeadJournal!C$1),0),"")</f>
        <v/>
      </c>
      <c r="D5643" s="125" t="str">
        <f>IFERROR(VLOOKUP($A5643,HeadJournal!$A$1:$NTR$890,COLUMN(HeadJournal!D$1),0),"")</f>
        <v/>
      </c>
      <c r="E5643" s="95" t="str">
        <f>IFERROR(VLOOKUP($A5643,HeadJournal!$A$1:$NTR$890,COLUMN(HeadJournal!G$1),0),"")</f>
        <v/>
      </c>
      <c r="F5643" s="95" t="str">
        <f t="shared" si="422"/>
        <v/>
      </c>
      <c r="G5643" s="97"/>
      <c r="H5643" s="161"/>
      <c r="I5643" s="97"/>
      <c r="J5643" s="97"/>
      <c r="K5643" s="29"/>
      <c r="L5643" s="29"/>
      <c r="M5643" s="30">
        <f>IFERROR(VLOOKUP($A5643,HeadJournal!$A$1:$J$890,COLUMN(HeadJournal!I$1),0)*($K5643+$L5643)/(SUMIF($A:$A,$A5643,$K:$K)+SUMIF($A:$A,$A5643,$L:$L)),0)</f>
        <v>0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0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0</v>
      </c>
      <c r="Q5643" s="29"/>
      <c r="R5643" s="31"/>
      <c r="S5643" s="31"/>
      <c r="T5643" s="95" t="str">
        <f t="shared" si="423"/>
        <v/>
      </c>
      <c r="U5643" s="32">
        <f t="shared" si="424"/>
        <v>0</v>
      </c>
      <c r="V5643" s="22" t="str">
        <f t="shared" si="425"/>
        <v/>
      </c>
      <c r="X5643" s="33"/>
      <c r="Y5643" s="33"/>
    </row>
    <row r="5644" spans="1:25" x14ac:dyDescent="0.2">
      <c r="A5644" s="93"/>
      <c r="B5644" s="94" t="str">
        <f>IFERROR(VLOOKUP($A5644,HeadJournal!$A$1:$NTR$890,COLUMN(HeadJournal!B$1),0),"")</f>
        <v/>
      </c>
      <c r="C5644" s="94" t="str">
        <f>IFERROR(VLOOKUP($A5644,HeadJournal!$A$1:$NTR$890,COLUMN(HeadJournal!C$1),0),"")</f>
        <v/>
      </c>
      <c r="D5644" s="125" t="str">
        <f>IFERROR(VLOOKUP($A5644,HeadJournal!$A$1:$NTR$890,COLUMN(HeadJournal!D$1),0),"")</f>
        <v/>
      </c>
      <c r="E5644" s="95" t="str">
        <f>IFERROR(VLOOKUP($A5644,HeadJournal!$A$1:$NTR$890,COLUMN(HeadJournal!G$1),0),"")</f>
        <v/>
      </c>
      <c r="F5644" s="95" t="str">
        <f t="shared" si="422"/>
        <v/>
      </c>
      <c r="G5644" s="97"/>
      <c r="H5644" s="161"/>
      <c r="I5644" s="97"/>
      <c r="J5644" s="97"/>
      <c r="K5644" s="29"/>
      <c r="L5644" s="29"/>
      <c r="M5644" s="30">
        <f>IFERROR(VLOOKUP($A5644,HeadJournal!$A$1:$J$890,COLUMN(HeadJournal!I$1),0)*($K5644+$L5644)/(SUMIF($A:$A,$A5644,$K:$K)+SUMIF($A:$A,$A5644,$L:$L)),0)</f>
        <v>0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0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0</v>
      </c>
      <c r="Q5644" s="29"/>
      <c r="R5644" s="31"/>
      <c r="S5644" s="31"/>
      <c r="T5644" s="95" t="str">
        <f t="shared" si="423"/>
        <v/>
      </c>
      <c r="U5644" s="32">
        <f t="shared" si="424"/>
        <v>0</v>
      </c>
      <c r="V5644" s="22" t="str">
        <f t="shared" si="425"/>
        <v/>
      </c>
      <c r="X5644" s="33"/>
      <c r="Y5644" s="33"/>
    </row>
    <row r="5645" spans="1:25" x14ac:dyDescent="0.2">
      <c r="A5645" s="93"/>
      <c r="B5645" s="94" t="str">
        <f>IFERROR(VLOOKUP($A5645,HeadJournal!$A$1:$NTR$890,COLUMN(HeadJournal!B$1),0),"")</f>
        <v/>
      </c>
      <c r="C5645" s="94" t="str">
        <f>IFERROR(VLOOKUP($A5645,HeadJournal!$A$1:$NTR$890,COLUMN(HeadJournal!C$1),0),"")</f>
        <v/>
      </c>
      <c r="D5645" s="125" t="str">
        <f>IFERROR(VLOOKUP($A5645,HeadJournal!$A$1:$NTR$890,COLUMN(HeadJournal!D$1),0),"")</f>
        <v/>
      </c>
      <c r="E5645" s="95" t="str">
        <f>IFERROR(VLOOKUP($A5645,HeadJournal!$A$1:$NTR$890,COLUMN(HeadJournal!G$1),0),"")</f>
        <v/>
      </c>
      <c r="F5645" s="95" t="str">
        <f t="shared" si="422"/>
        <v/>
      </c>
      <c r="G5645" s="97"/>
      <c r="H5645" s="161"/>
      <c r="I5645" s="97"/>
      <c r="J5645" s="97"/>
      <c r="K5645" s="29"/>
      <c r="L5645" s="29"/>
      <c r="M5645" s="30">
        <f>IFERROR(VLOOKUP($A5645,HeadJournal!$A$1:$J$890,COLUMN(HeadJournal!I$1),0)*($K5645+$L5645)/(SUMIF($A:$A,$A5645,$K:$K)+SUMIF($A:$A,$A5645,$L:$L)),0)</f>
        <v>0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0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0</v>
      </c>
      <c r="Q5645" s="29"/>
      <c r="R5645" s="31"/>
      <c r="S5645" s="31"/>
      <c r="T5645" s="95" t="str">
        <f t="shared" si="423"/>
        <v/>
      </c>
      <c r="U5645" s="32">
        <f t="shared" si="424"/>
        <v>0</v>
      </c>
      <c r="V5645" s="22" t="str">
        <f t="shared" si="425"/>
        <v/>
      </c>
      <c r="X5645" s="33"/>
      <c r="Y5645" s="33"/>
    </row>
    <row r="5646" spans="1:25" x14ac:dyDescent="0.2">
      <c r="A5646" s="93"/>
      <c r="B5646" s="94" t="str">
        <f>IFERROR(VLOOKUP($A5646,HeadJournal!$A$1:$NTR$890,COLUMN(HeadJournal!B$1),0),"")</f>
        <v/>
      </c>
      <c r="C5646" s="94" t="str">
        <f>IFERROR(VLOOKUP($A5646,HeadJournal!$A$1:$NTR$890,COLUMN(HeadJournal!C$1),0),"")</f>
        <v/>
      </c>
      <c r="D5646" s="125" t="str">
        <f>IFERROR(VLOOKUP($A5646,HeadJournal!$A$1:$NTR$890,COLUMN(HeadJournal!D$1),0),"")</f>
        <v/>
      </c>
      <c r="E5646" s="95" t="str">
        <f>IFERROR(VLOOKUP($A5646,HeadJournal!$A$1:$NTR$890,COLUMN(HeadJournal!G$1),0),"")</f>
        <v/>
      </c>
      <c r="F5646" s="95" t="str">
        <f t="shared" si="402"/>
        <v/>
      </c>
      <c r="G5646" s="97"/>
      <c r="H5646" s="161"/>
      <c r="I5646" s="97"/>
      <c r="J5646" s="97"/>
      <c r="K5646" s="29"/>
      <c r="L5646" s="29"/>
      <c r="M5646" s="30">
        <f>IFERROR(VLOOKUP($A5646,HeadJournal!$A$1:$J$890,COLUMN(HeadJournal!I$1),0)*($K5646+$L5646)/(SUMIF($A:$A,$A5646,$K:$K)+SUMIF($A:$A,$A5646,$L:$L)),0)</f>
        <v>0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0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0</v>
      </c>
      <c r="Q5646" s="29"/>
      <c r="R5646" s="31"/>
      <c r="S5646" s="31"/>
      <c r="T5646" s="95" t="str">
        <f t="shared" si="403"/>
        <v/>
      </c>
      <c r="U5646" s="32">
        <f t="shared" si="404"/>
        <v>0</v>
      </c>
      <c r="V5646" s="22" t="str">
        <f t="shared" si="405"/>
        <v/>
      </c>
      <c r="X5646" s="33"/>
      <c r="Y5646" s="33"/>
    </row>
    <row r="5647" spans="1:25" x14ac:dyDescent="0.2">
      <c r="A5647" s="93"/>
      <c r="B5647" s="94" t="str">
        <f>IFERROR(VLOOKUP($A5647,HeadJournal!$A$1:$NTR$890,COLUMN(HeadJournal!B$1),0),"")</f>
        <v/>
      </c>
      <c r="C5647" s="94" t="str">
        <f>IFERROR(VLOOKUP($A5647,HeadJournal!$A$1:$NTR$890,COLUMN(HeadJournal!C$1),0),"")</f>
        <v/>
      </c>
      <c r="D5647" s="125" t="str">
        <f>IFERROR(VLOOKUP($A5647,HeadJournal!$A$1:$NTR$890,COLUMN(HeadJournal!D$1),0),"")</f>
        <v/>
      </c>
      <c r="E5647" s="95" t="str">
        <f>IFERROR(VLOOKUP($A5647,HeadJournal!$A$1:$NTR$890,COLUMN(HeadJournal!G$1),0),"")</f>
        <v/>
      </c>
      <c r="F5647" s="95" t="str">
        <f t="shared" si="402"/>
        <v/>
      </c>
      <c r="G5647" s="97"/>
      <c r="H5647" s="161"/>
      <c r="I5647" s="97"/>
      <c r="J5647" s="97"/>
      <c r="K5647" s="29"/>
      <c r="L5647" s="29"/>
      <c r="M5647" s="30">
        <f>IFERROR(VLOOKUP($A5647,HeadJournal!$A$1:$J$890,COLUMN(HeadJournal!I$1),0)*($K5647+$L5647)/(SUMIF($A:$A,$A5647,$K:$K)+SUMIF($A:$A,$A5647,$L:$L)),0)</f>
        <v>0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0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0</v>
      </c>
      <c r="Q5647" s="29"/>
      <c r="R5647" s="31"/>
      <c r="S5647" s="31"/>
      <c r="T5647" s="95" t="str">
        <f t="shared" si="403"/>
        <v/>
      </c>
      <c r="U5647" s="32">
        <f t="shared" si="404"/>
        <v>0</v>
      </c>
      <c r="V5647" s="22" t="str">
        <f t="shared" si="405"/>
        <v/>
      </c>
      <c r="X5647" s="33"/>
      <c r="Y5647" s="33"/>
    </row>
    <row r="5648" spans="1:25" x14ac:dyDescent="0.2">
      <c r="A5648" s="93"/>
      <c r="B5648" s="94" t="str">
        <f>IFERROR(VLOOKUP($A5648,HeadJournal!$A$1:$NTR$890,COLUMN(HeadJournal!B$1),0),"")</f>
        <v/>
      </c>
      <c r="C5648" s="94" t="str">
        <f>IFERROR(VLOOKUP($A5648,HeadJournal!$A$1:$NTR$890,COLUMN(HeadJournal!C$1),0),"")</f>
        <v/>
      </c>
      <c r="D5648" s="125" t="str">
        <f>IFERROR(VLOOKUP($A5648,HeadJournal!$A$1:$NTR$890,COLUMN(HeadJournal!D$1),0),"")</f>
        <v/>
      </c>
      <c r="E5648" s="95" t="str">
        <f>IFERROR(VLOOKUP($A5648,HeadJournal!$A$1:$NTR$890,COLUMN(HeadJournal!G$1),0),"")</f>
        <v/>
      </c>
      <c r="F5648" s="95" t="str">
        <f t="shared" si="402"/>
        <v/>
      </c>
      <c r="G5648" s="97"/>
      <c r="H5648" s="161"/>
      <c r="I5648" s="97"/>
      <c r="J5648" s="97"/>
      <c r="K5648" s="29"/>
      <c r="L5648" s="29"/>
      <c r="M5648" s="30">
        <f>IFERROR(VLOOKUP($A5648,HeadJournal!$A$1:$J$890,COLUMN(HeadJournal!I$1),0)*($K5648+$L5648)/(SUMIF($A:$A,$A5648,$K:$K)+SUMIF($A:$A,$A5648,$L:$L)),0)</f>
        <v>0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0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0</v>
      </c>
      <c r="Q5648" s="29"/>
      <c r="R5648" s="31"/>
      <c r="S5648" s="31"/>
      <c r="T5648" s="95" t="str">
        <f t="shared" si="403"/>
        <v/>
      </c>
      <c r="U5648" s="32">
        <f t="shared" si="404"/>
        <v>0</v>
      </c>
      <c r="V5648" s="22" t="str">
        <f t="shared" si="405"/>
        <v/>
      </c>
      <c r="X5648" s="33"/>
      <c r="Y5648" s="33"/>
    </row>
    <row r="5649" spans="1:25" x14ac:dyDescent="0.2">
      <c r="A5649" s="93"/>
      <c r="B5649" s="94" t="str">
        <f>IFERROR(VLOOKUP($A5649,HeadJournal!$A$1:$NTR$890,COLUMN(HeadJournal!B$1),0),"")</f>
        <v/>
      </c>
      <c r="C5649" s="94" t="str">
        <f>IFERROR(VLOOKUP($A5649,HeadJournal!$A$1:$NTR$890,COLUMN(HeadJournal!C$1),0),"")</f>
        <v/>
      </c>
      <c r="D5649" s="125" t="str">
        <f>IFERROR(VLOOKUP($A5649,HeadJournal!$A$1:$NTR$890,COLUMN(HeadJournal!D$1),0),"")</f>
        <v/>
      </c>
      <c r="E5649" s="95" t="str">
        <f>IFERROR(VLOOKUP($A5649,HeadJournal!$A$1:$NTR$890,COLUMN(HeadJournal!G$1),0),"")</f>
        <v/>
      </c>
      <c r="F5649" s="95" t="str">
        <f t="shared" si="402"/>
        <v/>
      </c>
      <c r="G5649" s="97"/>
      <c r="H5649" s="161"/>
      <c r="I5649" s="97"/>
      <c r="J5649" s="97"/>
      <c r="K5649" s="29"/>
      <c r="L5649" s="29"/>
      <c r="M5649" s="30">
        <f>IFERROR(VLOOKUP($A5649,HeadJournal!$A$1:$J$890,COLUMN(HeadJournal!I$1),0)*($K5649+$L5649)/(SUMIF($A:$A,$A5649,$K:$K)+SUMIF($A:$A,$A5649,$L:$L)),0)</f>
        <v>0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0</v>
      </c>
      <c r="Q5649" s="29"/>
      <c r="R5649" s="31"/>
      <c r="S5649" s="31"/>
      <c r="T5649" s="95" t="str">
        <f t="shared" si="403"/>
        <v/>
      </c>
      <c r="U5649" s="32">
        <f t="shared" si="404"/>
        <v>0</v>
      </c>
      <c r="V5649" s="22" t="str">
        <f t="shared" si="405"/>
        <v/>
      </c>
      <c r="X5649" s="33"/>
      <c r="Y5649" s="33"/>
    </row>
    <row r="5650" spans="1:25" x14ac:dyDescent="0.2">
      <c r="A5650" s="93"/>
      <c r="B5650" s="94" t="str">
        <f>IFERROR(VLOOKUP($A5650,HeadJournal!$A$1:$NTR$890,COLUMN(HeadJournal!B$1),0),"")</f>
        <v/>
      </c>
      <c r="C5650" s="94" t="str">
        <f>IFERROR(VLOOKUP($A5650,HeadJournal!$A$1:$NTR$890,COLUMN(HeadJournal!C$1),0),"")</f>
        <v/>
      </c>
      <c r="D5650" s="125" t="str">
        <f>IFERROR(VLOOKUP($A5650,HeadJournal!$A$1:$NTR$890,COLUMN(HeadJournal!D$1),0),"")</f>
        <v/>
      </c>
      <c r="E5650" s="95" t="str">
        <f>IFERROR(VLOOKUP($A5650,HeadJournal!$A$1:$NTR$890,COLUMN(HeadJournal!G$1),0),"")</f>
        <v/>
      </c>
      <c r="F5650" s="95" t="str">
        <f t="shared" si="402"/>
        <v/>
      </c>
      <c r="G5650" s="97"/>
      <c r="H5650" s="161"/>
      <c r="I5650" s="97"/>
      <c r="J5650" s="97"/>
      <c r="K5650" s="29"/>
      <c r="L5650" s="29"/>
      <c r="M5650" s="30">
        <f>IFERROR(VLOOKUP($A5650,HeadJournal!$A$1:$J$890,COLUMN(HeadJournal!I$1),0)*($K5650+$L5650)/(SUMIF($A:$A,$A5650,$K:$K)+SUMIF($A:$A,$A5650,$L:$L)),0)</f>
        <v>0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0</v>
      </c>
      <c r="Q5650" s="29"/>
      <c r="R5650" s="31"/>
      <c r="S5650" s="31"/>
      <c r="T5650" s="95" t="str">
        <f t="shared" si="403"/>
        <v/>
      </c>
      <c r="U5650" s="32">
        <f t="shared" si="404"/>
        <v>0</v>
      </c>
      <c r="V5650" s="22" t="str">
        <f t="shared" si="405"/>
        <v/>
      </c>
      <c r="X5650" s="33"/>
      <c r="Y5650" s="33"/>
    </row>
    <row r="5651" spans="1:25" x14ac:dyDescent="0.2">
      <c r="A5651" s="93"/>
      <c r="B5651" s="94" t="str">
        <f>IFERROR(VLOOKUP($A5651,HeadJournal!$A$1:$NTR$890,COLUMN(HeadJournal!B$1),0),"")</f>
        <v/>
      </c>
      <c r="C5651" s="94" t="str">
        <f>IFERROR(VLOOKUP($A5651,HeadJournal!$A$1:$NTR$890,COLUMN(HeadJournal!C$1),0),"")</f>
        <v/>
      </c>
      <c r="D5651" s="125" t="str">
        <f>IFERROR(VLOOKUP($A5651,HeadJournal!$A$1:$NTR$890,COLUMN(HeadJournal!D$1),0),"")</f>
        <v/>
      </c>
      <c r="E5651" s="95" t="str">
        <f>IFERROR(VLOOKUP($A5651,HeadJournal!$A$1:$NTR$890,COLUMN(HeadJournal!G$1),0),"")</f>
        <v/>
      </c>
      <c r="F5651" s="95" t="str">
        <f t="shared" si="357"/>
        <v/>
      </c>
      <c r="G5651" s="97"/>
      <c r="H5651" s="161"/>
      <c r="I5651" s="97"/>
      <c r="J5651" s="97"/>
      <c r="K5651" s="29"/>
      <c r="L5651" s="29"/>
      <c r="M5651" s="30">
        <f>IFERROR(VLOOKUP($A5651,HeadJournal!$A$1:$J$890,COLUMN(HeadJournal!I$1),0)*($K5651+$L5651)/(SUMIF($A:$A,$A5651,$K:$K)+SUMIF($A:$A,$A5651,$L:$L)),0)</f>
        <v>0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0</v>
      </c>
      <c r="Q5651" s="29"/>
      <c r="R5651" s="31"/>
      <c r="S5651" s="31"/>
      <c r="T5651" s="95" t="str">
        <f t="shared" si="360"/>
        <v/>
      </c>
      <c r="U5651" s="32">
        <f t="shared" si="358"/>
        <v>0</v>
      </c>
      <c r="V5651" s="22" t="str">
        <f t="shared" si="359"/>
        <v/>
      </c>
      <c r="X5651" s="33"/>
      <c r="Y5651" s="33"/>
    </row>
    <row r="5652" spans="1:25" x14ac:dyDescent="0.2">
      <c r="A5652" s="93"/>
      <c r="B5652" s="94" t="str">
        <f>IFERROR(VLOOKUP($A5652,HeadJournal!$A$1:$NTR$890,COLUMN(HeadJournal!B$1),0),"")</f>
        <v/>
      </c>
      <c r="C5652" s="94" t="str">
        <f>IFERROR(VLOOKUP($A5652,HeadJournal!$A$1:$NTR$890,COLUMN(HeadJournal!C$1),0),"")</f>
        <v/>
      </c>
      <c r="D5652" s="125" t="str">
        <f>IFERROR(VLOOKUP($A5652,HeadJournal!$A$1:$NTR$890,COLUMN(HeadJournal!D$1),0),"")</f>
        <v/>
      </c>
      <c r="E5652" s="95" t="str">
        <f>IFERROR(VLOOKUP($A5652,HeadJournal!$A$1:$NTR$890,COLUMN(HeadJournal!G$1),0),"")</f>
        <v/>
      </c>
      <c r="F5652" s="95" t="str">
        <f t="shared" si="357"/>
        <v/>
      </c>
      <c r="G5652" s="97"/>
      <c r="H5652" s="161"/>
      <c r="I5652" s="97"/>
      <c r="J5652" s="97"/>
      <c r="K5652" s="29"/>
      <c r="L5652" s="29"/>
      <c r="M5652" s="30">
        <f>IFERROR(VLOOKUP($A5652,HeadJournal!$A$1:$J$890,COLUMN(HeadJournal!I$1),0)*($K5652+$L5652)/(SUMIF($A:$A,$A5652,$K:$K)+SUMIF($A:$A,$A5652,$L:$L)),0)</f>
        <v>0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0</v>
      </c>
      <c r="Q5652" s="29"/>
      <c r="R5652" s="31"/>
      <c r="S5652" s="31"/>
      <c r="T5652" s="95" t="str">
        <f t="shared" si="360"/>
        <v/>
      </c>
      <c r="U5652" s="32">
        <f t="shared" si="358"/>
        <v>0</v>
      </c>
      <c r="V5652" s="22" t="str">
        <f t="shared" si="359"/>
        <v/>
      </c>
      <c r="X5652" s="33"/>
      <c r="Y5652" s="33"/>
    </row>
    <row r="5653" spans="1:25" x14ac:dyDescent="0.2">
      <c r="A5653" s="93"/>
      <c r="B5653" s="94" t="str">
        <f>IFERROR(VLOOKUP($A5653,HeadJournal!$A$1:$NTR$890,COLUMN(HeadJournal!B$1),0),"")</f>
        <v/>
      </c>
      <c r="C5653" s="94" t="str">
        <f>IFERROR(VLOOKUP($A5653,HeadJournal!$A$1:$NTR$890,COLUMN(HeadJournal!C$1),0),"")</f>
        <v/>
      </c>
      <c r="D5653" s="125" t="str">
        <f>IFERROR(VLOOKUP($A5653,HeadJournal!$A$1:$NTR$890,COLUMN(HeadJournal!D$1),0),"")</f>
        <v/>
      </c>
      <c r="E5653" s="95" t="str">
        <f>IFERROR(VLOOKUP($A5653,HeadJournal!$A$1:$NTR$890,COLUMN(HeadJournal!G$1),0),"")</f>
        <v/>
      </c>
      <c r="F5653" s="95" t="str">
        <f t="shared" si="357"/>
        <v/>
      </c>
      <c r="G5653" s="97"/>
      <c r="H5653" s="161"/>
      <c r="I5653" s="97"/>
      <c r="J5653" s="97"/>
      <c r="K5653" s="29"/>
      <c r="L5653" s="29"/>
      <c r="M5653" s="30">
        <f>IFERROR(VLOOKUP($A5653,HeadJournal!$A$1:$J$890,COLUMN(HeadJournal!I$1),0)*($K5653+$L5653)/(SUMIF($A:$A,$A5653,$K:$K)+SUMIF($A:$A,$A5653,$L:$L)),0)</f>
        <v>0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0</v>
      </c>
      <c r="Q5653" s="29"/>
      <c r="R5653" s="31"/>
      <c r="S5653" s="31"/>
      <c r="T5653" s="95" t="str">
        <f t="shared" si="360"/>
        <v/>
      </c>
      <c r="U5653" s="32">
        <f t="shared" si="358"/>
        <v>0</v>
      </c>
      <c r="V5653" s="22" t="str">
        <f t="shared" si="359"/>
        <v/>
      </c>
      <c r="X5653" s="33"/>
      <c r="Y5653" s="33"/>
    </row>
    <row r="5654" spans="1:25" x14ac:dyDescent="0.2">
      <c r="A5654" s="93"/>
      <c r="B5654" s="94" t="str">
        <f>IFERROR(VLOOKUP($A5654,HeadJournal!$A$1:$NTR$890,COLUMN(HeadJournal!B$1),0),"")</f>
        <v/>
      </c>
      <c r="C5654" s="94" t="str">
        <f>IFERROR(VLOOKUP($A5654,HeadJournal!$A$1:$NTR$890,COLUMN(HeadJournal!C$1),0),"")</f>
        <v/>
      </c>
      <c r="D5654" s="125" t="str">
        <f>IFERROR(VLOOKUP($A5654,HeadJournal!$A$1:$NTR$890,COLUMN(HeadJournal!D$1),0),"")</f>
        <v/>
      </c>
      <c r="E5654" s="95" t="str">
        <f>IFERROR(VLOOKUP($A5654,HeadJournal!$A$1:$NTR$890,COLUMN(HeadJournal!G$1),0),"")</f>
        <v/>
      </c>
      <c r="F5654" s="95" t="str">
        <f t="shared" si="357"/>
        <v/>
      </c>
      <c r="G5654" s="97"/>
      <c r="H5654" s="161"/>
      <c r="I5654" s="97"/>
      <c r="J5654" s="97"/>
      <c r="K5654" s="29"/>
      <c r="L5654" s="29"/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0</v>
      </c>
      <c r="Q5654" s="29"/>
      <c r="R5654" s="31"/>
      <c r="S5654" s="31"/>
      <c r="T5654" s="95" t="str">
        <f t="shared" si="360"/>
        <v/>
      </c>
      <c r="U5654" s="32">
        <f t="shared" si="358"/>
        <v>0</v>
      </c>
      <c r="V5654" s="22" t="str">
        <f t="shared" si="359"/>
        <v/>
      </c>
      <c r="X5654" s="33"/>
      <c r="Y5654" s="33"/>
    </row>
    <row r="5655" spans="1:25" x14ac:dyDescent="0.2">
      <c r="A5655" s="93"/>
      <c r="B5655" s="94" t="str">
        <f>IFERROR(VLOOKUP($A5655,HeadJournal!$A$1:$NTR$890,COLUMN(HeadJournal!B$1),0),"")</f>
        <v/>
      </c>
      <c r="C5655" s="94" t="str">
        <f>IFERROR(VLOOKUP($A5655,HeadJournal!$A$1:$NTR$890,COLUMN(HeadJournal!C$1),0),"")</f>
        <v/>
      </c>
      <c r="D5655" s="125" t="str">
        <f>IFERROR(VLOOKUP($A5655,HeadJournal!$A$1:$NTR$890,COLUMN(HeadJournal!D$1),0),"")</f>
        <v/>
      </c>
      <c r="E5655" s="95" t="str">
        <f>IFERROR(VLOOKUP($A5655,HeadJournal!$A$1:$NTR$890,COLUMN(HeadJournal!G$1),0),"")</f>
        <v/>
      </c>
      <c r="F5655" s="95" t="str">
        <f t="shared" si="357"/>
        <v/>
      </c>
      <c r="G5655" s="97"/>
      <c r="H5655" s="161"/>
      <c r="I5655" s="97"/>
      <c r="J5655" s="97"/>
      <c r="K5655" s="29"/>
      <c r="L5655" s="29"/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0</v>
      </c>
      <c r="Q5655" s="29"/>
      <c r="R5655" s="31"/>
      <c r="S5655" s="31"/>
      <c r="T5655" s="95" t="str">
        <f t="shared" si="360"/>
        <v/>
      </c>
      <c r="U5655" s="32">
        <f t="shared" si="358"/>
        <v>0</v>
      </c>
      <c r="V5655" s="22" t="str">
        <f t="shared" si="359"/>
        <v/>
      </c>
      <c r="X5655" s="33"/>
      <c r="Y5655" s="33"/>
    </row>
    <row r="5661" spans="1:25" x14ac:dyDescent="0.2">
      <c r="P5661" s="36" t="s">
        <v>1330</v>
      </c>
    </row>
  </sheetData>
  <sheetProtection formatCells="0" formatColumns="0" formatRows="0" insertColumns="0" insertRows="0" insertHyperlinks="0" deleteColumns="0" deleteRows="0" sort="0" autoFilter="0" pivotTables="0"/>
  <autoFilter ref="A2:AI5655" xr:uid="{D29BF7D3-E7C2-44BF-B258-B82FABBBEE2C}"/>
  <phoneticPr fontId="1" type="noConversion"/>
  <conditionalFormatting sqref="D1:D1048576">
    <cfRule type="expression" dxfId="10" priority="9">
      <formula>D1="Доставлен"</formula>
    </cfRule>
  </conditionalFormatting>
  <conditionalFormatting sqref="G1:G1048576">
    <cfRule type="expression" dxfId="9" priority="1">
      <formula>G1="Парфюм"</formula>
    </cfRule>
    <cfRule type="expression" dxfId="8" priority="2">
      <formula>G1="Спортпит"</formula>
    </cfRule>
    <cfRule type="expression" dxfId="7" priority="3">
      <formula>G1="Косметика"</formula>
    </cfRule>
    <cfRule type="expression" dxfId="6" priority="4">
      <formula>G1="Витамины"</formula>
    </cfRule>
  </conditionalFormatting>
  <dataValidations count="1">
    <dataValidation type="list" showInputMessage="1" showErrorMessage="1" sqref="S3:S5655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19" activePane="bottomLeft" state="frozen"/>
      <selection activeCell="H4889" sqref="H4889:L4899"/>
      <selection pane="bottomLeft" activeCell="A739" sqref="A739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30</v>
      </c>
      <c r="B1" s="24" t="s">
        <v>31</v>
      </c>
      <c r="C1" s="24" t="s">
        <v>32</v>
      </c>
      <c r="D1" s="24" t="s">
        <v>1331</v>
      </c>
      <c r="E1" s="24" t="s">
        <v>1332</v>
      </c>
      <c r="F1" s="24" t="s">
        <v>1333</v>
      </c>
      <c r="G1" s="25" t="s">
        <v>1334</v>
      </c>
      <c r="H1" s="3" t="s">
        <v>1335</v>
      </c>
      <c r="I1" s="4" t="s">
        <v>1336</v>
      </c>
      <c r="J1" s="4" t="s">
        <v>1337</v>
      </c>
      <c r="K1" s="4" t="s">
        <v>1338</v>
      </c>
      <c r="L1" s="4" t="s">
        <v>1339</v>
      </c>
      <c r="M1" s="4" t="s">
        <v>1340</v>
      </c>
      <c r="N1" s="4" t="s">
        <v>1341</v>
      </c>
      <c r="O1" s="15" t="s">
        <v>48</v>
      </c>
      <c r="P1" s="20" t="s">
        <v>49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-38559.477000000014</v>
      </c>
      <c r="J2" s="4">
        <f t="shared" si="0"/>
        <v>2511046.2729844507</v>
      </c>
      <c r="K2" s="4">
        <f t="shared" si="0"/>
        <v>2510033.8900000029</v>
      </c>
      <c r="L2" s="4">
        <f t="shared" si="0"/>
        <v>430214.22496666649</v>
      </c>
      <c r="M2" s="4">
        <f t="shared" si="0"/>
        <v>7186471.0140099246</v>
      </c>
      <c r="N2" s="4">
        <f t="shared" si="0"/>
        <v>10271677.627234206</v>
      </c>
      <c r="O2" s="17">
        <f t="shared" si="0"/>
        <v>3085206.6132242819</v>
      </c>
      <c r="P2" s="21">
        <f>SUBTOTAL(1,P$3:P$890)</f>
        <v>0.5029713343017328</v>
      </c>
    </row>
    <row r="3" spans="1:18" x14ac:dyDescent="0.25">
      <c r="A3" s="12" t="s">
        <v>50</v>
      </c>
      <c r="B3" s="12" t="s">
        <v>1342</v>
      </c>
      <c r="C3" s="12" t="s">
        <v>1803</v>
      </c>
      <c r="D3" s="12" t="s">
        <v>737</v>
      </c>
      <c r="E3" s="12" t="s">
        <v>1343</v>
      </c>
      <c r="F3" s="41" t="s">
        <v>1344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5">
      <c r="A4" s="61" t="s">
        <v>54</v>
      </c>
      <c r="B4" s="12" t="s">
        <v>1345</v>
      </c>
      <c r="C4" s="12" t="s">
        <v>1789</v>
      </c>
      <c r="D4" s="12" t="s">
        <v>737</v>
      </c>
      <c r="E4" s="12" t="s">
        <v>1346</v>
      </c>
      <c r="F4" s="41" t="s">
        <v>1347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5">
      <c r="A5" s="60" t="s">
        <v>56</v>
      </c>
      <c r="B5" s="12" t="s">
        <v>1348</v>
      </c>
      <c r="C5" s="12" t="s">
        <v>1804</v>
      </c>
      <c r="D5" s="12" t="s">
        <v>737</v>
      </c>
      <c r="E5" s="12" t="s">
        <v>1343</v>
      </c>
      <c r="F5" s="41" t="s">
        <v>1349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5">
      <c r="A6" s="59" t="s">
        <v>60</v>
      </c>
      <c r="B6" s="12" t="s">
        <v>1350</v>
      </c>
      <c r="C6" s="12" t="s">
        <v>1787</v>
      </c>
      <c r="D6" s="12" t="s">
        <v>737</v>
      </c>
      <c r="E6" s="12" t="s">
        <v>1351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5">
      <c r="A7" s="12" t="s">
        <v>64</v>
      </c>
      <c r="B7" s="12" t="s">
        <v>1352</v>
      </c>
      <c r="C7" s="12" t="s">
        <v>1803</v>
      </c>
      <c r="D7" s="12" t="s">
        <v>737</v>
      </c>
      <c r="E7" s="12" t="s">
        <v>1351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5">
      <c r="A8" s="59" t="s">
        <v>69</v>
      </c>
      <c r="B8" s="12" t="s">
        <v>1353</v>
      </c>
      <c r="C8" s="12" t="s">
        <v>1787</v>
      </c>
      <c r="D8" s="12" t="s">
        <v>737</v>
      </c>
      <c r="E8" s="12" t="s">
        <v>1351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5">
      <c r="A9" s="12" t="s">
        <v>74</v>
      </c>
      <c r="B9" s="124" t="s">
        <v>1354</v>
      </c>
      <c r="C9" s="12" t="s">
        <v>1803</v>
      </c>
      <c r="D9" s="12" t="s">
        <v>737</v>
      </c>
      <c r="E9" s="12" t="s">
        <v>1351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5">
      <c r="A10" s="12" t="s">
        <v>82</v>
      </c>
      <c r="B10" s="124" t="s">
        <v>1355</v>
      </c>
      <c r="C10" s="12" t="s">
        <v>1803</v>
      </c>
      <c r="D10" s="12" t="s">
        <v>1356</v>
      </c>
      <c r="E10" s="12" t="s">
        <v>1351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5">
      <c r="A11" s="61" t="s">
        <v>86</v>
      </c>
      <c r="B11" s="124" t="s">
        <v>1357</v>
      </c>
      <c r="C11" s="12" t="s">
        <v>1789</v>
      </c>
      <c r="D11" s="12" t="s">
        <v>1356</v>
      </c>
      <c r="E11" s="12" t="s">
        <v>1351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5">
      <c r="A12" s="12" t="s">
        <v>93</v>
      </c>
      <c r="B12" s="124" t="s">
        <v>1358</v>
      </c>
      <c r="C12" s="12" t="s">
        <v>1803</v>
      </c>
      <c r="D12" s="12" t="s">
        <v>1356</v>
      </c>
      <c r="E12" s="12" t="s">
        <v>1351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5">
      <c r="A13" s="59" t="s">
        <v>100</v>
      </c>
      <c r="B13" s="124" t="s">
        <v>1359</v>
      </c>
      <c r="C13" s="12" t="s">
        <v>1787</v>
      </c>
      <c r="D13" s="12" t="s">
        <v>1356</v>
      </c>
      <c r="E13" s="12" t="s">
        <v>1351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5">
      <c r="A14" s="12" t="s">
        <v>109</v>
      </c>
      <c r="B14" s="124"/>
      <c r="C14" s="12" t="s">
        <v>1360</v>
      </c>
      <c r="D14" s="12" t="s">
        <v>737</v>
      </c>
      <c r="E14" s="12" t="s">
        <v>1360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5">
      <c r="A15" s="12" t="s">
        <v>111</v>
      </c>
      <c r="B15" s="124"/>
      <c r="C15" s="12" t="s">
        <v>1360</v>
      </c>
      <c r="D15" s="12" t="s">
        <v>737</v>
      </c>
      <c r="E15" s="12" t="s">
        <v>1360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5">
      <c r="A16" s="12" t="s">
        <v>113</v>
      </c>
      <c r="B16" s="124" t="s">
        <v>1361</v>
      </c>
      <c r="C16" s="12" t="s">
        <v>1803</v>
      </c>
      <c r="D16" s="12" t="s">
        <v>1356</v>
      </c>
      <c r="E16" s="12" t="s">
        <v>1351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5">
      <c r="A17" s="12" t="s">
        <v>122</v>
      </c>
      <c r="B17" s="12"/>
      <c r="C17" s="12" t="s">
        <v>1362</v>
      </c>
      <c r="D17" s="12" t="s">
        <v>737</v>
      </c>
      <c r="E17" s="12" t="s">
        <v>1363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5">
      <c r="A18" s="12" t="s">
        <v>125</v>
      </c>
      <c r="B18" s="12"/>
      <c r="C18" s="12" t="s">
        <v>1362</v>
      </c>
      <c r="D18" s="12" t="s">
        <v>737</v>
      </c>
      <c r="E18" s="12" t="s">
        <v>1363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5">
      <c r="A19" s="12" t="s">
        <v>136</v>
      </c>
      <c r="B19" s="12"/>
      <c r="C19" s="12" t="s">
        <v>1364</v>
      </c>
      <c r="D19" s="12" t="s">
        <v>737</v>
      </c>
      <c r="E19" s="12" t="s">
        <v>1365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5">
      <c r="A20" s="12" t="s">
        <v>138</v>
      </c>
      <c r="B20" s="12"/>
      <c r="C20" s="12" t="s">
        <v>1366</v>
      </c>
      <c r="D20" s="12" t="s">
        <v>737</v>
      </c>
      <c r="E20" s="12" t="s">
        <v>1367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5">
      <c r="A21" s="12" t="s">
        <v>139</v>
      </c>
      <c r="B21" s="12"/>
      <c r="C21" s="12" t="s">
        <v>1362</v>
      </c>
      <c r="D21" s="12" t="s">
        <v>737</v>
      </c>
      <c r="E21" s="12" t="s">
        <v>1363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5">
      <c r="A22" s="12" t="s">
        <v>141</v>
      </c>
      <c r="B22" s="12"/>
      <c r="C22" s="12" t="s">
        <v>1366</v>
      </c>
      <c r="D22" s="12" t="s">
        <v>737</v>
      </c>
      <c r="E22" s="12" t="s">
        <v>1367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5">
      <c r="A23" s="12" t="s">
        <v>143</v>
      </c>
      <c r="B23" s="12"/>
      <c r="C23" s="12" t="s">
        <v>1364</v>
      </c>
      <c r="D23" s="12" t="s">
        <v>737</v>
      </c>
      <c r="E23" s="12" t="s">
        <v>1365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5">
      <c r="A24" s="12" t="s">
        <v>145</v>
      </c>
      <c r="B24" s="12"/>
      <c r="C24" s="12" t="s">
        <v>1362</v>
      </c>
      <c r="D24" s="12" t="s">
        <v>737</v>
      </c>
      <c r="E24" s="12" t="s">
        <v>1363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5">
      <c r="A25" s="12" t="s">
        <v>149</v>
      </c>
      <c r="B25" s="12"/>
      <c r="C25" s="12" t="s">
        <v>1366</v>
      </c>
      <c r="D25" s="12" t="s">
        <v>737</v>
      </c>
      <c r="E25" s="12" t="s">
        <v>1367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5">
      <c r="A26" s="12" t="s">
        <v>151</v>
      </c>
      <c r="B26" s="12"/>
      <c r="C26" s="12" t="s">
        <v>1364</v>
      </c>
      <c r="D26" s="12" t="s">
        <v>737</v>
      </c>
      <c r="E26" s="12" t="s">
        <v>1365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5">
      <c r="A27" s="61" t="s">
        <v>153</v>
      </c>
      <c r="B27" s="41" t="s">
        <v>1368</v>
      </c>
      <c r="C27" s="12" t="s">
        <v>1789</v>
      </c>
      <c r="D27" s="12" t="s">
        <v>737</v>
      </c>
      <c r="E27" s="12" t="s">
        <v>1346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5">
      <c r="A28" s="12" t="s">
        <v>164</v>
      </c>
      <c r="B28" s="12" t="s">
        <v>1369</v>
      </c>
      <c r="C28" s="12" t="s">
        <v>1803</v>
      </c>
      <c r="D28" s="12" t="s">
        <v>737</v>
      </c>
      <c r="E28" s="12" t="s">
        <v>1346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5">
      <c r="A29" s="61" t="s">
        <v>158</v>
      </c>
      <c r="B29" s="12" t="s">
        <v>1370</v>
      </c>
      <c r="C29" s="12" t="s">
        <v>1789</v>
      </c>
      <c r="D29" s="12" t="s">
        <v>737</v>
      </c>
      <c r="E29" s="12" t="s">
        <v>1346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5">
      <c r="A30" s="60" t="s">
        <v>167</v>
      </c>
      <c r="B30" s="12" t="s">
        <v>1371</v>
      </c>
      <c r="C30" s="12" t="s">
        <v>1804</v>
      </c>
      <c r="D30" s="12" t="s">
        <v>737</v>
      </c>
      <c r="E30" s="12" t="s">
        <v>1343</v>
      </c>
      <c r="F30" s="41" t="s">
        <v>1372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5">
      <c r="A31" s="58" t="s">
        <v>171</v>
      </c>
      <c r="B31" s="12" t="s">
        <v>1373</v>
      </c>
      <c r="C31" s="12" t="s">
        <v>1803</v>
      </c>
      <c r="D31" s="12" t="s">
        <v>737</v>
      </c>
      <c r="E31" s="12" t="s">
        <v>1374</v>
      </c>
      <c r="F31" s="44" t="s">
        <v>1375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5">
      <c r="A32" s="12" t="s">
        <v>175</v>
      </c>
      <c r="B32" s="12"/>
      <c r="C32" s="12" t="s">
        <v>868</v>
      </c>
      <c r="D32" s="12" t="s">
        <v>737</v>
      </c>
      <c r="E32" s="12" t="s">
        <v>1376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5">
      <c r="A33" s="59" t="s">
        <v>181</v>
      </c>
      <c r="B33" s="12" t="s">
        <v>1377</v>
      </c>
      <c r="C33" s="12" t="s">
        <v>1787</v>
      </c>
      <c r="D33" s="12" t="s">
        <v>737</v>
      </c>
      <c r="E33" s="12" t="s">
        <v>1374</v>
      </c>
      <c r="F33" s="41" t="s">
        <v>1378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5">
      <c r="A34" s="58" t="s">
        <v>187</v>
      </c>
      <c r="B34" s="12" t="s">
        <v>1379</v>
      </c>
      <c r="C34" s="12" t="s">
        <v>1803</v>
      </c>
      <c r="D34" s="12" t="s">
        <v>737</v>
      </c>
      <c r="E34" s="12" t="s">
        <v>1374</v>
      </c>
      <c r="F34" s="41" t="s">
        <v>1380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5">
      <c r="A35" s="12" t="s">
        <v>191</v>
      </c>
      <c r="B35" s="12"/>
      <c r="C35" s="12" t="s">
        <v>1362</v>
      </c>
      <c r="D35" s="12" t="s">
        <v>737</v>
      </c>
      <c r="E35" s="12" t="s">
        <v>1363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5">
      <c r="A36" s="12" t="s">
        <v>193</v>
      </c>
      <c r="B36" s="12"/>
      <c r="C36" s="12" t="s">
        <v>1364</v>
      </c>
      <c r="D36" s="12" t="s">
        <v>737</v>
      </c>
      <c r="E36" s="12" t="s">
        <v>1365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195</v>
      </c>
      <c r="B37" s="12"/>
      <c r="C37" s="12" t="s">
        <v>868</v>
      </c>
      <c r="D37" s="12" t="s">
        <v>737</v>
      </c>
      <c r="E37" s="12" t="s">
        <v>1376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196</v>
      </c>
      <c r="B38" s="12"/>
      <c r="C38" s="12" t="s">
        <v>1364</v>
      </c>
      <c r="D38" s="12" t="s">
        <v>737</v>
      </c>
      <c r="E38" s="12" t="s">
        <v>1365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199</v>
      </c>
      <c r="B39" s="12" t="s">
        <v>1381</v>
      </c>
      <c r="C39" s="12" t="s">
        <v>1804</v>
      </c>
      <c r="D39" s="12" t="s">
        <v>737</v>
      </c>
      <c r="E39" s="12" t="s">
        <v>1343</v>
      </c>
      <c r="F39" s="41" t="s">
        <v>1382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211</v>
      </c>
      <c r="B40" s="12"/>
      <c r="C40" s="12" t="s">
        <v>1366</v>
      </c>
      <c r="D40" s="12" t="s">
        <v>737</v>
      </c>
      <c r="E40" s="12" t="s">
        <v>1367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212</v>
      </c>
      <c r="B41" s="12" t="s">
        <v>1383</v>
      </c>
      <c r="C41" s="12" t="s">
        <v>1789</v>
      </c>
      <c r="D41" s="12" t="s">
        <v>737</v>
      </c>
      <c r="E41" s="12" t="s">
        <v>1384</v>
      </c>
      <c r="F41" s="41" t="s">
        <v>1385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5">
      <c r="A42" s="58" t="s">
        <v>222</v>
      </c>
      <c r="B42" s="12" t="s">
        <v>1386</v>
      </c>
      <c r="C42" s="12" t="s">
        <v>1803</v>
      </c>
      <c r="D42" s="12" t="s">
        <v>737</v>
      </c>
      <c r="E42" s="12" t="s">
        <v>1343</v>
      </c>
      <c r="F42" s="41" t="s">
        <v>1387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5">
      <c r="A43" s="12" t="s">
        <v>228</v>
      </c>
      <c r="B43" s="12"/>
      <c r="C43" s="12" t="s">
        <v>1362</v>
      </c>
      <c r="D43" s="12" t="s">
        <v>737</v>
      </c>
      <c r="E43" s="12" t="s">
        <v>1363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5">
      <c r="A44" s="59" t="s">
        <v>229</v>
      </c>
      <c r="B44" s="12" t="s">
        <v>1388</v>
      </c>
      <c r="C44" s="12" t="s">
        <v>1787</v>
      </c>
      <c r="D44" s="12" t="s">
        <v>737</v>
      </c>
      <c r="E44" s="12" t="s">
        <v>1374</v>
      </c>
      <c r="F44" s="41" t="s">
        <v>1389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5">
      <c r="A45" s="12" t="s">
        <v>233</v>
      </c>
      <c r="B45" s="12"/>
      <c r="C45" s="12" t="s">
        <v>1364</v>
      </c>
      <c r="D45" s="12" t="s">
        <v>737</v>
      </c>
      <c r="E45" s="12" t="s">
        <v>1390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5">
      <c r="A46" s="12" t="s">
        <v>235</v>
      </c>
      <c r="B46" s="12"/>
      <c r="C46" s="12" t="s">
        <v>1364</v>
      </c>
      <c r="D46" s="12" t="s">
        <v>737</v>
      </c>
      <c r="E46" s="12" t="s">
        <v>1390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5">
      <c r="A47" s="12" t="s">
        <v>238</v>
      </c>
      <c r="B47" s="12"/>
      <c r="C47" s="12" t="s">
        <v>1364</v>
      </c>
      <c r="D47" s="12" t="s">
        <v>737</v>
      </c>
      <c r="E47" s="12" t="s">
        <v>1390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5">
      <c r="A48" s="12" t="s">
        <v>240</v>
      </c>
      <c r="B48" s="12"/>
      <c r="C48" s="12" t="s">
        <v>1364</v>
      </c>
      <c r="D48" s="12" t="s">
        <v>737</v>
      </c>
      <c r="E48" s="12" t="s">
        <v>1390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5">
      <c r="A49" s="12" t="s">
        <v>242</v>
      </c>
      <c r="B49" s="12"/>
      <c r="C49" s="12" t="s">
        <v>1364</v>
      </c>
      <c r="D49" s="12" t="s">
        <v>737</v>
      </c>
      <c r="E49" s="12" t="s">
        <v>1390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5">
      <c r="A50" s="12" t="s">
        <v>243</v>
      </c>
      <c r="B50" s="12"/>
      <c r="C50" s="12" t="s">
        <v>1364</v>
      </c>
      <c r="D50" s="12" t="s">
        <v>737</v>
      </c>
      <c r="E50" s="12" t="s">
        <v>1390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5">
      <c r="A51" s="12" t="s">
        <v>246</v>
      </c>
      <c r="B51" s="12"/>
      <c r="C51" s="12" t="s">
        <v>1364</v>
      </c>
      <c r="D51" s="12" t="s">
        <v>737</v>
      </c>
      <c r="E51" s="12" t="s">
        <v>1390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5">
      <c r="A52" s="60" t="s">
        <v>248</v>
      </c>
      <c r="B52" s="12" t="s">
        <v>1391</v>
      </c>
      <c r="C52" s="12" t="s">
        <v>1804</v>
      </c>
      <c r="D52" s="12" t="s">
        <v>737</v>
      </c>
      <c r="E52" s="12" t="s">
        <v>1384</v>
      </c>
      <c r="F52" s="41" t="s">
        <v>1392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5">
      <c r="A53" s="12" t="s">
        <v>251</v>
      </c>
      <c r="B53" s="12"/>
      <c r="C53" s="12" t="s">
        <v>1364</v>
      </c>
      <c r="D53" s="12" t="s">
        <v>737</v>
      </c>
      <c r="E53" s="12" t="s">
        <v>1390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5">
      <c r="A54" s="12" t="s">
        <v>254</v>
      </c>
      <c r="B54" s="12"/>
      <c r="C54" s="12" t="s">
        <v>1364</v>
      </c>
      <c r="D54" s="12" t="s">
        <v>737</v>
      </c>
      <c r="E54" s="12" t="s">
        <v>1390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5">
      <c r="A55" s="12" t="s">
        <v>259</v>
      </c>
      <c r="B55" s="12"/>
      <c r="C55" s="12" t="s">
        <v>1364</v>
      </c>
      <c r="D55" s="12" t="s">
        <v>737</v>
      </c>
      <c r="E55" s="12" t="s">
        <v>1390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5">
      <c r="A56" s="12" t="s">
        <v>262</v>
      </c>
      <c r="B56" s="12"/>
      <c r="C56" s="12" t="s">
        <v>1364</v>
      </c>
      <c r="D56" s="12" t="s">
        <v>737</v>
      </c>
      <c r="E56" s="12" t="s">
        <v>1390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5">
      <c r="A57" s="12" t="s">
        <v>264</v>
      </c>
      <c r="B57" s="12"/>
      <c r="C57" s="12" t="s">
        <v>1364</v>
      </c>
      <c r="D57" s="12" t="s">
        <v>737</v>
      </c>
      <c r="E57" s="12" t="s">
        <v>1390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5">
      <c r="A58" s="12" t="s">
        <v>265</v>
      </c>
      <c r="B58" s="12"/>
      <c r="C58" s="12" t="s">
        <v>1393</v>
      </c>
      <c r="D58" s="12" t="s">
        <v>737</v>
      </c>
      <c r="E58" s="12" t="s">
        <v>1394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5">
      <c r="A59" s="12" t="s">
        <v>268</v>
      </c>
      <c r="B59" s="12"/>
      <c r="C59" s="12" t="s">
        <v>1395</v>
      </c>
      <c r="D59" s="12" t="s">
        <v>737</v>
      </c>
      <c r="E59" s="12" t="s">
        <v>1394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5">
      <c r="A60" s="12" t="s">
        <v>272</v>
      </c>
      <c r="B60" s="12"/>
      <c r="C60" s="12" t="s">
        <v>1364</v>
      </c>
      <c r="D60" s="12" t="s">
        <v>737</v>
      </c>
      <c r="E60" s="12" t="s">
        <v>1390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5">
      <c r="A61" s="12" t="s">
        <v>274</v>
      </c>
      <c r="B61" s="12"/>
      <c r="C61" s="12" t="s">
        <v>1364</v>
      </c>
      <c r="D61" s="12" t="s">
        <v>737</v>
      </c>
      <c r="E61" s="12" t="s">
        <v>1390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5">
      <c r="A62" s="12" t="s">
        <v>276</v>
      </c>
      <c r="B62" s="12"/>
      <c r="C62" s="12" t="s">
        <v>1364</v>
      </c>
      <c r="D62" s="12" t="s">
        <v>737</v>
      </c>
      <c r="E62" s="12" t="s">
        <v>1390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5">
      <c r="A63" s="12" t="s">
        <v>277</v>
      </c>
      <c r="B63" s="12"/>
      <c r="C63" s="12" t="s">
        <v>1364</v>
      </c>
      <c r="D63" s="12" t="s">
        <v>737</v>
      </c>
      <c r="E63" s="12" t="s">
        <v>1390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5">
      <c r="A64" s="12" t="s">
        <v>278</v>
      </c>
      <c r="B64" s="12"/>
      <c r="C64" s="12" t="s">
        <v>1364</v>
      </c>
      <c r="D64" s="12" t="s">
        <v>737</v>
      </c>
      <c r="E64" s="12" t="s">
        <v>1390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5">
      <c r="A65" s="12" t="s">
        <v>280</v>
      </c>
      <c r="B65" s="12"/>
      <c r="C65" s="12" t="s">
        <v>868</v>
      </c>
      <c r="D65" s="12" t="s">
        <v>737</v>
      </c>
      <c r="E65" s="12" t="s">
        <v>1390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5">
      <c r="A66" s="12" t="s">
        <v>281</v>
      </c>
      <c r="B66" s="12"/>
      <c r="C66" s="12" t="s">
        <v>1395</v>
      </c>
      <c r="D66" s="12" t="s">
        <v>737</v>
      </c>
      <c r="E66" s="12" t="s">
        <v>1394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5">
      <c r="A67" s="60" t="s">
        <v>284</v>
      </c>
      <c r="B67" s="12" t="s">
        <v>1396</v>
      </c>
      <c r="C67" s="12" t="s">
        <v>1804</v>
      </c>
      <c r="D67" s="12" t="s">
        <v>737</v>
      </c>
      <c r="E67" s="12" t="s">
        <v>1384</v>
      </c>
      <c r="F67" s="41" t="s">
        <v>1397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5">
      <c r="A68" s="60" t="s">
        <v>292</v>
      </c>
      <c r="B68" s="12" t="s">
        <v>1398</v>
      </c>
      <c r="C68" s="12" t="s">
        <v>1804</v>
      </c>
      <c r="D68" s="12" t="s">
        <v>737</v>
      </c>
      <c r="E68" s="12" t="s">
        <v>1384</v>
      </c>
      <c r="F68" s="57" t="s">
        <v>1399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5">
      <c r="A69" s="61" t="s">
        <v>299</v>
      </c>
      <c r="B69" s="12" t="s">
        <v>1400</v>
      </c>
      <c r="C69" s="12" t="s">
        <v>1789</v>
      </c>
      <c r="D69" s="12" t="s">
        <v>737</v>
      </c>
      <c r="E69" s="12" t="s">
        <v>1374</v>
      </c>
      <c r="F69" s="41" t="s">
        <v>1401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5">
      <c r="A70" s="58" t="s">
        <v>308</v>
      </c>
      <c r="B70" s="12" t="s">
        <v>1402</v>
      </c>
      <c r="C70" s="12" t="s">
        <v>1803</v>
      </c>
      <c r="D70" s="12" t="s">
        <v>737</v>
      </c>
      <c r="E70" s="12" t="s">
        <v>1374</v>
      </c>
      <c r="F70" s="41" t="s">
        <v>1403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5">
      <c r="A71" s="12" t="s">
        <v>310</v>
      </c>
      <c r="B71" s="12"/>
      <c r="C71" s="12" t="s">
        <v>1366</v>
      </c>
      <c r="D71" s="12" t="s">
        <v>737</v>
      </c>
      <c r="E71" s="12" t="s">
        <v>1367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5">
      <c r="A72" s="12" t="s">
        <v>314</v>
      </c>
      <c r="B72" s="12"/>
      <c r="C72" s="12" t="s">
        <v>1404</v>
      </c>
      <c r="D72" s="12" t="s">
        <v>737</v>
      </c>
      <c r="E72" s="12" t="s">
        <v>1405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5">
      <c r="A73" s="12" t="s">
        <v>325</v>
      </c>
      <c r="B73" s="12"/>
      <c r="C73" s="12" t="s">
        <v>1395</v>
      </c>
      <c r="D73" s="12" t="s">
        <v>737</v>
      </c>
      <c r="E73" s="12" t="s">
        <v>1394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5">
      <c r="A74" s="12" t="s">
        <v>326</v>
      </c>
      <c r="B74" s="12"/>
      <c r="C74" s="12" t="s">
        <v>1395</v>
      </c>
      <c r="D74" s="12" t="s">
        <v>737</v>
      </c>
      <c r="E74" s="12" t="s">
        <v>1394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5">
      <c r="A75" s="58" t="s">
        <v>328</v>
      </c>
      <c r="B75" s="12" t="s">
        <v>1406</v>
      </c>
      <c r="C75" s="12" t="s">
        <v>1803</v>
      </c>
      <c r="D75" s="12" t="s">
        <v>737</v>
      </c>
      <c r="E75" s="12" t="s">
        <v>1374</v>
      </c>
      <c r="F75" s="57" t="s">
        <v>1407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5">
      <c r="A76" s="66" t="s">
        <v>338</v>
      </c>
      <c r="B76" s="12" t="s">
        <v>1408</v>
      </c>
      <c r="C76" s="12" t="s">
        <v>1787</v>
      </c>
      <c r="D76" s="12" t="s">
        <v>737</v>
      </c>
      <c r="E76" s="12" t="s">
        <v>1374</v>
      </c>
      <c r="F76" s="41" t="s">
        <v>1409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5">
      <c r="A77" s="12" t="s">
        <v>340</v>
      </c>
      <c r="B77" s="12"/>
      <c r="C77" s="12" t="s">
        <v>1364</v>
      </c>
      <c r="D77" s="12" t="s">
        <v>737</v>
      </c>
      <c r="E77" s="12" t="s">
        <v>1390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5">
      <c r="A78" s="12" t="s">
        <v>342</v>
      </c>
      <c r="B78" s="12"/>
      <c r="C78" s="12" t="s">
        <v>1364</v>
      </c>
      <c r="D78" s="12" t="s">
        <v>737</v>
      </c>
      <c r="E78" s="12" t="s">
        <v>1390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5">
      <c r="A79" s="12" t="s">
        <v>346</v>
      </c>
      <c r="B79" s="12"/>
      <c r="C79" s="12" t="s">
        <v>1364</v>
      </c>
      <c r="D79" s="12" t="s">
        <v>737</v>
      </c>
      <c r="E79" s="12" t="s">
        <v>1390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5">
      <c r="A80" s="12" t="s">
        <v>348</v>
      </c>
      <c r="B80" s="12"/>
      <c r="C80" s="12" t="s">
        <v>1364</v>
      </c>
      <c r="D80" s="12" t="s">
        <v>737</v>
      </c>
      <c r="E80" s="12" t="s">
        <v>1390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5">
      <c r="A81" s="12" t="s">
        <v>350</v>
      </c>
      <c r="B81" s="12"/>
      <c r="C81" s="12" t="s">
        <v>868</v>
      </c>
      <c r="D81" s="12" t="s">
        <v>737</v>
      </c>
      <c r="E81" s="12" t="s">
        <v>1390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5">
      <c r="A82" s="12" t="s">
        <v>351</v>
      </c>
      <c r="B82" s="12"/>
      <c r="C82" s="12" t="s">
        <v>868</v>
      </c>
      <c r="D82" s="12" t="s">
        <v>737</v>
      </c>
      <c r="E82" s="12" t="s">
        <v>1390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5">
      <c r="A83" s="61" t="s">
        <v>353</v>
      </c>
      <c r="B83" s="12" t="s">
        <v>1410</v>
      </c>
      <c r="C83" s="12" t="s">
        <v>1789</v>
      </c>
      <c r="D83" s="12" t="s">
        <v>737</v>
      </c>
      <c r="E83" s="12" t="s">
        <v>1374</v>
      </c>
      <c r="F83" s="57" t="s">
        <v>1411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5">
      <c r="A84" s="12" t="s">
        <v>362</v>
      </c>
      <c r="B84" s="12"/>
      <c r="C84" s="12" t="s">
        <v>1366</v>
      </c>
      <c r="D84" s="12" t="s">
        <v>737</v>
      </c>
      <c r="E84" s="12" t="s">
        <v>1367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5">
      <c r="A85" s="12" t="s">
        <v>364</v>
      </c>
      <c r="B85" s="12"/>
      <c r="C85" s="12" t="s">
        <v>868</v>
      </c>
      <c r="D85" s="12" t="s">
        <v>737</v>
      </c>
      <c r="E85" s="12" t="s">
        <v>1390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5">
      <c r="A86" s="12" t="s">
        <v>374</v>
      </c>
      <c r="B86" s="12"/>
      <c r="C86" s="12" t="s">
        <v>1364</v>
      </c>
      <c r="D86" s="12" t="s">
        <v>737</v>
      </c>
      <c r="E86" s="12" t="s">
        <v>1390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5">
      <c r="A87" s="12" t="s">
        <v>376</v>
      </c>
      <c r="B87" s="12"/>
      <c r="C87" s="12" t="s">
        <v>1364</v>
      </c>
      <c r="D87" s="12" t="s">
        <v>737</v>
      </c>
      <c r="E87" s="12" t="s">
        <v>1390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5">
      <c r="A88" s="12" t="s">
        <v>378</v>
      </c>
      <c r="B88" s="12"/>
      <c r="C88" s="12" t="s">
        <v>1364</v>
      </c>
      <c r="D88" s="12" t="s">
        <v>737</v>
      </c>
      <c r="E88" s="12" t="s">
        <v>1390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5">
      <c r="A89" s="12" t="s">
        <v>381</v>
      </c>
      <c r="B89" s="12"/>
      <c r="C89" s="12" t="s">
        <v>1364</v>
      </c>
      <c r="D89" s="12" t="s">
        <v>737</v>
      </c>
      <c r="E89" s="12" t="s">
        <v>1390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5">
      <c r="A90" s="12" t="s">
        <v>383</v>
      </c>
      <c r="B90" s="12"/>
      <c r="C90" s="12" t="s">
        <v>1364</v>
      </c>
      <c r="D90" s="12" t="s">
        <v>737</v>
      </c>
      <c r="E90" s="12" t="s">
        <v>1390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5">
      <c r="A91" s="12" t="s">
        <v>385</v>
      </c>
      <c r="B91" s="12"/>
      <c r="C91" s="12" t="s">
        <v>1364</v>
      </c>
      <c r="D91" s="12" t="s">
        <v>737</v>
      </c>
      <c r="E91" s="12" t="s">
        <v>1390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5">
      <c r="A92" s="58" t="s">
        <v>386</v>
      </c>
      <c r="B92" s="12" t="s">
        <v>1412</v>
      </c>
      <c r="C92" s="12" t="s">
        <v>1803</v>
      </c>
      <c r="D92" s="12" t="s">
        <v>737</v>
      </c>
      <c r="E92" s="12" t="s">
        <v>1374</v>
      </c>
      <c r="F92" s="41" t="s">
        <v>1413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5">
      <c r="A93" s="12" t="s">
        <v>391</v>
      </c>
      <c r="B93" s="12"/>
      <c r="C93" s="12" t="s">
        <v>1395</v>
      </c>
      <c r="D93" s="12" t="s">
        <v>737</v>
      </c>
      <c r="E93" s="12" t="s">
        <v>1394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5">
      <c r="A94" s="12" t="s">
        <v>392</v>
      </c>
      <c r="B94" s="12"/>
      <c r="C94" s="12" t="s">
        <v>1366</v>
      </c>
      <c r="D94" s="12" t="s">
        <v>737</v>
      </c>
      <c r="E94" s="12" t="s">
        <v>1367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5">
      <c r="A95" s="12" t="s">
        <v>395</v>
      </c>
      <c r="B95" s="12"/>
      <c r="C95" s="12" t="s">
        <v>1364</v>
      </c>
      <c r="D95" s="12" t="s">
        <v>737</v>
      </c>
      <c r="E95" s="12" t="s">
        <v>1390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5">
      <c r="A96" s="12" t="s">
        <v>399</v>
      </c>
      <c r="B96" s="12"/>
      <c r="C96" s="12" t="s">
        <v>1364</v>
      </c>
      <c r="D96" s="12" t="s">
        <v>737</v>
      </c>
      <c r="E96" s="12" t="s">
        <v>1390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5">
      <c r="A97" s="12" t="s">
        <v>400</v>
      </c>
      <c r="B97" s="12"/>
      <c r="C97" s="12" t="s">
        <v>1364</v>
      </c>
      <c r="D97" s="12" t="s">
        <v>737</v>
      </c>
      <c r="E97" s="12" t="s">
        <v>1390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5">
      <c r="A98" s="12" t="s">
        <v>403</v>
      </c>
      <c r="B98" s="12"/>
      <c r="C98" s="12" t="s">
        <v>1364</v>
      </c>
      <c r="D98" s="12" t="s">
        <v>737</v>
      </c>
      <c r="E98" s="12" t="s">
        <v>1390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5">
      <c r="A99" s="12" t="s">
        <v>405</v>
      </c>
      <c r="B99" s="12"/>
      <c r="C99" s="12" t="s">
        <v>1395</v>
      </c>
      <c r="D99" s="12" t="s">
        <v>737</v>
      </c>
      <c r="E99" s="12" t="s">
        <v>1394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5">
      <c r="A100" s="12" t="s">
        <v>408</v>
      </c>
      <c r="B100" s="12"/>
      <c r="C100" s="12" t="s">
        <v>1366</v>
      </c>
      <c r="D100" s="12" t="s">
        <v>737</v>
      </c>
      <c r="E100" s="12" t="s">
        <v>1367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5">
      <c r="A101" s="60" t="s">
        <v>413</v>
      </c>
      <c r="B101" s="12" t="s">
        <v>1414</v>
      </c>
      <c r="C101" s="12" t="s">
        <v>1804</v>
      </c>
      <c r="D101" s="12" t="s">
        <v>737</v>
      </c>
      <c r="E101" s="12" t="s">
        <v>1405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5">
      <c r="A102" s="58" t="s">
        <v>416</v>
      </c>
      <c r="B102" s="12" t="s">
        <v>1415</v>
      </c>
      <c r="C102" s="12" t="s">
        <v>1803</v>
      </c>
      <c r="D102" s="12" t="s">
        <v>737</v>
      </c>
      <c r="E102" s="12" t="s">
        <v>1405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5">
      <c r="A103" s="12" t="s">
        <v>421</v>
      </c>
      <c r="B103" s="12"/>
      <c r="C103" s="12" t="s">
        <v>1364</v>
      </c>
      <c r="D103" s="12" t="s">
        <v>737</v>
      </c>
      <c r="E103" s="12" t="s">
        <v>1390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5">
      <c r="A104" s="12" t="s">
        <v>422</v>
      </c>
      <c r="B104" s="12"/>
      <c r="C104" s="12" t="s">
        <v>1416</v>
      </c>
      <c r="D104" s="12" t="s">
        <v>737</v>
      </c>
      <c r="E104" s="12" t="s">
        <v>1390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5">
      <c r="A105" s="12" t="s">
        <v>424</v>
      </c>
      <c r="B105" s="12"/>
      <c r="C105" s="12" t="s">
        <v>868</v>
      </c>
      <c r="D105" s="12" t="s">
        <v>737</v>
      </c>
      <c r="E105" s="12" t="s">
        <v>1390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5">
      <c r="A106" s="12" t="s">
        <v>426</v>
      </c>
      <c r="B106" s="12"/>
      <c r="C106" s="12" t="s">
        <v>868</v>
      </c>
      <c r="D106" s="12" t="s">
        <v>737</v>
      </c>
      <c r="E106" s="12" t="s">
        <v>1390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5">
      <c r="A107" s="12" t="s">
        <v>427</v>
      </c>
      <c r="B107" s="12"/>
      <c r="C107" s="12" t="s">
        <v>868</v>
      </c>
      <c r="D107" s="12" t="s">
        <v>737</v>
      </c>
      <c r="E107" s="12" t="s">
        <v>1390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5">
      <c r="A108" s="12" t="s">
        <v>428</v>
      </c>
      <c r="B108" s="12"/>
      <c r="C108" s="12" t="s">
        <v>868</v>
      </c>
      <c r="D108" s="12" t="s">
        <v>737</v>
      </c>
      <c r="E108" s="12" t="s">
        <v>1390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5">
      <c r="A109" s="12" t="s">
        <v>429</v>
      </c>
      <c r="B109" s="12"/>
      <c r="C109" s="12" t="s">
        <v>868</v>
      </c>
      <c r="D109" s="12" t="s">
        <v>737</v>
      </c>
      <c r="E109" s="12" t="s">
        <v>1390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5">
      <c r="A110" s="12" t="s">
        <v>431</v>
      </c>
      <c r="B110" s="12"/>
      <c r="C110" s="12" t="s">
        <v>868</v>
      </c>
      <c r="D110" s="12" t="s">
        <v>737</v>
      </c>
      <c r="E110" s="12" t="s">
        <v>1390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5">
      <c r="A111" s="12" t="s">
        <v>433</v>
      </c>
      <c r="B111" s="12"/>
      <c r="C111" s="12" t="s">
        <v>1366</v>
      </c>
      <c r="D111" s="12" t="s">
        <v>737</v>
      </c>
      <c r="E111" s="12" t="s">
        <v>1367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5">
      <c r="A112" s="12" t="s">
        <v>436</v>
      </c>
      <c r="B112" s="12"/>
      <c r="C112" s="12" t="s">
        <v>868</v>
      </c>
      <c r="D112" s="12" t="s">
        <v>737</v>
      </c>
      <c r="E112" s="12" t="s">
        <v>1390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5">
      <c r="A113" s="12" t="s">
        <v>438</v>
      </c>
      <c r="B113" s="12"/>
      <c r="C113" s="12" t="s">
        <v>868</v>
      </c>
      <c r="D113" s="12" t="s">
        <v>737</v>
      </c>
      <c r="E113" s="12" t="s">
        <v>1390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5">
      <c r="A114" s="12" t="s">
        <v>440</v>
      </c>
      <c r="B114" s="12"/>
      <c r="C114" s="12" t="s">
        <v>868</v>
      </c>
      <c r="D114" s="12" t="s">
        <v>737</v>
      </c>
      <c r="E114" s="12" t="s">
        <v>1390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5">
      <c r="A115" s="12" t="s">
        <v>442</v>
      </c>
      <c r="B115" s="12"/>
      <c r="C115" s="12" t="s">
        <v>868</v>
      </c>
      <c r="D115" s="12" t="s">
        <v>737</v>
      </c>
      <c r="E115" s="12" t="s">
        <v>1390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5">
      <c r="A116" s="12" t="s">
        <v>444</v>
      </c>
      <c r="B116" s="12"/>
      <c r="C116" s="12" t="s">
        <v>1364</v>
      </c>
      <c r="D116" s="12" t="s">
        <v>737</v>
      </c>
      <c r="E116" s="12" t="s">
        <v>1390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5">
      <c r="A117" s="67" t="s">
        <v>480</v>
      </c>
      <c r="B117" s="41" t="s">
        <v>1417</v>
      </c>
      <c r="C117" s="12" t="s">
        <v>1803</v>
      </c>
      <c r="D117" s="12" t="s">
        <v>737</v>
      </c>
      <c r="E117" s="12" t="s">
        <v>1405</v>
      </c>
      <c r="F117" s="41" t="s">
        <v>1418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5">
      <c r="A118" s="61" t="s">
        <v>447</v>
      </c>
      <c r="B118" s="12" t="s">
        <v>1419</v>
      </c>
      <c r="C118" s="12" t="s">
        <v>1789</v>
      </c>
      <c r="D118" s="12" t="s">
        <v>737</v>
      </c>
      <c r="E118" s="12" t="s">
        <v>1384</v>
      </c>
      <c r="F118" s="41" t="s">
        <v>1420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5">
      <c r="A119" s="12" t="s">
        <v>450</v>
      </c>
      <c r="B119" s="12"/>
      <c r="C119" s="12" t="s">
        <v>1395</v>
      </c>
      <c r="D119" s="12" t="s">
        <v>737</v>
      </c>
      <c r="E119" s="12" t="s">
        <v>1394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5">
      <c r="A120" s="12" t="s">
        <v>452</v>
      </c>
      <c r="B120" s="41" t="s">
        <v>1421</v>
      </c>
      <c r="C120" s="12" t="s">
        <v>1787</v>
      </c>
      <c r="D120" s="12" t="s">
        <v>737</v>
      </c>
      <c r="E120" s="12" t="s">
        <v>1405</v>
      </c>
      <c r="F120" s="41" t="s">
        <v>1418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5">
      <c r="A121" s="12" t="s">
        <v>457</v>
      </c>
      <c r="B121" s="12"/>
      <c r="C121" s="12" t="s">
        <v>868</v>
      </c>
      <c r="D121" s="12" t="s">
        <v>737</v>
      </c>
      <c r="E121" s="12" t="s">
        <v>1390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889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5">
      <c r="A122" s="12" t="s">
        <v>459</v>
      </c>
      <c r="B122" s="12"/>
      <c r="C122" s="12" t="s">
        <v>868</v>
      </c>
      <c r="D122" s="12" t="s">
        <v>737</v>
      </c>
      <c r="E122" s="12" t="s">
        <v>1390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5">
      <c r="A123" s="12" t="s">
        <v>461</v>
      </c>
      <c r="B123" s="12"/>
      <c r="C123" s="12" t="s">
        <v>868</v>
      </c>
      <c r="D123" s="12" t="s">
        <v>737</v>
      </c>
      <c r="E123" s="12" t="s">
        <v>1390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5">
      <c r="A124" s="12" t="s">
        <v>464</v>
      </c>
      <c r="B124" s="12"/>
      <c r="C124" s="12" t="s">
        <v>1364</v>
      </c>
      <c r="D124" s="12" t="s">
        <v>737</v>
      </c>
      <c r="E124" s="12" t="s">
        <v>1390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5">
      <c r="A125" s="12" t="s">
        <v>462</v>
      </c>
      <c r="B125" s="12"/>
      <c r="C125" s="12" t="s">
        <v>1364</v>
      </c>
      <c r="D125" s="12" t="s">
        <v>737</v>
      </c>
      <c r="E125" s="12" t="s">
        <v>1390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5">
      <c r="A126" s="12" t="s">
        <v>466</v>
      </c>
      <c r="B126" s="12"/>
      <c r="C126" s="12" t="s">
        <v>1364</v>
      </c>
      <c r="D126" s="12" t="s">
        <v>737</v>
      </c>
      <c r="E126" s="12" t="s">
        <v>1390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5">
      <c r="A127" s="12" t="s">
        <v>469</v>
      </c>
      <c r="B127" s="12"/>
      <c r="C127" s="12" t="s">
        <v>1404</v>
      </c>
      <c r="D127" s="12" t="s">
        <v>737</v>
      </c>
      <c r="E127" s="12" t="s">
        <v>1405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5">
      <c r="A128" s="12" t="s">
        <v>473</v>
      </c>
      <c r="B128" s="41" t="s">
        <v>1422</v>
      </c>
      <c r="C128" s="12" t="s">
        <v>1789</v>
      </c>
      <c r="D128" s="12" t="s">
        <v>737</v>
      </c>
      <c r="E128" s="12" t="s">
        <v>1405</v>
      </c>
      <c r="F128" s="41" t="s">
        <v>1423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5">
      <c r="A129" s="12" t="s">
        <v>476</v>
      </c>
      <c r="B129" s="41" t="s">
        <v>1424</v>
      </c>
      <c r="C129" s="12" t="s">
        <v>1803</v>
      </c>
      <c r="D129" s="12" t="s">
        <v>737</v>
      </c>
      <c r="E129" s="12" t="s">
        <v>1405</v>
      </c>
      <c r="F129" s="41" t="s">
        <v>1423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5">
      <c r="A130" s="12" t="s">
        <v>483</v>
      </c>
      <c r="B130" s="12"/>
      <c r="C130" s="12" t="s">
        <v>1395</v>
      </c>
      <c r="D130" s="12" t="s">
        <v>737</v>
      </c>
      <c r="E130" s="12" t="s">
        <v>1394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5">
      <c r="A131" s="12" t="s">
        <v>485</v>
      </c>
      <c r="B131" s="12"/>
      <c r="C131" s="12" t="s">
        <v>1366</v>
      </c>
      <c r="D131" s="12" t="s">
        <v>737</v>
      </c>
      <c r="E131" s="12" t="s">
        <v>1367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5">
      <c r="A132" s="12" t="s">
        <v>487</v>
      </c>
      <c r="B132" s="12"/>
      <c r="C132" s="12" t="s">
        <v>1404</v>
      </c>
      <c r="D132" s="12" t="s">
        <v>737</v>
      </c>
      <c r="E132" s="12" t="s">
        <v>1405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889" si="27">L132/M132</f>
        <v>5.6270124546560933E-2</v>
      </c>
    </row>
    <row r="133" spans="1:19" x14ac:dyDescent="0.25">
      <c r="A133" s="12" t="s">
        <v>495</v>
      </c>
      <c r="B133" s="12"/>
      <c r="C133" s="12" t="s">
        <v>868</v>
      </c>
      <c r="D133" s="12" t="s">
        <v>737</v>
      </c>
      <c r="E133" s="12" t="s">
        <v>1390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5">
      <c r="A134" s="12" t="s">
        <v>496</v>
      </c>
      <c r="B134" s="12"/>
      <c r="C134" s="12" t="s">
        <v>1364</v>
      </c>
      <c r="D134" s="12" t="s">
        <v>737</v>
      </c>
      <c r="E134" s="12" t="s">
        <v>1390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5">
      <c r="A135" s="12" t="s">
        <v>498</v>
      </c>
      <c r="B135" s="12"/>
      <c r="C135" s="12" t="s">
        <v>1364</v>
      </c>
      <c r="D135" s="12" t="s">
        <v>737</v>
      </c>
      <c r="E135" s="12" t="s">
        <v>1390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5">
      <c r="A136" s="12" t="s">
        <v>500</v>
      </c>
      <c r="B136" s="12"/>
      <c r="C136" s="12" t="s">
        <v>1364</v>
      </c>
      <c r="D136" s="12" t="s">
        <v>737</v>
      </c>
      <c r="E136" s="12" t="s">
        <v>1390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5">
      <c r="A137" s="12" t="s">
        <v>504</v>
      </c>
      <c r="B137" s="12"/>
      <c r="C137" s="12" t="s">
        <v>1364</v>
      </c>
      <c r="D137" s="12" t="s">
        <v>737</v>
      </c>
      <c r="E137" s="12" t="s">
        <v>1390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5">
      <c r="A138" s="12" t="s">
        <v>506</v>
      </c>
      <c r="B138" s="12"/>
      <c r="C138" s="12" t="s">
        <v>868</v>
      </c>
      <c r="D138" s="12" t="s">
        <v>737</v>
      </c>
      <c r="E138" s="12" t="s">
        <v>1390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5">
      <c r="A139" s="12" t="s">
        <v>508</v>
      </c>
      <c r="B139" s="12"/>
      <c r="C139" s="12" t="s">
        <v>868</v>
      </c>
      <c r="D139" s="12" t="s">
        <v>737</v>
      </c>
      <c r="E139" s="12" t="s">
        <v>1390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5">
      <c r="A140" s="12" t="s">
        <v>510</v>
      </c>
      <c r="B140" s="41" t="s">
        <v>1425</v>
      </c>
      <c r="C140" s="12" t="s">
        <v>1803</v>
      </c>
      <c r="D140" s="12" t="s">
        <v>737</v>
      </c>
      <c r="E140" s="12" t="s">
        <v>1405</v>
      </c>
      <c r="F140" s="41" t="s">
        <v>1426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5">
      <c r="A141" s="12" t="s">
        <v>513</v>
      </c>
      <c r="B141" s="12"/>
      <c r="C141" s="12" t="s">
        <v>1393</v>
      </c>
      <c r="D141" s="12" t="s">
        <v>737</v>
      </c>
      <c r="E141" s="12" t="s">
        <v>1394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5">
      <c r="A142" s="12" t="s">
        <v>516</v>
      </c>
      <c r="B142" s="41" t="s">
        <v>1427</v>
      </c>
      <c r="C142" s="12" t="s">
        <v>1789</v>
      </c>
      <c r="D142" s="12" t="s">
        <v>737</v>
      </c>
      <c r="E142" s="12" t="s">
        <v>1405</v>
      </c>
      <c r="F142" s="41" t="s">
        <v>1426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5">
      <c r="A143" s="12" t="s">
        <v>522</v>
      </c>
      <c r="B143" s="41" t="s">
        <v>1428</v>
      </c>
      <c r="C143" s="12" t="s">
        <v>1804</v>
      </c>
      <c r="D143" s="12" t="s">
        <v>737</v>
      </c>
      <c r="E143" s="12" t="s">
        <v>1405</v>
      </c>
      <c r="F143" s="41" t="s">
        <v>1429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5">
      <c r="A144" s="12" t="s">
        <v>530</v>
      </c>
      <c r="B144" s="12"/>
      <c r="C144" s="12" t="s">
        <v>1364</v>
      </c>
      <c r="D144" s="12" t="s">
        <v>737</v>
      </c>
      <c r="E144" s="12" t="s">
        <v>1390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5">
      <c r="A145" s="12" t="s">
        <v>532</v>
      </c>
      <c r="B145" s="12"/>
      <c r="C145" s="12" t="s">
        <v>1364</v>
      </c>
      <c r="D145" s="12" t="s">
        <v>737</v>
      </c>
      <c r="E145" s="12" t="s">
        <v>1390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5">
      <c r="A146" s="12" t="s">
        <v>533</v>
      </c>
      <c r="B146" s="12"/>
      <c r="C146" s="12" t="s">
        <v>1364</v>
      </c>
      <c r="D146" s="12" t="s">
        <v>737</v>
      </c>
      <c r="E146" s="12" t="s">
        <v>1390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5">
      <c r="A147" s="12" t="s">
        <v>536</v>
      </c>
      <c r="B147" s="12"/>
      <c r="C147" s="12" t="s">
        <v>1364</v>
      </c>
      <c r="D147" s="12" t="s">
        <v>737</v>
      </c>
      <c r="E147" s="12" t="s">
        <v>1390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5">
      <c r="A148" s="12" t="s">
        <v>538</v>
      </c>
      <c r="B148" s="12"/>
      <c r="C148" s="12" t="s">
        <v>868</v>
      </c>
      <c r="D148" s="12" t="s">
        <v>737</v>
      </c>
      <c r="E148" s="12" t="s">
        <v>1390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5">
      <c r="A149" s="12" t="s">
        <v>539</v>
      </c>
      <c r="B149" s="12"/>
      <c r="C149" s="12" t="s">
        <v>868</v>
      </c>
      <c r="D149" s="12" t="s">
        <v>737</v>
      </c>
      <c r="E149" s="12" t="s">
        <v>1390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5">
      <c r="A150" s="12" t="s">
        <v>540</v>
      </c>
      <c r="B150" s="12"/>
      <c r="C150" s="12" t="s">
        <v>868</v>
      </c>
      <c r="D150" s="12" t="s">
        <v>737</v>
      </c>
      <c r="E150" s="12" t="s">
        <v>1390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5">
      <c r="A151" s="12" t="s">
        <v>541</v>
      </c>
      <c r="B151" s="41" t="s">
        <v>1430</v>
      </c>
      <c r="C151" s="12" t="s">
        <v>1789</v>
      </c>
      <c r="D151" s="12" t="s">
        <v>737</v>
      </c>
      <c r="E151" s="12" t="s">
        <v>1405</v>
      </c>
      <c r="F151" s="41" t="s">
        <v>1429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5">
      <c r="A152" s="12" t="s">
        <v>546</v>
      </c>
      <c r="B152" s="12"/>
      <c r="C152" s="12" t="s">
        <v>1364</v>
      </c>
      <c r="D152" s="12" t="s">
        <v>737</v>
      </c>
      <c r="E152" s="12" t="s">
        <v>1390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5">
      <c r="A153" s="12" t="s">
        <v>549</v>
      </c>
      <c r="B153" s="12"/>
      <c r="C153" s="12" t="s">
        <v>1431</v>
      </c>
      <c r="D153" s="12" t="s">
        <v>737</v>
      </c>
      <c r="E153" s="12" t="s">
        <v>1405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887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5">
      <c r="A154" s="12" t="s">
        <v>553</v>
      </c>
      <c r="B154" s="12"/>
      <c r="C154" s="12" t="s">
        <v>1364</v>
      </c>
      <c r="D154" s="12" t="s">
        <v>737</v>
      </c>
      <c r="E154" s="12" t="s">
        <v>1390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5">
      <c r="A155" s="12" t="s">
        <v>554</v>
      </c>
      <c r="B155" s="12"/>
      <c r="C155" s="12" t="s">
        <v>1364</v>
      </c>
      <c r="D155" s="12" t="s">
        <v>737</v>
      </c>
      <c r="E155" s="12" t="s">
        <v>1390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5">
      <c r="A156" s="12" t="s">
        <v>559</v>
      </c>
      <c r="B156" s="12"/>
      <c r="C156" s="12" t="s">
        <v>1364</v>
      </c>
      <c r="D156" s="12" t="s">
        <v>737</v>
      </c>
      <c r="E156" s="12" t="s">
        <v>1390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5">
      <c r="A157" s="12" t="s">
        <v>560</v>
      </c>
      <c r="B157" s="12"/>
      <c r="C157" s="12" t="s">
        <v>1364</v>
      </c>
      <c r="D157" s="12" t="s">
        <v>737</v>
      </c>
      <c r="E157" s="12" t="s">
        <v>1390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5">
      <c r="A158" s="12" t="s">
        <v>562</v>
      </c>
      <c r="B158" s="12"/>
      <c r="C158" s="12" t="s">
        <v>1364</v>
      </c>
      <c r="D158" s="12" t="s">
        <v>737</v>
      </c>
      <c r="E158" s="12" t="s">
        <v>1390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5">
      <c r="A159" s="12" t="s">
        <v>567</v>
      </c>
      <c r="B159" s="41" t="s">
        <v>1432</v>
      </c>
      <c r="C159" s="12" t="s">
        <v>1789</v>
      </c>
      <c r="D159" s="12" t="s">
        <v>737</v>
      </c>
      <c r="E159" s="12" t="s">
        <v>1405</v>
      </c>
      <c r="F159" s="41" t="s">
        <v>1433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5">
      <c r="A160" s="12" t="s">
        <v>571</v>
      </c>
      <c r="B160" s="12"/>
      <c r="C160" s="12" t="s">
        <v>1364</v>
      </c>
      <c r="D160" s="12" t="s">
        <v>737</v>
      </c>
      <c r="E160" s="12" t="s">
        <v>1390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5">
      <c r="A161" s="12" t="s">
        <v>573</v>
      </c>
      <c r="B161" s="12"/>
      <c r="C161" s="12" t="s">
        <v>1393</v>
      </c>
      <c r="D161" s="12" t="s">
        <v>737</v>
      </c>
      <c r="E161" s="12" t="s">
        <v>1394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5">
      <c r="A162" s="12" t="s">
        <v>576</v>
      </c>
      <c r="B162" s="12"/>
      <c r="C162" s="12" t="s">
        <v>1364</v>
      </c>
      <c r="D162" s="12" t="s">
        <v>737</v>
      </c>
      <c r="E162" s="12" t="s">
        <v>1390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5">
      <c r="A163" s="12" t="s">
        <v>579</v>
      </c>
      <c r="B163" s="12"/>
      <c r="C163" s="12" t="s">
        <v>1364</v>
      </c>
      <c r="D163" s="12" t="s">
        <v>737</v>
      </c>
      <c r="E163" s="12" t="s">
        <v>1390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5">
      <c r="A164" s="12" t="s">
        <v>580</v>
      </c>
      <c r="B164" s="12"/>
      <c r="C164" s="12" t="s">
        <v>1364</v>
      </c>
      <c r="D164" s="12" t="s">
        <v>737</v>
      </c>
      <c r="E164" s="12" t="s">
        <v>1390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5">
      <c r="A165" s="12" t="s">
        <v>584</v>
      </c>
      <c r="B165" s="12"/>
      <c r="C165" s="12" t="s">
        <v>1364</v>
      </c>
      <c r="D165" s="12" t="s">
        <v>737</v>
      </c>
      <c r="E165" s="12" t="s">
        <v>1390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5">
      <c r="A166" s="12" t="s">
        <v>586</v>
      </c>
      <c r="B166" s="12"/>
      <c r="C166" s="12" t="s">
        <v>1395</v>
      </c>
      <c r="D166" s="12" t="s">
        <v>737</v>
      </c>
      <c r="E166" s="12" t="s">
        <v>1394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5">
      <c r="A167" s="12" t="s">
        <v>589</v>
      </c>
      <c r="B167" s="12"/>
      <c r="C167" s="12" t="s">
        <v>1393</v>
      </c>
      <c r="D167" s="12" t="s">
        <v>737</v>
      </c>
      <c r="E167" s="12" t="s">
        <v>1394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5">
      <c r="A168" s="12" t="s">
        <v>591</v>
      </c>
      <c r="B168" s="41" t="s">
        <v>1434</v>
      </c>
      <c r="C168" s="12" t="s">
        <v>1789</v>
      </c>
      <c r="D168" s="12" t="s">
        <v>737</v>
      </c>
      <c r="E168" s="12" t="s">
        <v>1405</v>
      </c>
      <c r="F168" s="41" t="s">
        <v>1435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5">
      <c r="A169" s="12" t="s">
        <v>593</v>
      </c>
      <c r="B169" s="41" t="s">
        <v>1436</v>
      </c>
      <c r="C169" s="12" t="s">
        <v>1789</v>
      </c>
      <c r="D169" s="12" t="s">
        <v>737</v>
      </c>
      <c r="E169" s="12" t="s">
        <v>1405</v>
      </c>
      <c r="F169" s="41" t="s">
        <v>1435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5">
      <c r="A170" s="12" t="s">
        <v>594</v>
      </c>
      <c r="B170" s="41" t="s">
        <v>1437</v>
      </c>
      <c r="C170" s="12" t="s">
        <v>1803</v>
      </c>
      <c r="D170" s="12" t="s">
        <v>737</v>
      </c>
      <c r="E170" s="12" t="s">
        <v>1405</v>
      </c>
      <c r="F170" s="41" t="s">
        <v>1433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5">
      <c r="A171" s="12" t="s">
        <v>597</v>
      </c>
      <c r="B171" s="41" t="s">
        <v>1438</v>
      </c>
      <c r="C171" s="12" t="s">
        <v>1803</v>
      </c>
      <c r="D171" s="12" t="s">
        <v>737</v>
      </c>
      <c r="E171" s="12" t="s">
        <v>1405</v>
      </c>
      <c r="F171" s="41" t="s">
        <v>1435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5">
      <c r="A172" s="12" t="s">
        <v>600</v>
      </c>
      <c r="B172" s="12"/>
      <c r="C172" s="12" t="s">
        <v>1393</v>
      </c>
      <c r="D172" s="12" t="s">
        <v>737</v>
      </c>
      <c r="E172" s="12" t="s">
        <v>1394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886" si="38">IF(N172&lt;&gt;0,IFERROR(O172/M172,""),"")</f>
        <v>-0.59483568075117366</v>
      </c>
      <c r="Q172" s="7" t="b">
        <f t="shared" si="26"/>
        <v>1</v>
      </c>
      <c r="R172" s="73">
        <f t="shared" ref="R172:R886" si="39">L172/M172</f>
        <v>0</v>
      </c>
      <c r="T172" s="7">
        <v>6450</v>
      </c>
      <c r="U172" s="7">
        <v>4850</v>
      </c>
    </row>
    <row r="173" spans="1:21" x14ac:dyDescent="0.25">
      <c r="A173" s="12" t="s">
        <v>603</v>
      </c>
      <c r="B173" s="12"/>
      <c r="C173" s="12" t="s">
        <v>1395</v>
      </c>
      <c r="D173" s="12" t="s">
        <v>737</v>
      </c>
      <c r="E173" s="12" t="s">
        <v>1394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5">
      <c r="A174" s="12" t="s">
        <v>604</v>
      </c>
      <c r="B174" s="12"/>
      <c r="C174" s="12" t="s">
        <v>1364</v>
      </c>
      <c r="D174" s="12" t="s">
        <v>737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5">
      <c r="A175" s="12" t="s">
        <v>606</v>
      </c>
      <c r="B175" s="12"/>
      <c r="C175" s="12" t="s">
        <v>1364</v>
      </c>
      <c r="D175" s="12" t="s">
        <v>737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5">
      <c r="A176" s="12" t="s">
        <v>607</v>
      </c>
      <c r="B176" s="12"/>
      <c r="C176" s="12" t="s">
        <v>1404</v>
      </c>
      <c r="D176" s="12" t="s">
        <v>737</v>
      </c>
      <c r="E176" s="12" t="s">
        <v>1405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5">
      <c r="A177" s="12" t="s">
        <v>608</v>
      </c>
      <c r="B177" s="12"/>
      <c r="C177" s="12" t="s">
        <v>1416</v>
      </c>
      <c r="D177" s="12" t="s">
        <v>737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5">
      <c r="A178" s="12" t="s">
        <v>611</v>
      </c>
      <c r="B178" s="12"/>
      <c r="C178" s="12" t="s">
        <v>868</v>
      </c>
      <c r="D178" s="12" t="s">
        <v>737</v>
      </c>
      <c r="E178" s="12" t="s">
        <v>1390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5">
      <c r="A179" s="12" t="s">
        <v>612</v>
      </c>
      <c r="B179" s="12"/>
      <c r="C179" s="12" t="s">
        <v>868</v>
      </c>
      <c r="D179" s="12" t="s">
        <v>737</v>
      </c>
      <c r="E179" s="12" t="s">
        <v>1390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5">
      <c r="A180" s="12" t="s">
        <v>614</v>
      </c>
      <c r="B180" s="12"/>
      <c r="C180" s="12" t="s">
        <v>868</v>
      </c>
      <c r="D180" s="12" t="s">
        <v>737</v>
      </c>
      <c r="E180" s="12" t="s">
        <v>1390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43"/>
        <v>0.77462289263531492</v>
      </c>
      <c r="Q180" s="7" t="b">
        <f t="shared" si="26"/>
        <v>1</v>
      </c>
      <c r="R180" s="73">
        <f t="shared" si="44"/>
        <v>0.13043478260869565</v>
      </c>
    </row>
    <row r="181" spans="1:22" x14ac:dyDescent="0.25">
      <c r="A181" s="12" t="s">
        <v>615</v>
      </c>
      <c r="B181" s="12"/>
      <c r="C181" s="12" t="s">
        <v>868</v>
      </c>
      <c r="D181" s="12" t="s">
        <v>737</v>
      </c>
      <c r="E181" s="12" t="s">
        <v>1390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5">
      <c r="A182" s="12" t="s">
        <v>617</v>
      </c>
      <c r="B182" s="12"/>
      <c r="C182" s="12" t="s">
        <v>868</v>
      </c>
      <c r="D182" s="12" t="s">
        <v>737</v>
      </c>
      <c r="E182" s="12" t="s">
        <v>1390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5">
      <c r="A183" s="12" t="s">
        <v>619</v>
      </c>
      <c r="B183" s="12"/>
      <c r="C183" s="12" t="s">
        <v>868</v>
      </c>
      <c r="D183" s="12" t="s">
        <v>737</v>
      </c>
      <c r="E183" s="12" t="s">
        <v>1390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5">
      <c r="A184" s="12" t="s">
        <v>621</v>
      </c>
      <c r="B184" s="41" t="s">
        <v>1439</v>
      </c>
      <c r="C184" s="12" t="s">
        <v>1787</v>
      </c>
      <c r="D184" s="12" t="s">
        <v>737</v>
      </c>
      <c r="E184" s="12" t="s">
        <v>1405</v>
      </c>
      <c r="F184" s="41" t="s">
        <v>1440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5">
      <c r="A185" s="12" t="s">
        <v>627</v>
      </c>
      <c r="B185" s="41" t="s">
        <v>1441</v>
      </c>
      <c r="C185" s="12" t="s">
        <v>1803</v>
      </c>
      <c r="D185" s="12" t="s">
        <v>737</v>
      </c>
      <c r="E185" s="12" t="s">
        <v>1405</v>
      </c>
      <c r="F185" s="41" t="s">
        <v>1440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5">
      <c r="A186" s="12" t="s">
        <v>631</v>
      </c>
      <c r="B186" s="41" t="s">
        <v>1442</v>
      </c>
      <c r="C186" s="12" t="s">
        <v>1804</v>
      </c>
      <c r="D186" s="12" t="s">
        <v>737</v>
      </c>
      <c r="E186" s="12" t="s">
        <v>1405</v>
      </c>
      <c r="F186" s="41" t="s">
        <v>1443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5">
      <c r="A187" s="12" t="s">
        <v>635</v>
      </c>
      <c r="B187" s="12"/>
      <c r="C187" s="12" t="s">
        <v>1364</v>
      </c>
      <c r="D187" s="12" t="s">
        <v>737</v>
      </c>
      <c r="E187" s="12" t="s">
        <v>1390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5">
      <c r="A188" s="12" t="s">
        <v>637</v>
      </c>
      <c r="B188" s="12"/>
      <c r="C188" s="12" t="s">
        <v>1393</v>
      </c>
      <c r="D188" s="12" t="s">
        <v>737</v>
      </c>
      <c r="E188" s="12" t="s">
        <v>1394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5">
      <c r="A189" s="12" t="s">
        <v>638</v>
      </c>
      <c r="B189" s="12"/>
      <c r="C189" s="12" t="s">
        <v>1393</v>
      </c>
      <c r="D189" s="12" t="s">
        <v>737</v>
      </c>
      <c r="E189" s="12" t="s">
        <v>1394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640</v>
      </c>
      <c r="B190" s="12"/>
      <c r="C190" s="12" t="s">
        <v>1393</v>
      </c>
      <c r="D190" s="12" t="s">
        <v>737</v>
      </c>
      <c r="E190" s="12" t="s">
        <v>1394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5">
      <c r="A191" s="12" t="s">
        <v>642</v>
      </c>
      <c r="B191" s="12"/>
      <c r="C191" s="12" t="s">
        <v>1364</v>
      </c>
      <c r="D191" s="12" t="s">
        <v>737</v>
      </c>
      <c r="E191" s="12" t="s">
        <v>1390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5">
      <c r="A192" s="12" t="s">
        <v>643</v>
      </c>
      <c r="B192" s="12"/>
      <c r="C192" s="12" t="s">
        <v>1364</v>
      </c>
      <c r="D192" s="12" t="s">
        <v>737</v>
      </c>
      <c r="E192" s="12" t="s">
        <v>1390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5">
      <c r="A193" s="12" t="s">
        <v>644</v>
      </c>
      <c r="B193" s="12"/>
      <c r="C193" s="12" t="s">
        <v>1364</v>
      </c>
      <c r="D193" s="12" t="s">
        <v>737</v>
      </c>
      <c r="E193" s="12" t="s">
        <v>1390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5">
      <c r="A194" s="12" t="s">
        <v>645</v>
      </c>
      <c r="B194" s="12"/>
      <c r="C194" s="12" t="s">
        <v>1364</v>
      </c>
      <c r="D194" s="12" t="s">
        <v>737</v>
      </c>
      <c r="E194" s="12" t="s">
        <v>1390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5">
      <c r="A195" s="12" t="s">
        <v>647</v>
      </c>
      <c r="B195" s="12"/>
      <c r="C195" s="12" t="s">
        <v>1364</v>
      </c>
      <c r="D195" s="12" t="s">
        <v>737</v>
      </c>
      <c r="E195" s="12" t="s">
        <v>1390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5">
      <c r="A196" s="12" t="s">
        <v>652</v>
      </c>
      <c r="B196" s="12"/>
      <c r="C196" s="12" t="s">
        <v>868</v>
      </c>
      <c r="D196" s="12" t="s">
        <v>737</v>
      </c>
      <c r="E196" s="12" t="s">
        <v>1390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5">
      <c r="A197" s="12" t="s">
        <v>654</v>
      </c>
      <c r="B197" s="41" t="s">
        <v>1444</v>
      </c>
      <c r="C197" s="12" t="s">
        <v>1789</v>
      </c>
      <c r="D197" s="12" t="s">
        <v>737</v>
      </c>
      <c r="E197" s="12" t="s">
        <v>1405</v>
      </c>
      <c r="F197" s="41" t="s">
        <v>1445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5">
      <c r="A198" s="12" t="s">
        <v>661</v>
      </c>
      <c r="B198" s="41" t="s">
        <v>1446</v>
      </c>
      <c r="C198" s="12" t="s">
        <v>1803</v>
      </c>
      <c r="D198" s="12" t="s">
        <v>737</v>
      </c>
      <c r="E198" s="12" t="s">
        <v>1405</v>
      </c>
      <c r="F198" s="41" t="s">
        <v>1443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5">
      <c r="A199" s="12" t="s">
        <v>666</v>
      </c>
      <c r="B199" s="41" t="s">
        <v>1447</v>
      </c>
      <c r="C199" s="12" t="s">
        <v>1803</v>
      </c>
      <c r="D199" s="12" t="s">
        <v>737</v>
      </c>
      <c r="E199" s="12" t="s">
        <v>1405</v>
      </c>
      <c r="F199" s="41" t="s">
        <v>1445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5">
      <c r="A200" s="12" t="s">
        <v>674</v>
      </c>
      <c r="B200" s="12"/>
      <c r="C200" s="12" t="s">
        <v>1395</v>
      </c>
      <c r="D200" s="12" t="s">
        <v>737</v>
      </c>
      <c r="E200" s="12" t="s">
        <v>1394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5">
      <c r="A201" s="12" t="s">
        <v>675</v>
      </c>
      <c r="B201" s="12"/>
      <c r="C201" s="12" t="s">
        <v>1364</v>
      </c>
      <c r="D201" s="12" t="s">
        <v>737</v>
      </c>
      <c r="E201" s="12" t="s">
        <v>1390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5">
      <c r="A202" s="12" t="s">
        <v>676</v>
      </c>
      <c r="B202" s="12"/>
      <c r="C202" s="12" t="s">
        <v>1364</v>
      </c>
      <c r="D202" s="12" t="s">
        <v>737</v>
      </c>
      <c r="E202" s="12" t="s">
        <v>1390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5">
      <c r="A203" s="12" t="s">
        <v>679</v>
      </c>
      <c r="B203" s="12"/>
      <c r="C203" s="12" t="s">
        <v>868</v>
      </c>
      <c r="D203" s="12" t="s">
        <v>737</v>
      </c>
      <c r="E203" s="12" t="s">
        <v>1390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5">
      <c r="A204" s="12" t="s">
        <v>708</v>
      </c>
      <c r="B204" s="41" t="s">
        <v>1448</v>
      </c>
      <c r="C204" s="12" t="s">
        <v>1803</v>
      </c>
      <c r="D204" s="12" t="s">
        <v>737</v>
      </c>
      <c r="E204" s="12" t="s">
        <v>1405</v>
      </c>
      <c r="F204" s="41" t="s">
        <v>1449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5">
      <c r="A205" s="12" t="s">
        <v>700</v>
      </c>
      <c r="B205" s="41" t="s">
        <v>1450</v>
      </c>
      <c r="C205" s="12" t="s">
        <v>1789</v>
      </c>
      <c r="D205" s="12" t="s">
        <v>737</v>
      </c>
      <c r="E205" s="12" t="s">
        <v>1405</v>
      </c>
      <c r="F205" s="41" t="s">
        <v>1449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5">
      <c r="A206" s="12" t="s">
        <v>691</v>
      </c>
      <c r="B206" s="41" t="s">
        <v>1451</v>
      </c>
      <c r="C206" s="12" t="s">
        <v>1787</v>
      </c>
      <c r="D206" s="12" t="s">
        <v>737</v>
      </c>
      <c r="E206" s="12" t="s">
        <v>1405</v>
      </c>
      <c r="F206" s="41" t="s">
        <v>1452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5">
      <c r="A207" s="12" t="s">
        <v>681</v>
      </c>
      <c r="B207" s="41" t="s">
        <v>1453</v>
      </c>
      <c r="C207" s="12" t="s">
        <v>1804</v>
      </c>
      <c r="D207" s="12" t="s">
        <v>737</v>
      </c>
      <c r="E207" s="12" t="s">
        <v>1405</v>
      </c>
      <c r="F207" s="41" t="s">
        <v>1452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5">
      <c r="A208" s="12" t="s">
        <v>715</v>
      </c>
      <c r="B208" s="12"/>
      <c r="C208" s="12" t="s">
        <v>868</v>
      </c>
      <c r="D208" s="12" t="s">
        <v>737</v>
      </c>
      <c r="E208" s="12" t="s">
        <v>1390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5">
      <c r="A209" s="12" t="s">
        <v>716</v>
      </c>
      <c r="B209" s="12"/>
      <c r="C209" s="12" t="s">
        <v>1364</v>
      </c>
      <c r="D209" s="12" t="s">
        <v>737</v>
      </c>
      <c r="E209" s="12" t="s">
        <v>1390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5">
      <c r="A210" s="12" t="s">
        <v>717</v>
      </c>
      <c r="B210" s="12"/>
      <c r="C210" s="12" t="s">
        <v>1364</v>
      </c>
      <c r="D210" s="12" t="s">
        <v>737</v>
      </c>
      <c r="E210" s="12" t="s">
        <v>1390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5">
      <c r="A211" s="12" t="s">
        <v>720</v>
      </c>
      <c r="B211" s="12"/>
      <c r="C211" s="12" t="s">
        <v>1416</v>
      </c>
      <c r="D211" s="12" t="s">
        <v>737</v>
      </c>
      <c r="E211" s="12" t="s">
        <v>1390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5">
      <c r="A212" s="12" t="s">
        <v>723</v>
      </c>
      <c r="B212" s="12"/>
      <c r="C212" s="12" t="s">
        <v>1393</v>
      </c>
      <c r="D212" s="12" t="s">
        <v>737</v>
      </c>
      <c r="E212" s="12" t="s">
        <v>1394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5">
      <c r="A213" s="12" t="s">
        <v>725</v>
      </c>
      <c r="B213" s="12"/>
      <c r="C213" s="12" t="s">
        <v>1395</v>
      </c>
      <c r="D213" s="12" t="s">
        <v>737</v>
      </c>
      <c r="E213" s="12" t="s">
        <v>1394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5">
      <c r="A214" s="12" t="s">
        <v>727</v>
      </c>
      <c r="B214" s="12"/>
      <c r="C214" s="12" t="s">
        <v>868</v>
      </c>
      <c r="D214" s="12" t="s">
        <v>737</v>
      </c>
      <c r="E214" s="12" t="s">
        <v>1390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5">
      <c r="A215" s="12" t="s">
        <v>729</v>
      </c>
      <c r="B215" s="12"/>
      <c r="C215" s="12" t="s">
        <v>868</v>
      </c>
      <c r="D215" s="12" t="s">
        <v>737</v>
      </c>
      <c r="E215" s="12" t="s">
        <v>1390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5">
      <c r="A216" s="12" t="s">
        <v>730</v>
      </c>
      <c r="B216" s="12"/>
      <c r="C216" s="12" t="s">
        <v>1431</v>
      </c>
      <c r="D216" s="12" t="s">
        <v>737</v>
      </c>
      <c r="E216" s="12" t="s">
        <v>1405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5">
      <c r="A217" s="12" t="s">
        <v>736</v>
      </c>
      <c r="B217" s="12"/>
      <c r="C217" s="12" t="s">
        <v>1364</v>
      </c>
      <c r="D217" s="12" t="s">
        <v>737</v>
      </c>
      <c r="E217" s="12" t="s">
        <v>1390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5">
      <c r="A218" s="12" t="s">
        <v>739</v>
      </c>
      <c r="B218" s="41" t="s">
        <v>1454</v>
      </c>
      <c r="C218" s="12" t="s">
        <v>1789</v>
      </c>
      <c r="D218" s="12" t="s">
        <v>737</v>
      </c>
      <c r="E218" s="12" t="s">
        <v>1405</v>
      </c>
      <c r="F218" s="41" t="s">
        <v>1455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5">
      <c r="A219" s="12" t="s">
        <v>748</v>
      </c>
      <c r="B219" s="41" t="s">
        <v>1456</v>
      </c>
      <c r="C219" s="12" t="s">
        <v>1787</v>
      </c>
      <c r="D219" s="12" t="s">
        <v>737</v>
      </c>
      <c r="E219" s="12" t="s">
        <v>1405</v>
      </c>
      <c r="F219" s="41" t="s">
        <v>1455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5">
      <c r="A220" s="12" t="s">
        <v>753</v>
      </c>
      <c r="B220" s="12"/>
      <c r="C220" s="12" t="s">
        <v>1395</v>
      </c>
      <c r="D220" s="12" t="s">
        <v>737</v>
      </c>
      <c r="E220" s="12" t="s">
        <v>1394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5">
      <c r="A221" s="12" t="s">
        <v>757</v>
      </c>
      <c r="B221" s="12"/>
      <c r="C221" s="12" t="s">
        <v>1393</v>
      </c>
      <c r="D221" s="12" t="s">
        <v>737</v>
      </c>
      <c r="E221" s="12" t="s">
        <v>1394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5">
      <c r="A222" s="12" t="s">
        <v>758</v>
      </c>
      <c r="B222" s="12"/>
      <c r="C222" s="12" t="s">
        <v>1364</v>
      </c>
      <c r="D222" s="12" t="s">
        <v>737</v>
      </c>
      <c r="E222" s="12" t="s">
        <v>1390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5">
      <c r="A223" s="12" t="s">
        <v>761</v>
      </c>
      <c r="B223" s="12"/>
      <c r="C223" s="12" t="s">
        <v>1364</v>
      </c>
      <c r="D223" s="12" t="s">
        <v>737</v>
      </c>
      <c r="E223" s="12" t="s">
        <v>1390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5">
      <c r="A224" s="12" t="s">
        <v>763</v>
      </c>
      <c r="B224" s="12"/>
      <c r="C224" s="12" t="s">
        <v>1364</v>
      </c>
      <c r="D224" s="12" t="s">
        <v>737</v>
      </c>
      <c r="E224" s="12" t="s">
        <v>1390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5">
      <c r="A225" s="12" t="s">
        <v>765</v>
      </c>
      <c r="B225" s="41" t="s">
        <v>1457</v>
      </c>
      <c r="C225" s="12" t="s">
        <v>1787</v>
      </c>
      <c r="D225" s="12" t="s">
        <v>737</v>
      </c>
      <c r="E225" s="12" t="s">
        <v>1405</v>
      </c>
      <c r="F225" s="41" t="s">
        <v>1458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5">
      <c r="A226" s="12" t="s">
        <v>767</v>
      </c>
      <c r="B226" s="41" t="s">
        <v>1459</v>
      </c>
      <c r="C226" s="12" t="s">
        <v>1803</v>
      </c>
      <c r="D226" s="12" t="s">
        <v>737</v>
      </c>
      <c r="E226" s="12" t="s">
        <v>1405</v>
      </c>
      <c r="F226" s="41" t="s">
        <v>1460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5">
      <c r="A227" s="12" t="s">
        <v>772</v>
      </c>
      <c r="B227" s="41" t="s">
        <v>1461</v>
      </c>
      <c r="C227" s="12" t="s">
        <v>1803</v>
      </c>
      <c r="D227" s="12" t="s">
        <v>737</v>
      </c>
      <c r="E227" s="12" t="s">
        <v>1405</v>
      </c>
      <c r="F227" s="41" t="s">
        <v>1460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5">
      <c r="A228" s="12" t="s">
        <v>3612</v>
      </c>
      <c r="B228" s="12"/>
      <c r="C228" s="12" t="s">
        <v>1404</v>
      </c>
      <c r="D228" s="12" t="s">
        <v>737</v>
      </c>
      <c r="E228" s="12" t="s">
        <v>1405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5">
      <c r="A229" s="12" t="s">
        <v>776</v>
      </c>
      <c r="B229" s="12"/>
      <c r="C229" s="12" t="s">
        <v>1364</v>
      </c>
      <c r="D229" s="12" t="s">
        <v>737</v>
      </c>
      <c r="E229" s="12" t="s">
        <v>1390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5">
      <c r="A230" s="12" t="s">
        <v>778</v>
      </c>
      <c r="B230" s="12"/>
      <c r="C230" s="12" t="s">
        <v>1364</v>
      </c>
      <c r="D230" s="12" t="s">
        <v>737</v>
      </c>
      <c r="E230" s="12" t="s">
        <v>1390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5">
      <c r="A231" s="12" t="s">
        <v>779</v>
      </c>
      <c r="B231" s="12"/>
      <c r="C231" s="12" t="s">
        <v>1431</v>
      </c>
      <c r="D231" s="12" t="s">
        <v>737</v>
      </c>
      <c r="E231" s="12" t="s">
        <v>1405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5">
      <c r="A232" s="12" t="s">
        <v>782</v>
      </c>
      <c r="B232" s="12"/>
      <c r="C232" s="12" t="s">
        <v>1364</v>
      </c>
      <c r="D232" s="12" t="s">
        <v>737</v>
      </c>
      <c r="E232" s="12" t="s">
        <v>1390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5">
      <c r="A233" s="12" t="s">
        <v>3613</v>
      </c>
      <c r="B233" s="12"/>
      <c r="C233" s="12" t="s">
        <v>1404</v>
      </c>
      <c r="D233" s="12" t="s">
        <v>737</v>
      </c>
      <c r="E233" s="12" t="s">
        <v>1405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5">
      <c r="A234" s="12" t="s">
        <v>784</v>
      </c>
      <c r="B234" s="12"/>
      <c r="C234" s="12" t="s">
        <v>1462</v>
      </c>
      <c r="D234" s="12" t="s">
        <v>737</v>
      </c>
      <c r="E234" s="12" t="s">
        <v>1405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5">
      <c r="A235" s="12" t="s">
        <v>790</v>
      </c>
      <c r="B235" s="12"/>
      <c r="C235" s="12" t="s">
        <v>1393</v>
      </c>
      <c r="D235" s="12" t="s">
        <v>737</v>
      </c>
      <c r="E235" s="12" t="s">
        <v>1394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5">
      <c r="A236" s="12" t="s">
        <v>791</v>
      </c>
      <c r="B236" s="41" t="s">
        <v>1463</v>
      </c>
      <c r="C236" s="12" t="s">
        <v>1804</v>
      </c>
      <c r="D236" s="12" t="s">
        <v>737</v>
      </c>
      <c r="E236" s="12" t="s">
        <v>1405</v>
      </c>
      <c r="F236" s="41" t="s">
        <v>1464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5">
      <c r="A237" s="12" t="s">
        <v>794</v>
      </c>
      <c r="B237" s="41" t="s">
        <v>1465</v>
      </c>
      <c r="C237" s="12" t="s">
        <v>1789</v>
      </c>
      <c r="D237" s="12" t="s">
        <v>737</v>
      </c>
      <c r="E237" s="12" t="s">
        <v>1405</v>
      </c>
      <c r="F237" s="41" t="s">
        <v>1464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5">
      <c r="A238" s="12" t="s">
        <v>799</v>
      </c>
      <c r="B238" s="41" t="s">
        <v>1466</v>
      </c>
      <c r="C238" s="12" t="s">
        <v>1803</v>
      </c>
      <c r="D238" s="12" t="s">
        <v>737</v>
      </c>
      <c r="E238" s="12" t="s">
        <v>1405</v>
      </c>
      <c r="F238" s="41" t="s">
        <v>1458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5">
      <c r="A239" s="12" t="s">
        <v>811</v>
      </c>
      <c r="B239" s="12"/>
      <c r="C239" s="12" t="s">
        <v>868</v>
      </c>
      <c r="D239" s="12" t="s">
        <v>737</v>
      </c>
      <c r="E239" s="12" t="s">
        <v>1390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5">
      <c r="A240" s="12" t="s">
        <v>816</v>
      </c>
      <c r="B240" s="12"/>
      <c r="C240" s="12" t="s">
        <v>868</v>
      </c>
      <c r="D240" s="12" t="s">
        <v>737</v>
      </c>
      <c r="E240" s="12" t="s">
        <v>1390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5">
      <c r="A241" s="12" t="s">
        <v>818</v>
      </c>
      <c r="B241" s="41" t="s">
        <v>1467</v>
      </c>
      <c r="C241" s="12" t="s">
        <v>1803</v>
      </c>
      <c r="D241" s="12" t="s">
        <v>737</v>
      </c>
      <c r="E241" s="12" t="s">
        <v>1405</v>
      </c>
      <c r="F241" s="41" t="s">
        <v>1468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5">
      <c r="A242" s="12" t="s">
        <v>823</v>
      </c>
      <c r="B242" s="12"/>
      <c r="C242" s="12" t="s">
        <v>868</v>
      </c>
      <c r="D242" s="12" t="s">
        <v>737</v>
      </c>
      <c r="E242" s="12" t="s">
        <v>1390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5">
      <c r="A243" s="12" t="s">
        <v>825</v>
      </c>
      <c r="B243" s="12"/>
      <c r="C243" s="12" t="s">
        <v>868</v>
      </c>
      <c r="D243" s="12" t="s">
        <v>737</v>
      </c>
      <c r="E243" s="12" t="s">
        <v>1390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5">
      <c r="A244" s="12" t="s">
        <v>827</v>
      </c>
      <c r="B244" s="12"/>
      <c r="C244" s="12" t="s">
        <v>868</v>
      </c>
      <c r="D244" s="12" t="s">
        <v>737</v>
      </c>
      <c r="E244" s="12" t="s">
        <v>1390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5">
      <c r="A245" s="12" t="s">
        <v>829</v>
      </c>
      <c r="B245" s="12"/>
      <c r="C245" s="12" t="s">
        <v>868</v>
      </c>
      <c r="D245" s="12" t="s">
        <v>737</v>
      </c>
      <c r="E245" s="12" t="s">
        <v>1390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5">
      <c r="A246" s="12" t="s">
        <v>831</v>
      </c>
      <c r="B246" s="12"/>
      <c r="C246" s="12" t="s">
        <v>1416</v>
      </c>
      <c r="D246" s="12" t="s">
        <v>737</v>
      </c>
      <c r="E246" s="12" t="s">
        <v>1390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5">
      <c r="A247" s="12" t="s">
        <v>835</v>
      </c>
      <c r="B247" s="12"/>
      <c r="C247" s="12" t="s">
        <v>1416</v>
      </c>
      <c r="D247" s="12" t="s">
        <v>737</v>
      </c>
      <c r="E247" s="12" t="s">
        <v>1390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5">
      <c r="A248" s="12" t="s">
        <v>837</v>
      </c>
      <c r="B248" s="12"/>
      <c r="C248" s="12" t="s">
        <v>1416</v>
      </c>
      <c r="D248" s="12" t="s">
        <v>737</v>
      </c>
      <c r="E248" s="12" t="s">
        <v>1390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5">
      <c r="A249" s="12" t="s">
        <v>839</v>
      </c>
      <c r="B249" s="12"/>
      <c r="C249" s="12" t="s">
        <v>1393</v>
      </c>
      <c r="D249" s="12" t="s">
        <v>737</v>
      </c>
      <c r="E249" s="12" t="s">
        <v>1394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5">
      <c r="A250" s="12" t="s">
        <v>840</v>
      </c>
      <c r="B250" s="12"/>
      <c r="C250" s="12" t="s">
        <v>1395</v>
      </c>
      <c r="D250" s="12" t="s">
        <v>737</v>
      </c>
      <c r="E250" s="12" t="s">
        <v>1394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5">
      <c r="A251" s="12" t="s">
        <v>842</v>
      </c>
      <c r="B251" s="12"/>
      <c r="C251" s="12" t="s">
        <v>1416</v>
      </c>
      <c r="D251" s="12" t="s">
        <v>737</v>
      </c>
      <c r="E251" s="12" t="s">
        <v>1390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5">
      <c r="A252" s="12" t="s">
        <v>843</v>
      </c>
      <c r="B252" s="12"/>
      <c r="C252" s="12" t="s">
        <v>1416</v>
      </c>
      <c r="D252" s="12" t="s">
        <v>737</v>
      </c>
      <c r="E252" s="12" t="s">
        <v>1390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5">
      <c r="A253" s="12" t="s">
        <v>845</v>
      </c>
      <c r="B253" s="41" t="s">
        <v>1469</v>
      </c>
      <c r="C253" s="12" t="s">
        <v>1789</v>
      </c>
      <c r="D253" s="12" t="s">
        <v>737</v>
      </c>
      <c r="E253" s="12" t="s">
        <v>1405</v>
      </c>
      <c r="F253" s="41" t="s">
        <v>1468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5">
      <c r="A254" s="12" t="s">
        <v>851</v>
      </c>
      <c r="B254" s="41" t="s">
        <v>1470</v>
      </c>
      <c r="C254" s="12" t="s">
        <v>1789</v>
      </c>
      <c r="D254" s="12" t="s">
        <v>737</v>
      </c>
      <c r="E254" s="12" t="s">
        <v>1405</v>
      </c>
      <c r="F254" s="41" t="s">
        <v>1471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5">
      <c r="A255" s="12" t="s">
        <v>857</v>
      </c>
      <c r="B255" s="41" t="s">
        <v>1472</v>
      </c>
      <c r="C255" s="12" t="s">
        <v>1803</v>
      </c>
      <c r="D255" s="12" t="s">
        <v>737</v>
      </c>
      <c r="E255" s="12" t="s">
        <v>1405</v>
      </c>
      <c r="F255" s="41" t="s">
        <v>1471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5">
      <c r="A256" s="12" t="s">
        <v>862</v>
      </c>
      <c r="B256" s="12"/>
      <c r="C256" s="12" t="s">
        <v>1416</v>
      </c>
      <c r="D256" s="12" t="s">
        <v>737</v>
      </c>
      <c r="E256" s="12" t="s">
        <v>1390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5">
      <c r="A257" s="12" t="s">
        <v>865</v>
      </c>
      <c r="B257" s="12"/>
      <c r="C257" s="12" t="s">
        <v>868</v>
      </c>
      <c r="D257" s="12" t="s">
        <v>737</v>
      </c>
      <c r="E257" s="12" t="s">
        <v>1390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5">
      <c r="A258" s="12" t="s">
        <v>867</v>
      </c>
      <c r="B258" s="12"/>
      <c r="C258" s="12" t="s">
        <v>868</v>
      </c>
      <c r="D258" s="12" t="s">
        <v>737</v>
      </c>
      <c r="E258" s="12" t="s">
        <v>1390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5">
      <c r="A259" s="12" t="s">
        <v>871</v>
      </c>
      <c r="B259" s="12"/>
      <c r="C259" s="12" t="s">
        <v>868</v>
      </c>
      <c r="D259" s="12" t="s">
        <v>737</v>
      </c>
      <c r="E259" s="12" t="s">
        <v>1390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5">
      <c r="A260" s="12" t="s">
        <v>872</v>
      </c>
      <c r="B260" s="12"/>
      <c r="C260" s="12" t="s">
        <v>868</v>
      </c>
      <c r="D260" s="12" t="s">
        <v>737</v>
      </c>
      <c r="E260" s="12" t="s">
        <v>1390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5">
      <c r="A261" s="12" t="s">
        <v>874</v>
      </c>
      <c r="B261" s="12"/>
      <c r="C261" s="12" t="s">
        <v>868</v>
      </c>
      <c r="D261" s="12" t="s">
        <v>737</v>
      </c>
      <c r="E261" s="12" t="s">
        <v>1390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5">
      <c r="A262" s="12" t="s">
        <v>875</v>
      </c>
      <c r="B262" s="12"/>
      <c r="C262" s="12" t="s">
        <v>868</v>
      </c>
      <c r="D262" s="12" t="s">
        <v>737</v>
      </c>
      <c r="E262" s="12" t="s">
        <v>1390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5">
      <c r="A263" s="12" t="s">
        <v>877</v>
      </c>
      <c r="B263" s="12"/>
      <c r="C263" s="12" t="s">
        <v>1416</v>
      </c>
      <c r="D263" s="12" t="s">
        <v>737</v>
      </c>
      <c r="E263" s="12" t="s">
        <v>1390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5">
      <c r="A264" s="12" t="s">
        <v>878</v>
      </c>
      <c r="B264" s="12"/>
      <c r="C264" s="12" t="s">
        <v>1416</v>
      </c>
      <c r="D264" s="12" t="s">
        <v>737</v>
      </c>
      <c r="E264" s="12" t="s">
        <v>1390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5">
      <c r="A265" s="12" t="s">
        <v>880</v>
      </c>
      <c r="B265" s="12"/>
      <c r="C265" s="12" t="s">
        <v>868</v>
      </c>
      <c r="D265" s="12" t="s">
        <v>737</v>
      </c>
      <c r="E265" s="12" t="s">
        <v>1390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5">
      <c r="A266" s="12" t="s">
        <v>881</v>
      </c>
      <c r="B266" s="12"/>
      <c r="C266" s="12" t="s">
        <v>868</v>
      </c>
      <c r="D266" s="12" t="s">
        <v>737</v>
      </c>
      <c r="E266" s="12" t="s">
        <v>1390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5">
      <c r="A267" s="12" t="s">
        <v>882</v>
      </c>
      <c r="B267" s="12"/>
      <c r="C267" s="12" t="s">
        <v>868</v>
      </c>
      <c r="D267" s="12" t="s">
        <v>737</v>
      </c>
      <c r="E267" s="12" t="s">
        <v>1390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5">
      <c r="A268" s="12" t="s">
        <v>884</v>
      </c>
      <c r="B268" s="12"/>
      <c r="C268" s="12" t="s">
        <v>868</v>
      </c>
      <c r="D268" s="12" t="s">
        <v>737</v>
      </c>
      <c r="E268" s="12" t="s">
        <v>1390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5">
      <c r="A269" s="12" t="s">
        <v>886</v>
      </c>
      <c r="B269" s="12"/>
      <c r="C269" s="12" t="s">
        <v>868</v>
      </c>
      <c r="D269" s="12" t="s">
        <v>737</v>
      </c>
      <c r="E269" s="12" t="s">
        <v>1390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5">
      <c r="A270" s="12" t="s">
        <v>887</v>
      </c>
      <c r="B270" s="12"/>
      <c r="C270" s="12" t="s">
        <v>868</v>
      </c>
      <c r="D270" s="12" t="s">
        <v>737</v>
      </c>
      <c r="E270" s="12" t="s">
        <v>1390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5">
      <c r="A271" s="12" t="s">
        <v>888</v>
      </c>
      <c r="B271" s="12"/>
      <c r="C271" s="12" t="s">
        <v>868</v>
      </c>
      <c r="D271" s="12" t="s">
        <v>737</v>
      </c>
      <c r="E271" s="12" t="s">
        <v>1390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5">
      <c r="A272" s="12" t="s">
        <v>889</v>
      </c>
      <c r="B272" s="12"/>
      <c r="C272" s="12" t="s">
        <v>1404</v>
      </c>
      <c r="D272" s="12" t="s">
        <v>737</v>
      </c>
      <c r="E272" s="12" t="s">
        <v>1405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5">
      <c r="A273" s="12" t="s">
        <v>890</v>
      </c>
      <c r="B273" s="12"/>
      <c r="C273" s="12" t="s">
        <v>868</v>
      </c>
      <c r="D273" s="12" t="s">
        <v>737</v>
      </c>
      <c r="E273" s="12" t="s">
        <v>1390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5">
      <c r="A274" s="12" t="s">
        <v>892</v>
      </c>
      <c r="B274" s="12"/>
      <c r="C274" s="12" t="s">
        <v>868</v>
      </c>
      <c r="D274" s="12" t="s">
        <v>737</v>
      </c>
      <c r="E274" s="12" t="s">
        <v>1390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5">
      <c r="A275" s="12" t="s">
        <v>893</v>
      </c>
      <c r="B275" s="12"/>
      <c r="C275" s="12" t="s">
        <v>868</v>
      </c>
      <c r="D275" s="12" t="s">
        <v>737</v>
      </c>
      <c r="E275" s="12" t="s">
        <v>1390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5">
      <c r="A276" s="12" t="s">
        <v>895</v>
      </c>
      <c r="B276" s="41" t="s">
        <v>1473</v>
      </c>
      <c r="C276" s="12" t="s">
        <v>1787</v>
      </c>
      <c r="D276" s="12" t="s">
        <v>737</v>
      </c>
      <c r="E276" s="12" t="s">
        <v>1405</v>
      </c>
      <c r="F276" s="41" t="s">
        <v>1474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5">
      <c r="A277" s="12" t="s">
        <v>899</v>
      </c>
      <c r="B277" s="41" t="s">
        <v>1475</v>
      </c>
      <c r="C277" s="12" t="s">
        <v>1789</v>
      </c>
      <c r="D277" s="12" t="s">
        <v>737</v>
      </c>
      <c r="E277" s="12" t="s">
        <v>1405</v>
      </c>
      <c r="F277" s="41" t="s">
        <v>1476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5">
      <c r="A278" s="12" t="s">
        <v>904</v>
      </c>
      <c r="B278" s="41" t="s">
        <v>1477</v>
      </c>
      <c r="C278" s="12" t="s">
        <v>1803</v>
      </c>
      <c r="D278" s="12" t="s">
        <v>737</v>
      </c>
      <c r="E278" s="12" t="s">
        <v>1405</v>
      </c>
      <c r="F278" s="41" t="s">
        <v>1474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5">
      <c r="A279" s="12" t="s">
        <v>907</v>
      </c>
      <c r="B279" s="41" t="s">
        <v>1478</v>
      </c>
      <c r="C279" s="12" t="s">
        <v>1803</v>
      </c>
      <c r="D279" s="12" t="s">
        <v>737</v>
      </c>
      <c r="E279" s="12" t="s">
        <v>1405</v>
      </c>
      <c r="F279" s="41" t="s">
        <v>1479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5">
      <c r="A280" s="12" t="s">
        <v>911</v>
      </c>
      <c r="B280" s="41" t="s">
        <v>1480</v>
      </c>
      <c r="C280" s="12" t="s">
        <v>1804</v>
      </c>
      <c r="D280" s="12" t="s">
        <v>737</v>
      </c>
      <c r="E280" s="12" t="s">
        <v>1405</v>
      </c>
      <c r="F280" s="41" t="s">
        <v>1476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5">
      <c r="A281" s="12" t="s">
        <v>912</v>
      </c>
      <c r="B281" s="12"/>
      <c r="C281" s="12" t="s">
        <v>1395</v>
      </c>
      <c r="D281" s="12" t="s">
        <v>737</v>
      </c>
      <c r="E281" s="12" t="s">
        <v>1394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5">
      <c r="A282" s="12" t="s">
        <v>913</v>
      </c>
      <c r="B282" s="41" t="s">
        <v>1481</v>
      </c>
      <c r="C282" s="12" t="s">
        <v>1804</v>
      </c>
      <c r="D282" s="12" t="s">
        <v>737</v>
      </c>
      <c r="E282" s="12" t="s">
        <v>1405</v>
      </c>
      <c r="F282" s="41" t="s">
        <v>1482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5">
      <c r="A283" s="12" t="s">
        <v>915</v>
      </c>
      <c r="B283" s="41" t="s">
        <v>1483</v>
      </c>
      <c r="C283" s="12" t="s">
        <v>1787</v>
      </c>
      <c r="D283" s="12" t="s">
        <v>737</v>
      </c>
      <c r="E283" s="12" t="s">
        <v>1405</v>
      </c>
      <c r="F283" s="41" t="s">
        <v>1482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5">
      <c r="A284" s="12" t="s">
        <v>923</v>
      </c>
      <c r="B284" s="41" t="s">
        <v>1484</v>
      </c>
      <c r="C284" s="12" t="s">
        <v>1789</v>
      </c>
      <c r="D284" s="12" t="s">
        <v>737</v>
      </c>
      <c r="E284" s="12" t="s">
        <v>1405</v>
      </c>
      <c r="F284" s="41" t="s">
        <v>1479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5">
      <c r="A285" s="12" t="s">
        <v>924</v>
      </c>
      <c r="B285" s="12"/>
      <c r="C285" s="12" t="s">
        <v>1416</v>
      </c>
      <c r="D285" s="12" t="s">
        <v>737</v>
      </c>
      <c r="E285" s="12" t="s">
        <v>1390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5">
      <c r="A286" s="12" t="s">
        <v>925</v>
      </c>
      <c r="B286" s="12"/>
      <c r="C286" s="12" t="s">
        <v>1416</v>
      </c>
      <c r="D286" s="12" t="s">
        <v>737</v>
      </c>
      <c r="E286" s="12" t="s">
        <v>1390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5">
      <c r="A287" s="12" t="s">
        <v>927</v>
      </c>
      <c r="B287" s="12"/>
      <c r="C287" s="12" t="s">
        <v>868</v>
      </c>
      <c r="D287" s="12" t="s">
        <v>737</v>
      </c>
      <c r="E287" s="12" t="s">
        <v>1390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5">
      <c r="A288" s="12" t="s">
        <v>929</v>
      </c>
      <c r="B288" s="12"/>
      <c r="C288" s="12" t="s">
        <v>1395</v>
      </c>
      <c r="D288" s="12" t="s">
        <v>737</v>
      </c>
      <c r="E288" s="12" t="s">
        <v>1394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5">
      <c r="A289" s="12" t="s">
        <v>930</v>
      </c>
      <c r="B289" s="12"/>
      <c r="C289" s="12" t="s">
        <v>1462</v>
      </c>
      <c r="D289" s="12" t="s">
        <v>737</v>
      </c>
      <c r="E289" s="12" t="s">
        <v>1405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5">
      <c r="A290" s="12" t="s">
        <v>933</v>
      </c>
      <c r="B290" s="12"/>
      <c r="C290" s="12" t="s">
        <v>1462</v>
      </c>
      <c r="D290" s="12" t="s">
        <v>737</v>
      </c>
      <c r="E290" s="12" t="s">
        <v>1405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5">
      <c r="A291" s="12" t="s">
        <v>938</v>
      </c>
      <c r="B291" s="12"/>
      <c r="C291" s="12" t="s">
        <v>1485</v>
      </c>
      <c r="D291" s="12" t="s">
        <v>737</v>
      </c>
      <c r="E291" s="12" t="s">
        <v>1405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5">
      <c r="A292" s="12" t="s">
        <v>939</v>
      </c>
      <c r="B292" s="41" t="s">
        <v>1486</v>
      </c>
      <c r="C292" s="12" t="s">
        <v>1803</v>
      </c>
      <c r="D292" s="12" t="s">
        <v>737</v>
      </c>
      <c r="E292" s="12" t="s">
        <v>1405</v>
      </c>
      <c r="F292" s="41" t="s">
        <v>1487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5">
      <c r="A293" s="12" t="s">
        <v>942</v>
      </c>
      <c r="B293" s="41" t="s">
        <v>1488</v>
      </c>
      <c r="C293" s="12" t="s">
        <v>1789</v>
      </c>
      <c r="D293" s="12" t="s">
        <v>737</v>
      </c>
      <c r="E293" s="12" t="s">
        <v>1405</v>
      </c>
      <c r="F293" s="41" t="s">
        <v>1487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5">
      <c r="A294" s="12" t="s">
        <v>947</v>
      </c>
      <c r="B294" s="12"/>
      <c r="C294" s="12" t="s">
        <v>1416</v>
      </c>
      <c r="D294" s="12" t="s">
        <v>737</v>
      </c>
      <c r="E294" s="12" t="s">
        <v>1390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5">
      <c r="A295" s="12" t="s">
        <v>949</v>
      </c>
      <c r="B295" s="12"/>
      <c r="C295" s="12" t="s">
        <v>868</v>
      </c>
      <c r="D295" s="12" t="s">
        <v>737</v>
      </c>
      <c r="E295" s="12" t="s">
        <v>1390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5">
      <c r="A296" s="12" t="s">
        <v>950</v>
      </c>
      <c r="B296" s="12"/>
      <c r="C296" s="12" t="s">
        <v>868</v>
      </c>
      <c r="D296" s="12" t="s">
        <v>737</v>
      </c>
      <c r="E296" s="12" t="s">
        <v>1390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5">
      <c r="A297" s="12" t="s">
        <v>954</v>
      </c>
      <c r="B297" s="12"/>
      <c r="C297" s="12" t="s">
        <v>868</v>
      </c>
      <c r="D297" s="12" t="s">
        <v>737</v>
      </c>
      <c r="E297" s="12" t="s">
        <v>1390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5">
      <c r="A298" s="12" t="s">
        <v>956</v>
      </c>
      <c r="B298" s="12"/>
      <c r="C298" s="12" t="s">
        <v>868</v>
      </c>
      <c r="D298" s="12" t="s">
        <v>737</v>
      </c>
      <c r="E298" s="12" t="s">
        <v>1390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5">
      <c r="A299" s="12" t="s">
        <v>958</v>
      </c>
      <c r="B299" s="12"/>
      <c r="C299" s="12" t="s">
        <v>868</v>
      </c>
      <c r="D299" s="12" t="s">
        <v>737</v>
      </c>
      <c r="E299" s="12" t="s">
        <v>1390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5">
      <c r="A300" s="12" t="s">
        <v>960</v>
      </c>
      <c r="B300" s="12"/>
      <c r="C300" s="12" t="s">
        <v>1416</v>
      </c>
      <c r="D300" s="12" t="s">
        <v>737</v>
      </c>
      <c r="E300" s="12" t="s">
        <v>1390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5">
      <c r="A301" s="12" t="s">
        <v>961</v>
      </c>
      <c r="B301" s="41" t="s">
        <v>1489</v>
      </c>
      <c r="C301" s="12" t="s">
        <v>1804</v>
      </c>
      <c r="D301" s="12" t="s">
        <v>737</v>
      </c>
      <c r="E301" s="12" t="s">
        <v>1405</v>
      </c>
      <c r="F301" s="41" t="s">
        <v>1487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5">
      <c r="A302" s="12" t="s">
        <v>963</v>
      </c>
      <c r="B302" s="41" t="s">
        <v>1490</v>
      </c>
      <c r="C302" s="12" t="s">
        <v>1787</v>
      </c>
      <c r="D302" s="12" t="s">
        <v>737</v>
      </c>
      <c r="E302" s="12" t="s">
        <v>1405</v>
      </c>
      <c r="F302" s="41" t="s">
        <v>1491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5">
      <c r="A303" s="12" t="s">
        <v>966</v>
      </c>
      <c r="B303" s="41" t="s">
        <v>1492</v>
      </c>
      <c r="C303" s="12" t="s">
        <v>1789</v>
      </c>
      <c r="D303" s="12" t="s">
        <v>737</v>
      </c>
      <c r="E303" s="12" t="s">
        <v>1405</v>
      </c>
      <c r="F303" s="41" t="s">
        <v>1487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5">
      <c r="A304" s="12" t="s">
        <v>968</v>
      </c>
      <c r="B304" s="41" t="s">
        <v>1493</v>
      </c>
      <c r="C304" s="12" t="s">
        <v>1789</v>
      </c>
      <c r="D304" s="12" t="s">
        <v>737</v>
      </c>
      <c r="E304" s="12" t="s">
        <v>1405</v>
      </c>
      <c r="F304" s="41" t="s">
        <v>1491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5">
      <c r="A305" s="12" t="s">
        <v>973</v>
      </c>
      <c r="B305" s="41" t="s">
        <v>1494</v>
      </c>
      <c r="C305" s="12" t="s">
        <v>1803</v>
      </c>
      <c r="D305" s="12" t="s">
        <v>737</v>
      </c>
      <c r="E305" s="12" t="s">
        <v>1405</v>
      </c>
      <c r="F305" s="41" t="s">
        <v>1495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5">
      <c r="A306" s="12" t="s">
        <v>979</v>
      </c>
      <c r="B306" s="12"/>
      <c r="C306" s="12" t="s">
        <v>1416</v>
      </c>
      <c r="D306" s="12" t="s">
        <v>737</v>
      </c>
      <c r="E306" s="12" t="s">
        <v>1390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5">
      <c r="A307" s="12" t="s">
        <v>981</v>
      </c>
      <c r="B307" s="12"/>
      <c r="C307" s="12" t="s">
        <v>1416</v>
      </c>
      <c r="D307" s="12" t="s">
        <v>737</v>
      </c>
      <c r="E307" s="12" t="s">
        <v>1390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5">
      <c r="A308" s="12" t="s">
        <v>983</v>
      </c>
      <c r="B308" s="12"/>
      <c r="C308" s="12" t="s">
        <v>868</v>
      </c>
      <c r="D308" s="12" t="s">
        <v>737</v>
      </c>
      <c r="E308" s="12" t="s">
        <v>1390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5">
      <c r="A309" s="12" t="s">
        <v>985</v>
      </c>
      <c r="B309" s="12"/>
      <c r="C309" s="12" t="s">
        <v>868</v>
      </c>
      <c r="D309" s="12" t="s">
        <v>737</v>
      </c>
      <c r="E309" s="12" t="s">
        <v>1390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5">
      <c r="A310" s="12" t="s">
        <v>986</v>
      </c>
      <c r="B310" s="12"/>
      <c r="C310" s="12" t="s">
        <v>868</v>
      </c>
      <c r="D310" s="12" t="s">
        <v>737</v>
      </c>
      <c r="E310" s="12" t="s">
        <v>1390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5">
      <c r="A311" s="12" t="s">
        <v>988</v>
      </c>
      <c r="B311" s="12"/>
      <c r="C311" s="12" t="s">
        <v>1496</v>
      </c>
      <c r="D311" s="12" t="s">
        <v>737</v>
      </c>
      <c r="E311" s="12" t="s">
        <v>1390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5">
      <c r="A312" s="12" t="s">
        <v>990</v>
      </c>
      <c r="B312" s="12"/>
      <c r="C312" s="12" t="s">
        <v>1497</v>
      </c>
      <c r="D312" s="12" t="s">
        <v>737</v>
      </c>
      <c r="E312" s="12" t="s">
        <v>1390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5">
      <c r="A313" s="12" t="s">
        <v>992</v>
      </c>
      <c r="B313" s="12"/>
      <c r="C313" s="12" t="s">
        <v>1416</v>
      </c>
      <c r="D313" s="12" t="s">
        <v>737</v>
      </c>
      <c r="E313" s="12" t="s">
        <v>1390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5">
      <c r="A314" s="12" t="s">
        <v>994</v>
      </c>
      <c r="B314" s="12"/>
      <c r="C314" s="12" t="s">
        <v>1497</v>
      </c>
      <c r="D314" s="12" t="s">
        <v>737</v>
      </c>
      <c r="E314" s="12" t="s">
        <v>1390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5">
      <c r="A315" s="112" t="s">
        <v>996</v>
      </c>
      <c r="B315" s="41" t="s">
        <v>1498</v>
      </c>
      <c r="C315" s="12" t="s">
        <v>1787</v>
      </c>
      <c r="D315" s="12" t="s">
        <v>737</v>
      </c>
      <c r="E315" s="12" t="s">
        <v>1405</v>
      </c>
      <c r="F315" s="41" t="s">
        <v>1495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5">
      <c r="A316" s="12" t="s">
        <v>1001</v>
      </c>
      <c r="B316" s="41" t="s">
        <v>1499</v>
      </c>
      <c r="C316" s="12" t="s">
        <v>1787</v>
      </c>
      <c r="D316" s="12" t="s">
        <v>737</v>
      </c>
      <c r="E316" s="12" t="s">
        <v>1405</v>
      </c>
      <c r="F316" s="41" t="s">
        <v>1500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5">
      <c r="A317" s="12" t="s">
        <v>1003</v>
      </c>
      <c r="B317" s="41" t="s">
        <v>1501</v>
      </c>
      <c r="C317" s="12" t="s">
        <v>1789</v>
      </c>
      <c r="D317" s="12" t="s">
        <v>737</v>
      </c>
      <c r="E317" s="12" t="s">
        <v>1405</v>
      </c>
      <c r="F317" s="41" t="s">
        <v>1502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5">
      <c r="A318" s="12" t="s">
        <v>1006</v>
      </c>
      <c r="B318" s="41" t="s">
        <v>1503</v>
      </c>
      <c r="C318" s="12" t="s">
        <v>1803</v>
      </c>
      <c r="D318" s="12" t="s">
        <v>737</v>
      </c>
      <c r="E318" s="12" t="s">
        <v>1405</v>
      </c>
      <c r="F318" s="41" t="s">
        <v>1500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5">
      <c r="A319" s="12" t="s">
        <v>1008</v>
      </c>
      <c r="B319" s="41" t="s">
        <v>1504</v>
      </c>
      <c r="C319" s="12" t="s">
        <v>1804</v>
      </c>
      <c r="D319" s="12" t="s">
        <v>737</v>
      </c>
      <c r="E319" s="12" t="s">
        <v>1405</v>
      </c>
      <c r="F319" s="41" t="s">
        <v>1500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5">
      <c r="A320" s="12" t="s">
        <v>1011</v>
      </c>
      <c r="B320" s="41" t="s">
        <v>1505</v>
      </c>
      <c r="C320" s="12" t="s">
        <v>1804</v>
      </c>
      <c r="D320" s="12" t="s">
        <v>737</v>
      </c>
      <c r="E320" s="12" t="s">
        <v>1405</v>
      </c>
      <c r="F320" s="41" t="s">
        <v>1500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5">
      <c r="A321" s="12" t="s">
        <v>1018</v>
      </c>
      <c r="B321" s="12"/>
      <c r="C321" s="12" t="s">
        <v>1496</v>
      </c>
      <c r="D321" s="12" t="s">
        <v>737</v>
      </c>
      <c r="E321" s="12" t="s">
        <v>1390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5">
      <c r="A322" s="12" t="s">
        <v>1020</v>
      </c>
      <c r="B322" s="12"/>
      <c r="C322" s="12" t="s">
        <v>868</v>
      </c>
      <c r="D322" s="12" t="s">
        <v>737</v>
      </c>
      <c r="E322" s="12" t="s">
        <v>1390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5">
      <c r="A323" s="12" t="s">
        <v>1022</v>
      </c>
      <c r="B323" s="12"/>
      <c r="C323" s="12" t="s">
        <v>868</v>
      </c>
      <c r="D323" s="12" t="s">
        <v>737</v>
      </c>
      <c r="E323" s="12" t="s">
        <v>1390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5">
      <c r="A324" s="12" t="s">
        <v>1024</v>
      </c>
      <c r="B324" s="12"/>
      <c r="C324" s="12" t="s">
        <v>868</v>
      </c>
      <c r="D324" s="12" t="s">
        <v>737</v>
      </c>
      <c r="E324" s="12" t="s">
        <v>1390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5">
      <c r="A325" s="12" t="s">
        <v>1026</v>
      </c>
      <c r="B325" s="12"/>
      <c r="C325" s="12" t="s">
        <v>868</v>
      </c>
      <c r="D325" s="12" t="s">
        <v>737</v>
      </c>
      <c r="E325" s="12" t="s">
        <v>1390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5">
      <c r="A326" s="12" t="s">
        <v>1027</v>
      </c>
      <c r="B326" s="12"/>
      <c r="C326" s="12" t="s">
        <v>868</v>
      </c>
      <c r="D326" s="12" t="s">
        <v>737</v>
      </c>
      <c r="E326" s="12" t="s">
        <v>1390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5">
      <c r="A327" s="12" t="s">
        <v>1029</v>
      </c>
      <c r="B327" s="12"/>
      <c r="C327" s="12" t="s">
        <v>868</v>
      </c>
      <c r="D327" s="12" t="s">
        <v>737</v>
      </c>
      <c r="E327" s="12" t="s">
        <v>1390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5">
      <c r="A328" s="12" t="s">
        <v>1031</v>
      </c>
      <c r="B328" s="12"/>
      <c r="C328" s="12" t="s">
        <v>868</v>
      </c>
      <c r="D328" s="12" t="s">
        <v>737</v>
      </c>
      <c r="E328" s="12" t="s">
        <v>1390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5">
      <c r="A329" s="12" t="s">
        <v>1032</v>
      </c>
      <c r="B329" s="12"/>
      <c r="C329" s="12" t="s">
        <v>868</v>
      </c>
      <c r="D329" s="12" t="s">
        <v>737</v>
      </c>
      <c r="E329" s="12" t="s">
        <v>1390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5">
      <c r="A330" s="12" t="s">
        <v>1033</v>
      </c>
      <c r="B330" s="12"/>
      <c r="C330" s="12" t="s">
        <v>1393</v>
      </c>
      <c r="D330" s="12" t="s">
        <v>737</v>
      </c>
      <c r="E330" s="12" t="s">
        <v>1394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5">
      <c r="A331" s="12" t="s">
        <v>1034</v>
      </c>
      <c r="B331" s="12"/>
      <c r="C331" s="12" t="s">
        <v>1485</v>
      </c>
      <c r="D331" s="12" t="s">
        <v>737</v>
      </c>
      <c r="E331" s="12" t="s">
        <v>1405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5">
      <c r="A332" s="12" t="s">
        <v>1035</v>
      </c>
      <c r="B332" s="12"/>
      <c r="C332" s="12" t="s">
        <v>1416</v>
      </c>
      <c r="D332" s="12" t="s">
        <v>737</v>
      </c>
      <c r="E332" s="12" t="s">
        <v>1390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5">
      <c r="A333" s="12" t="s">
        <v>1036</v>
      </c>
      <c r="B333" s="12"/>
      <c r="C333" s="12" t="s">
        <v>1416</v>
      </c>
      <c r="D333" s="12" t="s">
        <v>737</v>
      </c>
      <c r="E333" s="12" t="s">
        <v>1390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5">
      <c r="A334" s="12" t="s">
        <v>1039</v>
      </c>
      <c r="B334" s="12"/>
      <c r="C334" s="12" t="s">
        <v>868</v>
      </c>
      <c r="D334" s="12" t="s">
        <v>737</v>
      </c>
      <c r="E334" s="12" t="s">
        <v>1390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5">
      <c r="A335" s="12" t="s">
        <v>1042</v>
      </c>
      <c r="B335" s="12"/>
      <c r="C335" s="12" t="s">
        <v>868</v>
      </c>
      <c r="D335" s="12" t="s">
        <v>737</v>
      </c>
      <c r="E335" s="12" t="s">
        <v>1390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5">
      <c r="A336" s="12" t="s">
        <v>1044</v>
      </c>
      <c r="B336" s="12"/>
      <c r="C336" s="12" t="s">
        <v>868</v>
      </c>
      <c r="D336" s="12" t="s">
        <v>737</v>
      </c>
      <c r="E336" s="12" t="s">
        <v>1390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5">
      <c r="A337" s="12" t="s">
        <v>1045</v>
      </c>
      <c r="B337" s="12"/>
      <c r="C337" s="12" t="s">
        <v>868</v>
      </c>
      <c r="D337" s="12" t="s">
        <v>737</v>
      </c>
      <c r="E337" s="12" t="s">
        <v>1390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5">
      <c r="A338" s="12" t="s">
        <v>1047</v>
      </c>
      <c r="B338" s="12"/>
      <c r="C338" s="12" t="s">
        <v>868</v>
      </c>
      <c r="D338" s="12" t="s">
        <v>737</v>
      </c>
      <c r="E338" s="12" t="s">
        <v>1390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5">
      <c r="A339" s="12" t="s">
        <v>1048</v>
      </c>
      <c r="B339" s="12"/>
      <c r="C339" s="12" t="s">
        <v>868</v>
      </c>
      <c r="D339" s="12" t="s">
        <v>737</v>
      </c>
      <c r="E339" s="12" t="s">
        <v>1390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5">
      <c r="A340" s="12" t="s">
        <v>1050</v>
      </c>
      <c r="B340" s="12"/>
      <c r="C340" s="12" t="s">
        <v>868</v>
      </c>
      <c r="D340" s="12" t="s">
        <v>737</v>
      </c>
      <c r="E340" s="12" t="s">
        <v>1390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5">
      <c r="A341" s="12" t="s">
        <v>1052</v>
      </c>
      <c r="B341" s="41" t="s">
        <v>1506</v>
      </c>
      <c r="C341" s="12" t="s">
        <v>1787</v>
      </c>
      <c r="D341" s="12" t="s">
        <v>737</v>
      </c>
      <c r="E341" s="12" t="s">
        <v>1405</v>
      </c>
      <c r="F341" s="41" t="s">
        <v>1502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5">
      <c r="A342" s="12" t="s">
        <v>1057</v>
      </c>
      <c r="B342" s="41" t="s">
        <v>1507</v>
      </c>
      <c r="C342" s="12" t="s">
        <v>1803</v>
      </c>
      <c r="D342" s="12" t="s">
        <v>737</v>
      </c>
      <c r="E342" s="12" t="s">
        <v>1405</v>
      </c>
      <c r="F342" s="41" t="s">
        <v>1508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5">
      <c r="A343" s="12" t="s">
        <v>1061</v>
      </c>
      <c r="B343" s="12"/>
      <c r="C343" s="12" t="s">
        <v>1416</v>
      </c>
      <c r="D343" s="12" t="s">
        <v>737</v>
      </c>
      <c r="E343" s="12" t="s">
        <v>1390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5">
      <c r="A344" s="12" t="s">
        <v>1064</v>
      </c>
      <c r="B344" s="12"/>
      <c r="C344" s="12" t="s">
        <v>868</v>
      </c>
      <c r="D344" s="12" t="s">
        <v>737</v>
      </c>
      <c r="E344" s="12" t="s">
        <v>1390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5">
      <c r="A345" s="12" t="s">
        <v>1067</v>
      </c>
      <c r="B345" s="12"/>
      <c r="C345" s="12" t="s">
        <v>1497</v>
      </c>
      <c r="D345" s="12" t="s">
        <v>737</v>
      </c>
      <c r="E345" s="12" t="s">
        <v>1390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5">
      <c r="A346" s="12" t="s">
        <v>1069</v>
      </c>
      <c r="B346" s="41" t="s">
        <v>1509</v>
      </c>
      <c r="C346" s="12" t="s">
        <v>1789</v>
      </c>
      <c r="D346" s="12" t="s">
        <v>737</v>
      </c>
      <c r="E346" s="12" t="s">
        <v>1405</v>
      </c>
      <c r="F346" s="41" t="s">
        <v>1508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5">
      <c r="A347" s="12" t="s">
        <v>1076</v>
      </c>
      <c r="B347" s="41" t="s">
        <v>1510</v>
      </c>
      <c r="C347" s="12" t="s">
        <v>1803</v>
      </c>
      <c r="D347" s="12" t="s">
        <v>737</v>
      </c>
      <c r="E347" s="12" t="s">
        <v>1511</v>
      </c>
      <c r="F347" s="41" t="s">
        <v>1512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5">
      <c r="A348" s="12" t="s">
        <v>1080</v>
      </c>
      <c r="B348" s="12"/>
      <c r="C348" s="12" t="s">
        <v>1416</v>
      </c>
      <c r="D348" s="12" t="s">
        <v>737</v>
      </c>
      <c r="E348" s="12" t="s">
        <v>1390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5">
      <c r="A349" s="12" t="s">
        <v>1084</v>
      </c>
      <c r="B349" s="12"/>
      <c r="C349" s="12" t="s">
        <v>1416</v>
      </c>
      <c r="D349" s="12" t="s">
        <v>737</v>
      </c>
      <c r="E349" s="12" t="s">
        <v>1390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5">
      <c r="A350" s="12" t="s">
        <v>1086</v>
      </c>
      <c r="B350" s="12"/>
      <c r="C350" s="12" t="s">
        <v>868</v>
      </c>
      <c r="D350" s="12" t="s">
        <v>737</v>
      </c>
      <c r="E350" s="12" t="s">
        <v>1513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5">
      <c r="A351" s="12" t="s">
        <v>1088</v>
      </c>
      <c r="B351" s="12"/>
      <c r="C351" s="12" t="s">
        <v>868</v>
      </c>
      <c r="D351" s="12" t="s">
        <v>737</v>
      </c>
      <c r="E351" s="12" t="s">
        <v>1513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5">
      <c r="A352" s="12" t="s">
        <v>1090</v>
      </c>
      <c r="B352" s="12"/>
      <c r="C352" s="12" t="s">
        <v>868</v>
      </c>
      <c r="D352" s="12" t="s">
        <v>737</v>
      </c>
      <c r="E352" s="12" t="s">
        <v>1390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5">
      <c r="A353" s="41" t="s">
        <v>1092</v>
      </c>
      <c r="B353" s="41" t="s">
        <v>1514</v>
      </c>
      <c r="C353" s="12" t="s">
        <v>1804</v>
      </c>
      <c r="D353" s="12" t="s">
        <v>737</v>
      </c>
      <c r="E353" s="12" t="s">
        <v>1511</v>
      </c>
      <c r="F353" s="41" t="s">
        <v>1512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5">
      <c r="A354" s="12" t="s">
        <v>1096</v>
      </c>
      <c r="B354" s="12"/>
      <c r="C354" s="12" t="s">
        <v>1393</v>
      </c>
      <c r="D354" s="12" t="s">
        <v>737</v>
      </c>
      <c r="E354" s="12" t="s">
        <v>1394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5">
      <c r="A355" s="12" t="s">
        <v>1097</v>
      </c>
      <c r="B355" s="12"/>
      <c r="C355" s="12" t="s">
        <v>1395</v>
      </c>
      <c r="D355" s="12" t="s">
        <v>737</v>
      </c>
      <c r="E355" s="12" t="s">
        <v>1394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5">
      <c r="A356" s="12" t="s">
        <v>1099</v>
      </c>
      <c r="B356" s="12"/>
      <c r="C356" s="12" t="s">
        <v>868</v>
      </c>
      <c r="D356" s="12" t="s">
        <v>737</v>
      </c>
      <c r="E356" s="12" t="s">
        <v>1390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5">
      <c r="A357" s="12" t="s">
        <v>1100</v>
      </c>
      <c r="B357" s="41" t="s">
        <v>1515</v>
      </c>
      <c r="C357" s="12" t="s">
        <v>1787</v>
      </c>
      <c r="D357" s="12" t="s">
        <v>737</v>
      </c>
      <c r="E357" s="12" t="s">
        <v>1511</v>
      </c>
      <c r="F357" s="41" t="s">
        <v>1516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5">
      <c r="A358" s="12" t="s">
        <v>1112</v>
      </c>
      <c r="B358" s="41" t="s">
        <v>1517</v>
      </c>
      <c r="C358" s="12" t="s">
        <v>1789</v>
      </c>
      <c r="D358" s="12" t="s">
        <v>737</v>
      </c>
      <c r="E358" s="12" t="s">
        <v>1511</v>
      </c>
      <c r="F358" s="41" t="s">
        <v>1516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5">
      <c r="A359" s="12" t="s">
        <v>1115</v>
      </c>
      <c r="B359" s="41" t="s">
        <v>1518</v>
      </c>
      <c r="C359" s="12" t="s">
        <v>1803</v>
      </c>
      <c r="D359" s="12" t="s">
        <v>737</v>
      </c>
      <c r="E359" s="12" t="s">
        <v>1511</v>
      </c>
      <c r="F359" s="41" t="s">
        <v>1516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5">
      <c r="A360" s="12" t="s">
        <v>1117</v>
      </c>
      <c r="B360" s="12"/>
      <c r="C360" s="12" t="s">
        <v>1416</v>
      </c>
      <c r="D360" s="12" t="s">
        <v>737</v>
      </c>
      <c r="E360" s="12" t="s">
        <v>1513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5">
      <c r="A361" s="12" t="s">
        <v>1119</v>
      </c>
      <c r="B361" s="12"/>
      <c r="C361" s="12" t="s">
        <v>1393</v>
      </c>
      <c r="D361" s="12" t="s">
        <v>737</v>
      </c>
      <c r="E361" s="12" t="s">
        <v>1513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5">
      <c r="A362" s="12" t="s">
        <v>1121</v>
      </c>
      <c r="B362" s="12"/>
      <c r="C362" s="12" t="s">
        <v>1416</v>
      </c>
      <c r="D362" s="12" t="s">
        <v>737</v>
      </c>
      <c r="E362" s="12" t="s">
        <v>1513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5">
      <c r="A363" s="12" t="s">
        <v>1123</v>
      </c>
      <c r="B363" s="12"/>
      <c r="C363" s="12" t="s">
        <v>1416</v>
      </c>
      <c r="D363" s="12" t="s">
        <v>737</v>
      </c>
      <c r="E363" s="12" t="s">
        <v>1513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5">
      <c r="A364" s="12" t="s">
        <v>1124</v>
      </c>
      <c r="B364" s="12"/>
      <c r="C364" s="12" t="s">
        <v>1416</v>
      </c>
      <c r="D364" s="12" t="s">
        <v>737</v>
      </c>
      <c r="E364" s="12" t="s">
        <v>1390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5">
      <c r="A365" s="12" t="s">
        <v>1125</v>
      </c>
      <c r="B365" s="12"/>
      <c r="C365" s="12" t="s">
        <v>1416</v>
      </c>
      <c r="D365" s="12" t="s">
        <v>737</v>
      </c>
      <c r="E365" s="12" t="s">
        <v>1513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1127</v>
      </c>
      <c r="B366" s="12"/>
      <c r="C366" s="12" t="s">
        <v>1416</v>
      </c>
      <c r="D366" s="12" t="s">
        <v>737</v>
      </c>
      <c r="E366" s="12" t="s">
        <v>1513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5">
      <c r="A367" s="12" t="s">
        <v>1131</v>
      </c>
      <c r="B367" s="12"/>
      <c r="C367" s="12" t="s">
        <v>1416</v>
      </c>
      <c r="D367" s="12" t="s">
        <v>737</v>
      </c>
      <c r="E367" s="12" t="s">
        <v>1513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5">
      <c r="A368" s="12" t="s">
        <v>1132</v>
      </c>
      <c r="B368" s="12"/>
      <c r="C368" s="12" t="s">
        <v>868</v>
      </c>
      <c r="D368" s="12" t="s">
        <v>737</v>
      </c>
      <c r="E368" s="12" t="s">
        <v>1513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5">
      <c r="A369" s="12" t="s">
        <v>1134</v>
      </c>
      <c r="B369" s="12"/>
      <c r="C369" s="12" t="s">
        <v>868</v>
      </c>
      <c r="D369" s="12" t="s">
        <v>737</v>
      </c>
      <c r="E369" s="12" t="s">
        <v>1513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5">
      <c r="A370" s="12" t="s">
        <v>1135</v>
      </c>
      <c r="B370" s="41" t="s">
        <v>1519</v>
      </c>
      <c r="C370" s="12" t="s">
        <v>1789</v>
      </c>
      <c r="D370" s="12" t="s">
        <v>737</v>
      </c>
      <c r="E370" s="12" t="s">
        <v>1511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5">
      <c r="A371" s="12" t="s">
        <v>1140</v>
      </c>
      <c r="B371" s="41" t="s">
        <v>1520</v>
      </c>
      <c r="C371" s="12" t="s">
        <v>1789</v>
      </c>
      <c r="D371" s="12" t="s">
        <v>737</v>
      </c>
      <c r="E371" s="12" t="s">
        <v>1513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5">
      <c r="A372" s="12" t="s">
        <v>1142</v>
      </c>
      <c r="B372" s="41" t="s">
        <v>1521</v>
      </c>
      <c r="C372" s="12" t="s">
        <v>1787</v>
      </c>
      <c r="D372" s="12" t="s">
        <v>737</v>
      </c>
      <c r="E372" s="12" t="s">
        <v>1513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5">
      <c r="A373" s="12" t="s">
        <v>1146</v>
      </c>
      <c r="B373" s="41" t="s">
        <v>1522</v>
      </c>
      <c r="C373" s="12" t="s">
        <v>1803</v>
      </c>
      <c r="D373" s="12" t="s">
        <v>737</v>
      </c>
      <c r="E373" s="12" t="s">
        <v>1513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5">
      <c r="A374" s="12" t="s">
        <v>1154</v>
      </c>
      <c r="B374" s="41" t="s">
        <v>1523</v>
      </c>
      <c r="C374" s="12" t="s">
        <v>1803</v>
      </c>
      <c r="D374" s="12" t="s">
        <v>737</v>
      </c>
      <c r="E374" s="12" t="s">
        <v>1513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5">
      <c r="A375" s="12" t="s">
        <v>1157</v>
      </c>
      <c r="B375" s="41" t="s">
        <v>1524</v>
      </c>
      <c r="C375" s="12" t="s">
        <v>1803</v>
      </c>
      <c r="D375" s="12" t="s">
        <v>737</v>
      </c>
      <c r="E375" s="12" t="s">
        <v>1513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5">
      <c r="A376" s="12" t="s">
        <v>1165</v>
      </c>
      <c r="B376" s="12"/>
      <c r="C376" s="12" t="s">
        <v>1416</v>
      </c>
      <c r="D376" s="12" t="s">
        <v>737</v>
      </c>
      <c r="E376" s="12" t="s">
        <v>1513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5">
      <c r="A377" s="12" t="s">
        <v>1167</v>
      </c>
      <c r="B377" s="12"/>
      <c r="C377" s="12" t="s">
        <v>868</v>
      </c>
      <c r="D377" s="12" t="s">
        <v>737</v>
      </c>
      <c r="E377" s="12" t="s">
        <v>1513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5">
      <c r="A378" s="12" t="s">
        <v>1169</v>
      </c>
      <c r="B378" s="41" t="s">
        <v>1525</v>
      </c>
      <c r="C378" s="12" t="s">
        <v>1789</v>
      </c>
      <c r="D378" s="12" t="s">
        <v>737</v>
      </c>
      <c r="E378" s="12" t="s">
        <v>1511</v>
      </c>
      <c r="F378" s="12" t="s">
        <v>1526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5">
      <c r="A379" s="12" t="s">
        <v>1187</v>
      </c>
      <c r="B379" s="41" t="s">
        <v>1527</v>
      </c>
      <c r="C379" s="12" t="s">
        <v>1787</v>
      </c>
      <c r="D379" s="12" t="s">
        <v>737</v>
      </c>
      <c r="E379" s="12" t="s">
        <v>1511</v>
      </c>
      <c r="F379" s="12" t="s">
        <v>1526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5">
      <c r="A380" s="12" t="s">
        <v>1200</v>
      </c>
      <c r="B380" s="41" t="s">
        <v>1528</v>
      </c>
      <c r="C380" s="12" t="s">
        <v>1804</v>
      </c>
      <c r="D380" s="12" t="s">
        <v>737</v>
      </c>
      <c r="E380" s="12" t="s">
        <v>1511</v>
      </c>
      <c r="F380" s="12" t="s">
        <v>1526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5">
      <c r="A381" s="12" t="s">
        <v>1211</v>
      </c>
      <c r="B381" s="12"/>
      <c r="C381" s="12" t="s">
        <v>1416</v>
      </c>
      <c r="D381" s="12" t="s">
        <v>737</v>
      </c>
      <c r="E381" s="12" t="s">
        <v>1513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5">
      <c r="A382" s="12" t="s">
        <v>1214</v>
      </c>
      <c r="B382" s="12"/>
      <c r="C382" s="12" t="s">
        <v>1416</v>
      </c>
      <c r="D382" s="12" t="s">
        <v>737</v>
      </c>
      <c r="E382" s="12" t="s">
        <v>1513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5">
      <c r="A383" s="12" t="s">
        <v>1215</v>
      </c>
      <c r="B383" s="12"/>
      <c r="C383" s="12" t="s">
        <v>868</v>
      </c>
      <c r="D383" s="12" t="s">
        <v>737</v>
      </c>
      <c r="E383" s="12" t="s">
        <v>1513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5">
      <c r="A384" s="12" t="s">
        <v>1217</v>
      </c>
      <c r="B384" s="12"/>
      <c r="C384" s="12" t="s">
        <v>868</v>
      </c>
      <c r="D384" s="12" t="s">
        <v>737</v>
      </c>
      <c r="E384" s="12" t="s">
        <v>1513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5">
      <c r="A385" s="12" t="s">
        <v>1218</v>
      </c>
      <c r="B385" s="12"/>
      <c r="C385" s="12" t="s">
        <v>1395</v>
      </c>
      <c r="D385" s="12" t="s">
        <v>737</v>
      </c>
      <c r="E385" s="12" t="s">
        <v>1513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5">
      <c r="A386" s="12" t="s">
        <v>1222</v>
      </c>
      <c r="B386" s="114" t="s">
        <v>1529</v>
      </c>
      <c r="C386" s="12" t="s">
        <v>1803</v>
      </c>
      <c r="D386" s="12" t="s">
        <v>737</v>
      </c>
      <c r="E386" s="12" t="s">
        <v>1511</v>
      </c>
      <c r="F386" s="12" t="s">
        <v>1530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5">
      <c r="A387" s="12" t="s">
        <v>1227</v>
      </c>
      <c r="B387" s="114" t="s">
        <v>1531</v>
      </c>
      <c r="C387" s="12" t="s">
        <v>1803</v>
      </c>
      <c r="D387" s="12" t="s">
        <v>737</v>
      </c>
      <c r="E387" s="12" t="s">
        <v>1511</v>
      </c>
      <c r="F387" s="12" t="s">
        <v>1532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5">
      <c r="A388" s="12" t="s">
        <v>1235</v>
      </c>
      <c r="B388" s="114" t="s">
        <v>1533</v>
      </c>
      <c r="C388" s="12" t="s">
        <v>1803</v>
      </c>
      <c r="D388" s="12" t="s">
        <v>737</v>
      </c>
      <c r="E388" s="12" t="s">
        <v>1513</v>
      </c>
      <c r="F388" s="41" t="s">
        <v>1534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27255.599999999999</v>
      </c>
      <c r="O388" s="18">
        <f>SUMIF(Journal!$A:$A,HeadJournal!$A388,Journal!U:U)</f>
        <v>4937.4966666666669</v>
      </c>
      <c r="P388" s="22">
        <f t="shared" si="78"/>
        <v>0.22123280786554295</v>
      </c>
      <c r="R388" s="73">
        <f t="shared" si="79"/>
        <v>5.6038513428037721E-2</v>
      </c>
    </row>
    <row r="389" spans="1:18" x14ac:dyDescent="0.25">
      <c r="A389" s="12" t="s">
        <v>1242</v>
      </c>
      <c r="B389" s="114" t="s">
        <v>1535</v>
      </c>
      <c r="C389" s="12" t="s">
        <v>1789</v>
      </c>
      <c r="D389" s="12" t="s">
        <v>737</v>
      </c>
      <c r="E389" s="12" t="s">
        <v>1511</v>
      </c>
      <c r="F389" s="12" t="s">
        <v>1532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5">
      <c r="A390" s="12" t="s">
        <v>1248</v>
      </c>
      <c r="B390" s="12"/>
      <c r="C390" s="12" t="s">
        <v>1393</v>
      </c>
      <c r="D390" s="12" t="s">
        <v>737</v>
      </c>
      <c r="E390" s="12" t="s">
        <v>1513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5">
      <c r="A391" s="12" t="s">
        <v>1249</v>
      </c>
      <c r="B391" s="12" t="s">
        <v>1536</v>
      </c>
      <c r="C391" s="12" t="s">
        <v>1537</v>
      </c>
      <c r="D391" s="12" t="s">
        <v>737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5">
      <c r="A392" s="12" t="s">
        <v>1250</v>
      </c>
      <c r="B392" s="114" t="s">
        <v>1538</v>
      </c>
      <c r="C392" s="12" t="s">
        <v>1787</v>
      </c>
      <c r="D392" s="12" t="s">
        <v>737</v>
      </c>
      <c r="E392" s="12" t="s">
        <v>1513</v>
      </c>
      <c r="F392" s="41" t="s">
        <v>1534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5">
      <c r="A393" s="12" t="s">
        <v>1256</v>
      </c>
      <c r="B393" s="114" t="s">
        <v>1539</v>
      </c>
      <c r="C393" s="12" t="s">
        <v>1803</v>
      </c>
      <c r="D393" s="12" t="s">
        <v>737</v>
      </c>
      <c r="E393" s="12" t="s">
        <v>1513</v>
      </c>
      <c r="F393" s="41" t="s">
        <v>1534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5">
      <c r="A394" s="12" t="s">
        <v>1258</v>
      </c>
      <c r="B394" s="114" t="s">
        <v>1540</v>
      </c>
      <c r="C394" s="12" t="s">
        <v>1803</v>
      </c>
      <c r="D394" s="12" t="s">
        <v>737</v>
      </c>
      <c r="E394" s="12" t="s">
        <v>1513</v>
      </c>
      <c r="F394" s="41" t="s">
        <v>1542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5">
      <c r="A395" s="12" t="s">
        <v>1263</v>
      </c>
      <c r="B395" s="114" t="s">
        <v>1543</v>
      </c>
      <c r="C395" s="12" t="s">
        <v>1787</v>
      </c>
      <c r="D395" s="12" t="s">
        <v>737</v>
      </c>
      <c r="E395" s="12" t="s">
        <v>1513</v>
      </c>
      <c r="F395" s="114" t="s">
        <v>1605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5">
      <c r="A396" s="12" t="s">
        <v>1265</v>
      </c>
      <c r="B396" s="114" t="s">
        <v>1544</v>
      </c>
      <c r="C396" s="12" t="s">
        <v>1789</v>
      </c>
      <c r="D396" s="12" t="s">
        <v>737</v>
      </c>
      <c r="E396" s="12" t="s">
        <v>1513</v>
      </c>
      <c r="F396" s="114" t="s">
        <v>1542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5">
      <c r="A397" s="12" t="s">
        <v>1267</v>
      </c>
      <c r="B397" s="114" t="s">
        <v>1545</v>
      </c>
      <c r="C397" s="12" t="s">
        <v>1804</v>
      </c>
      <c r="D397" s="12" t="s">
        <v>737</v>
      </c>
      <c r="E397" s="12" t="s">
        <v>1513</v>
      </c>
      <c r="F397" s="114" t="s">
        <v>1605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5">
      <c r="A398" s="12" t="s">
        <v>1272</v>
      </c>
      <c r="B398" s="12"/>
      <c r="C398" s="12" t="s">
        <v>1431</v>
      </c>
      <c r="D398" s="12" t="s">
        <v>737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5">
      <c r="A399" s="12" t="s">
        <v>1273</v>
      </c>
      <c r="B399" s="12"/>
      <c r="C399" s="12" t="s">
        <v>1364</v>
      </c>
      <c r="D399" s="12" t="s">
        <v>737</v>
      </c>
      <c r="E399" s="12" t="s">
        <v>1513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5">
      <c r="A400" s="12" t="s">
        <v>1275</v>
      </c>
      <c r="B400" s="12"/>
      <c r="C400" s="12" t="s">
        <v>868</v>
      </c>
      <c r="D400" s="12" t="s">
        <v>737</v>
      </c>
      <c r="E400" s="12" t="s">
        <v>1513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5">
      <c r="A401" s="12" t="s">
        <v>1278</v>
      </c>
      <c r="B401" s="12"/>
      <c r="C401" s="12" t="s">
        <v>1416</v>
      </c>
      <c r="D401" s="12" t="s">
        <v>737</v>
      </c>
      <c r="E401" s="12" t="s">
        <v>1513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5">
      <c r="A402" s="12" t="s">
        <v>1279</v>
      </c>
      <c r="B402" s="12"/>
      <c r="C402" s="12" t="s">
        <v>1416</v>
      </c>
      <c r="D402" s="12" t="s">
        <v>737</v>
      </c>
      <c r="E402" s="12" t="s">
        <v>1513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5">
      <c r="A403" s="12" t="s">
        <v>1280</v>
      </c>
      <c r="B403" s="12" t="s">
        <v>1546</v>
      </c>
      <c r="C403" s="12" t="s">
        <v>1537</v>
      </c>
      <c r="D403" s="12" t="s">
        <v>737</v>
      </c>
      <c r="E403" s="12" t="s">
        <v>1513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5">
      <c r="A404" s="12" t="s">
        <v>1281</v>
      </c>
      <c r="B404" s="12"/>
      <c r="C404" s="12" t="s">
        <v>1395</v>
      </c>
      <c r="D404" s="12" t="s">
        <v>737</v>
      </c>
      <c r="E404" s="12" t="s">
        <v>1513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5">
      <c r="A405" s="12" t="s">
        <v>1283</v>
      </c>
      <c r="B405" s="12" t="s">
        <v>1536</v>
      </c>
      <c r="C405" s="12" t="s">
        <v>1537</v>
      </c>
      <c r="D405" s="12" t="s">
        <v>737</v>
      </c>
      <c r="E405" s="12" t="s">
        <v>1513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5">
      <c r="A406" s="12" t="s">
        <v>1284</v>
      </c>
      <c r="B406" s="12"/>
      <c r="C406" s="12" t="s">
        <v>1416</v>
      </c>
      <c r="D406" s="12" t="s">
        <v>737</v>
      </c>
      <c r="E406" s="12" t="s">
        <v>1513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5">
      <c r="A407" s="12" t="s">
        <v>1286</v>
      </c>
      <c r="B407" s="12"/>
      <c r="C407" s="12" t="s">
        <v>1416</v>
      </c>
      <c r="D407" s="12" t="s">
        <v>737</v>
      </c>
      <c r="E407" s="12" t="s">
        <v>1513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5">
      <c r="A408" s="12" t="s">
        <v>1287</v>
      </c>
      <c r="B408" s="12"/>
      <c r="C408" s="12" t="s">
        <v>1416</v>
      </c>
      <c r="D408" s="12" t="s">
        <v>737</v>
      </c>
      <c r="E408" s="12" t="s">
        <v>1513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5">
      <c r="A409" s="12" t="s">
        <v>1289</v>
      </c>
      <c r="B409" s="12"/>
      <c r="C409" s="12" t="s">
        <v>868</v>
      </c>
      <c r="D409" s="12" t="s">
        <v>737</v>
      </c>
      <c r="E409" s="12" t="s">
        <v>1513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5">
      <c r="A410" s="12" t="s">
        <v>1292</v>
      </c>
      <c r="B410" s="12" t="s">
        <v>1547</v>
      </c>
      <c r="C410" s="12" t="s">
        <v>1537</v>
      </c>
      <c r="D410" s="12" t="s">
        <v>737</v>
      </c>
      <c r="E410" s="12" t="s">
        <v>1513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5">
      <c r="A411" s="12" t="s">
        <v>1298</v>
      </c>
      <c r="B411" s="12" t="s">
        <v>1548</v>
      </c>
      <c r="C411" s="12" t="s">
        <v>1537</v>
      </c>
      <c r="D411" s="12" t="s">
        <v>737</v>
      </c>
      <c r="E411" s="12" t="s">
        <v>1513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5">
      <c r="A412" s="12" t="s">
        <v>1304</v>
      </c>
      <c r="B412" s="12" t="s">
        <v>1549</v>
      </c>
      <c r="C412" s="12" t="s">
        <v>1550</v>
      </c>
      <c r="D412" s="12" t="s">
        <v>737</v>
      </c>
      <c r="E412" s="12" t="s">
        <v>1513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5">
      <c r="A413" s="12" t="s">
        <v>1318</v>
      </c>
      <c r="B413" s="114" t="s">
        <v>1551</v>
      </c>
      <c r="C413" s="12" t="s">
        <v>1787</v>
      </c>
      <c r="D413" s="12" t="s">
        <v>737</v>
      </c>
      <c r="E413" s="12" t="s">
        <v>1513</v>
      </c>
      <c r="F413" s="114" t="s">
        <v>1605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5">
      <c r="A414" s="12" t="s">
        <v>1323</v>
      </c>
      <c r="B414" s="114" t="s">
        <v>1552</v>
      </c>
      <c r="C414" s="12" t="s">
        <v>1789</v>
      </c>
      <c r="D414" s="12" t="s">
        <v>737</v>
      </c>
      <c r="E414" s="12" t="s">
        <v>1513</v>
      </c>
      <c r="F414" s="114" t="s">
        <v>1606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5">
      <c r="A415" s="12" t="s">
        <v>1325</v>
      </c>
      <c r="B415" s="114" t="s">
        <v>1553</v>
      </c>
      <c r="C415" s="12" t="s">
        <v>1803</v>
      </c>
      <c r="D415" s="12" t="s">
        <v>737</v>
      </c>
      <c r="E415" s="12" t="s">
        <v>1513</v>
      </c>
      <c r="F415" s="114" t="s">
        <v>1606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5">
      <c r="A416" s="12" t="s">
        <v>1607</v>
      </c>
      <c r="B416" s="114" t="s">
        <v>1608</v>
      </c>
      <c r="C416" s="12" t="s">
        <v>1803</v>
      </c>
      <c r="D416" s="12" t="s">
        <v>737</v>
      </c>
      <c r="E416" s="12" t="s">
        <v>1513</v>
      </c>
      <c r="F416" s="114" t="s">
        <v>1682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5">
      <c r="A417" s="12" t="s">
        <v>1609</v>
      </c>
      <c r="B417" s="114" t="s">
        <v>1610</v>
      </c>
      <c r="C417" s="12" t="s">
        <v>1789</v>
      </c>
      <c r="D417" s="12" t="s">
        <v>737</v>
      </c>
      <c r="E417" s="12" t="s">
        <v>1513</v>
      </c>
      <c r="F417" s="114" t="s">
        <v>1682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5">
      <c r="A418" s="12" t="s">
        <v>1611</v>
      </c>
      <c r="B418" s="114" t="s">
        <v>1612</v>
      </c>
      <c r="C418" s="12" t="s">
        <v>1804</v>
      </c>
      <c r="D418" s="12" t="s">
        <v>737</v>
      </c>
      <c r="E418" s="12" t="s">
        <v>1513</v>
      </c>
      <c r="F418" s="114" t="s">
        <v>1683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5">
      <c r="A419" s="12" t="s">
        <v>1628</v>
      </c>
      <c r="B419" s="12"/>
      <c r="C419" s="12" t="s">
        <v>1629</v>
      </c>
      <c r="D419" s="12" t="s">
        <v>737</v>
      </c>
      <c r="E419" s="12" t="s">
        <v>1513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5">
      <c r="A420" s="12" t="s">
        <v>1630</v>
      </c>
      <c r="B420" s="12"/>
      <c r="C420" s="12" t="s">
        <v>1629</v>
      </c>
      <c r="D420" s="12" t="s">
        <v>737</v>
      </c>
      <c r="E420" s="12" t="s">
        <v>1513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5">
      <c r="A421" s="12" t="s">
        <v>1644</v>
      </c>
      <c r="B421" s="12"/>
      <c r="C421" s="12" t="s">
        <v>1416</v>
      </c>
      <c r="D421" s="12" t="s">
        <v>737</v>
      </c>
      <c r="E421" s="12" t="s">
        <v>1513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5">
      <c r="A422" s="12" t="s">
        <v>1646</v>
      </c>
      <c r="B422" s="12"/>
      <c r="C422" s="12" t="s">
        <v>1416</v>
      </c>
      <c r="D422" s="12" t="s">
        <v>737</v>
      </c>
      <c r="E422" s="12" t="s">
        <v>1513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5">
      <c r="A423" s="12" t="s">
        <v>1647</v>
      </c>
      <c r="B423" s="12"/>
      <c r="C423" s="12" t="s">
        <v>1416</v>
      </c>
      <c r="D423" s="12" t="s">
        <v>737</v>
      </c>
      <c r="E423" s="12" t="s">
        <v>1513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5">
      <c r="A424" s="12" t="s">
        <v>1681</v>
      </c>
      <c r="B424" s="12"/>
      <c r="C424" s="12" t="s">
        <v>1395</v>
      </c>
      <c r="D424" s="12" t="s">
        <v>737</v>
      </c>
      <c r="E424" s="12" t="s">
        <v>1513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5">
      <c r="A425" s="12" t="s">
        <v>1658</v>
      </c>
      <c r="B425" s="12" t="s">
        <v>1659</v>
      </c>
      <c r="C425" s="12" t="s">
        <v>1537</v>
      </c>
      <c r="D425" s="12" t="s">
        <v>737</v>
      </c>
      <c r="E425" s="12" t="s">
        <v>1513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5">
      <c r="A426" s="12" t="s">
        <v>1661</v>
      </c>
      <c r="B426" s="12" t="s">
        <v>1660</v>
      </c>
      <c r="C426" s="12" t="s">
        <v>1537</v>
      </c>
      <c r="D426" s="12" t="s">
        <v>737</v>
      </c>
      <c r="E426" s="12" t="s">
        <v>1513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5">
      <c r="A427" s="12" t="s">
        <v>1673</v>
      </c>
      <c r="B427" s="12" t="s">
        <v>1672</v>
      </c>
      <c r="C427" s="12" t="s">
        <v>1550</v>
      </c>
      <c r="D427" s="12" t="s">
        <v>737</v>
      </c>
      <c r="E427" s="12" t="s">
        <v>1513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4400</v>
      </c>
      <c r="O427" s="18">
        <f>SUMIF(Journal!$A:$A,HeadJournal!$A427,Journal!U:U)</f>
        <v>-2411.0000000000009</v>
      </c>
      <c r="P427" s="22">
        <f t="shared" si="86"/>
        <v>-0.3539861987960653</v>
      </c>
      <c r="Q427" s="7" t="b">
        <f t="shared" si="81"/>
        <v>0</v>
      </c>
      <c r="R427" s="73">
        <f t="shared" si="87"/>
        <v>7.502569373072969E-2</v>
      </c>
    </row>
    <row r="428" spans="1:18" x14ac:dyDescent="0.25">
      <c r="A428" s="12" t="s">
        <v>1686</v>
      </c>
      <c r="B428" s="114" t="s">
        <v>1685</v>
      </c>
      <c r="C428" s="12" t="s">
        <v>1789</v>
      </c>
      <c r="D428" s="12" t="s">
        <v>737</v>
      </c>
      <c r="E428" s="12" t="s">
        <v>1513</v>
      </c>
      <c r="F428" s="114" t="s">
        <v>1683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5">
      <c r="A429" s="12" t="s">
        <v>1690</v>
      </c>
      <c r="B429" s="114" t="s">
        <v>1691</v>
      </c>
      <c r="C429" s="12" t="s">
        <v>1789</v>
      </c>
      <c r="D429" s="12" t="s">
        <v>737</v>
      </c>
      <c r="E429" s="12" t="s">
        <v>1513</v>
      </c>
      <c r="F429" s="114" t="s">
        <v>1720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86"/>
        <v>0.33557305925943365</v>
      </c>
      <c r="R429" s="73">
        <f t="shared" si="87"/>
        <v>4.9708953074936231E-2</v>
      </c>
    </row>
    <row r="430" spans="1:18" x14ac:dyDescent="0.25">
      <c r="A430" s="12" t="s">
        <v>1697</v>
      </c>
      <c r="B430" s="114" t="s">
        <v>1698</v>
      </c>
      <c r="C430" s="12" t="s">
        <v>1803</v>
      </c>
      <c r="D430" s="12" t="s">
        <v>737</v>
      </c>
      <c r="E430" s="12" t="s">
        <v>1513</v>
      </c>
      <c r="F430" s="114" t="s">
        <v>1720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5">
      <c r="A431" s="12" t="s">
        <v>1703</v>
      </c>
      <c r="B431" s="12"/>
      <c r="C431" s="12" t="s">
        <v>1416</v>
      </c>
      <c r="D431" s="12" t="s">
        <v>737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5">
      <c r="A432" s="12" t="s">
        <v>1704</v>
      </c>
      <c r="B432" s="12"/>
      <c r="C432" s="12" t="s">
        <v>1416</v>
      </c>
      <c r="D432" s="12" t="s">
        <v>737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5">
      <c r="A433" s="12" t="s">
        <v>1705</v>
      </c>
      <c r="B433" s="12"/>
      <c r="C433" s="12" t="s">
        <v>1416</v>
      </c>
      <c r="D433" s="12" t="s">
        <v>737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5">
      <c r="A434" s="12" t="s">
        <v>1708</v>
      </c>
      <c r="B434" s="12"/>
      <c r="C434" s="12" t="s">
        <v>1416</v>
      </c>
      <c r="D434" s="12" t="s">
        <v>737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5">
      <c r="A435" s="12" t="s">
        <v>1710</v>
      </c>
      <c r="B435" s="12"/>
      <c r="C435" s="12" t="s">
        <v>1416</v>
      </c>
      <c r="D435" s="12" t="s">
        <v>737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5">
      <c r="A436" s="12" t="s">
        <v>1711</v>
      </c>
      <c r="B436" s="12"/>
      <c r="C436" s="12" t="s">
        <v>868</v>
      </c>
      <c r="D436" s="12" t="s">
        <v>737</v>
      </c>
      <c r="E436" s="12" t="s">
        <v>1513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5">
      <c r="A437" s="12" t="s">
        <v>1715</v>
      </c>
      <c r="B437" s="124" t="s">
        <v>1716</v>
      </c>
      <c r="C437" s="12" t="s">
        <v>1787</v>
      </c>
      <c r="D437" s="12" t="s">
        <v>737</v>
      </c>
      <c r="E437" s="12" t="s">
        <v>1513</v>
      </c>
      <c r="F437" s="114" t="s">
        <v>1745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5">
      <c r="A438" s="12" t="s">
        <v>1722</v>
      </c>
      <c r="B438" s="124" t="s">
        <v>1723</v>
      </c>
      <c r="C438" s="12" t="s">
        <v>1787</v>
      </c>
      <c r="D438" s="12" t="s">
        <v>737</v>
      </c>
      <c r="E438" s="12" t="s">
        <v>1513</v>
      </c>
      <c r="F438" s="114" t="s">
        <v>1778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5">
      <c r="A439" s="12" t="s">
        <v>1732</v>
      </c>
      <c r="B439" s="124" t="s">
        <v>1733</v>
      </c>
      <c r="C439" s="12" t="s">
        <v>1803</v>
      </c>
      <c r="D439" s="12" t="s">
        <v>737</v>
      </c>
      <c r="E439" s="12" t="s">
        <v>1513</v>
      </c>
      <c r="F439" s="114" t="s">
        <v>1745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42350</v>
      </c>
      <c r="O439" s="18">
        <f>SUMIF(Journal!$A:$A,HeadJournal!$A439,Journal!U:U)</f>
        <v>13704.59</v>
      </c>
      <c r="P439" s="22">
        <f t="shared" si="86"/>
        <v>0.4784218483868794</v>
      </c>
      <c r="R439" s="73">
        <f t="shared" si="87"/>
        <v>4.2799527044646936E-2</v>
      </c>
    </row>
    <row r="440" spans="1:18" x14ac:dyDescent="0.25">
      <c r="A440" s="12" t="s">
        <v>1736</v>
      </c>
      <c r="B440" s="124" t="s">
        <v>1737</v>
      </c>
      <c r="C440" s="12" t="s">
        <v>1804</v>
      </c>
      <c r="D440" s="12" t="s">
        <v>737</v>
      </c>
      <c r="E440" s="12" t="s">
        <v>1513</v>
      </c>
      <c r="F440" s="114" t="s">
        <v>1778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5">
      <c r="A441" s="12" t="s">
        <v>1742</v>
      </c>
      <c r="B441" s="124" t="s">
        <v>1743</v>
      </c>
      <c r="C441" s="12" t="s">
        <v>1804</v>
      </c>
      <c r="D441" s="12" t="s">
        <v>737</v>
      </c>
      <c r="E441" s="12" t="s">
        <v>1513</v>
      </c>
      <c r="F441" s="114" t="s">
        <v>1805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5">
      <c r="A442" s="12" t="s">
        <v>1746</v>
      </c>
      <c r="B442" s="12"/>
      <c r="C442" s="12" t="s">
        <v>868</v>
      </c>
      <c r="D442" s="12" t="s">
        <v>737</v>
      </c>
      <c r="E442" s="12" t="s">
        <v>1513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5">
      <c r="A443" s="12" t="s">
        <v>1750</v>
      </c>
      <c r="B443" s="12"/>
      <c r="C443" s="12" t="s">
        <v>1416</v>
      </c>
      <c r="D443" s="12" t="s">
        <v>737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5">
      <c r="A444" s="12" t="s">
        <v>1752</v>
      </c>
      <c r="B444" s="12"/>
      <c r="C444" s="12" t="s">
        <v>1416</v>
      </c>
      <c r="D444" s="12" t="s">
        <v>737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5">
      <c r="A445" s="12" t="s">
        <v>1753</v>
      </c>
      <c r="B445" s="12"/>
      <c r="C445" s="12" t="s">
        <v>1416</v>
      </c>
      <c r="D445" s="12" t="s">
        <v>737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5">
      <c r="A446" s="12" t="s">
        <v>1754</v>
      </c>
      <c r="B446" s="12"/>
      <c r="C446" s="12" t="s">
        <v>1416</v>
      </c>
      <c r="D446" s="12" t="s">
        <v>737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5">
      <c r="A447" s="12" t="s">
        <v>1756</v>
      </c>
      <c r="B447" s="12"/>
      <c r="C447" s="12" t="s">
        <v>1416</v>
      </c>
      <c r="D447" s="12" t="s">
        <v>737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5">
      <c r="A448" s="12" t="s">
        <v>1757</v>
      </c>
      <c r="B448" s="12"/>
      <c r="C448" s="12" t="s">
        <v>1416</v>
      </c>
      <c r="D448" s="12" t="s">
        <v>737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5">
      <c r="A449" s="12" t="s">
        <v>1759</v>
      </c>
      <c r="B449" s="12"/>
      <c r="C449" s="12" t="s">
        <v>1416</v>
      </c>
      <c r="D449" s="12" t="s">
        <v>737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5">
      <c r="A450" s="12" t="s">
        <v>1760</v>
      </c>
      <c r="B450" s="12"/>
      <c r="C450" s="12" t="s">
        <v>1761</v>
      </c>
      <c r="D450" s="12" t="s">
        <v>737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5">
      <c r="A451" s="12" t="s">
        <v>1771</v>
      </c>
      <c r="B451" s="12"/>
      <c r="C451" s="12" t="s">
        <v>1416</v>
      </c>
      <c r="D451" s="12" t="s">
        <v>737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5">
      <c r="A452" s="12" t="s">
        <v>1772</v>
      </c>
      <c r="B452" s="124" t="s">
        <v>1773</v>
      </c>
      <c r="C452" s="12" t="s">
        <v>1789</v>
      </c>
      <c r="D452" s="12" t="s">
        <v>737</v>
      </c>
      <c r="E452" s="12" t="s">
        <v>1513</v>
      </c>
      <c r="F452" s="114" t="s">
        <v>1805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5">
      <c r="A453" s="12" t="s">
        <v>1776</v>
      </c>
      <c r="B453" s="124" t="s">
        <v>1777</v>
      </c>
      <c r="C453" s="12" t="s">
        <v>1803</v>
      </c>
      <c r="D453" s="12" t="s">
        <v>737</v>
      </c>
      <c r="E453" s="12" t="s">
        <v>1513</v>
      </c>
      <c r="F453" s="114" t="s">
        <v>1805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ref="P453:P460" si="89">IF(N453&lt;&gt;0,IFERROR(O453/M453,""),"")</f>
        <v>0.44375897658930513</v>
      </c>
      <c r="R453" s="73">
        <f t="shared" ref="R453:R460" si="90">L453/M453</f>
        <v>3.9296331887311034E-2</v>
      </c>
    </row>
    <row r="454" spans="1:18" x14ac:dyDescent="0.25">
      <c r="A454" s="12" t="s">
        <v>1779</v>
      </c>
      <c r="B454" s="12" t="s">
        <v>1780</v>
      </c>
      <c r="C454" s="12" t="s">
        <v>1537</v>
      </c>
      <c r="D454" s="12" t="s">
        <v>737</v>
      </c>
      <c r="E454" s="12" t="s">
        <v>1513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5">
      <c r="A455" s="12" t="s">
        <v>1785</v>
      </c>
      <c r="B455" s="124" t="s">
        <v>1786</v>
      </c>
      <c r="C455" s="12" t="s">
        <v>1787</v>
      </c>
      <c r="D455" s="12" t="s">
        <v>737</v>
      </c>
      <c r="E455" s="12" t="s">
        <v>1513</v>
      </c>
      <c r="F455" s="114" t="s">
        <v>1835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5">
      <c r="A456" s="12" t="s">
        <v>1790</v>
      </c>
      <c r="B456" s="124" t="s">
        <v>1791</v>
      </c>
      <c r="C456" s="12" t="s">
        <v>1789</v>
      </c>
      <c r="D456" s="12" t="s">
        <v>737</v>
      </c>
      <c r="E456" s="12" t="s">
        <v>1513</v>
      </c>
      <c r="F456" s="114" t="s">
        <v>1816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5">
      <c r="A457" s="12" t="s">
        <v>1795</v>
      </c>
      <c r="B457" s="124" t="s">
        <v>1796</v>
      </c>
      <c r="C457" s="12" t="s">
        <v>1803</v>
      </c>
      <c r="D457" s="12" t="s">
        <v>737</v>
      </c>
      <c r="E457" s="12" t="s">
        <v>1513</v>
      </c>
      <c r="F457" s="114" t="s">
        <v>1816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5">
      <c r="A458" s="12" t="s">
        <v>1798</v>
      </c>
      <c r="B458" s="124" t="s">
        <v>1799</v>
      </c>
      <c r="C458" s="12" t="s">
        <v>1803</v>
      </c>
      <c r="D458" s="12" t="s">
        <v>737</v>
      </c>
      <c r="E458" s="12" t="s">
        <v>1513</v>
      </c>
      <c r="F458" s="114" t="s">
        <v>1816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5">
      <c r="A459" s="12" t="s">
        <v>1806</v>
      </c>
      <c r="B459" s="124" t="s">
        <v>1809</v>
      </c>
      <c r="C459" s="12" t="s">
        <v>1787</v>
      </c>
      <c r="D459" s="12" t="s">
        <v>737</v>
      </c>
      <c r="E459" s="12" t="s">
        <v>1513</v>
      </c>
      <c r="F459" s="114" t="s">
        <v>1835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5">
      <c r="A460" s="12" t="s">
        <v>1807</v>
      </c>
      <c r="B460" s="124" t="s">
        <v>1810</v>
      </c>
      <c r="C460" s="12" t="s">
        <v>1789</v>
      </c>
      <c r="D460" s="12" t="s">
        <v>737</v>
      </c>
      <c r="E460" s="12" t="s">
        <v>1513</v>
      </c>
      <c r="F460" s="114" t="s">
        <v>1835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5">
      <c r="A461" s="12" t="s">
        <v>1808</v>
      </c>
      <c r="B461" s="124" t="s">
        <v>1811</v>
      </c>
      <c r="C461" s="12" t="s">
        <v>1803</v>
      </c>
      <c r="D461" s="12" t="s">
        <v>737</v>
      </c>
      <c r="E461" s="12" t="s">
        <v>1513</v>
      </c>
      <c r="F461" s="114" t="s">
        <v>1835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5">
      <c r="A462" s="12" t="s">
        <v>1817</v>
      </c>
      <c r="B462" s="12"/>
      <c r="C462" s="12" t="s">
        <v>1416</v>
      </c>
      <c r="D462" s="12" t="s">
        <v>737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94"/>
        <v>-0.41458010335917311</v>
      </c>
      <c r="Q462" s="7" t="b">
        <f t="shared" si="91"/>
        <v>1</v>
      </c>
      <c r="R462" s="73">
        <f t="shared" si="95"/>
        <v>0</v>
      </c>
    </row>
    <row r="463" spans="1:18" x14ac:dyDescent="0.25">
      <c r="A463" s="12" t="s">
        <v>1823</v>
      </c>
      <c r="B463" s="124" t="s">
        <v>1824</v>
      </c>
      <c r="C463" s="12" t="s">
        <v>1789</v>
      </c>
      <c r="D463" s="12" t="s">
        <v>737</v>
      </c>
      <c r="E463" s="12" t="s">
        <v>1513</v>
      </c>
      <c r="F463" s="114" t="s">
        <v>1836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5">
      <c r="A464" s="12" t="s">
        <v>1828</v>
      </c>
      <c r="B464" s="124" t="s">
        <v>1829</v>
      </c>
      <c r="C464" s="12" t="s">
        <v>1803</v>
      </c>
      <c r="D464" s="12" t="s">
        <v>737</v>
      </c>
      <c r="E464" s="12" t="s">
        <v>1513</v>
      </c>
      <c r="F464" s="114" t="s">
        <v>1836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5">
      <c r="A465" s="12" t="s">
        <v>1831</v>
      </c>
      <c r="B465" s="124" t="s">
        <v>1832</v>
      </c>
      <c r="C465" s="12" t="s">
        <v>1803</v>
      </c>
      <c r="D465" s="12" t="s">
        <v>737</v>
      </c>
      <c r="E465" s="12" t="s">
        <v>1513</v>
      </c>
      <c r="F465" s="114" t="s">
        <v>1901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33600</v>
      </c>
      <c r="O465" s="18">
        <f>SUMIF(Journal!$A:$A,HeadJournal!$A465,Journal!U:U)</f>
        <v>13117.114999999994</v>
      </c>
      <c r="P465" s="22">
        <f t="shared" si="94"/>
        <v>0.64039391911832699</v>
      </c>
      <c r="R465" s="73">
        <f t="shared" si="95"/>
        <v>6.2473377163422043E-2</v>
      </c>
    </row>
    <row r="466" spans="1:18" x14ac:dyDescent="0.25">
      <c r="A466" s="12" t="s">
        <v>1838</v>
      </c>
      <c r="B466" s="12" t="s">
        <v>1837</v>
      </c>
      <c r="C466" s="12" t="s">
        <v>1537</v>
      </c>
      <c r="D466" s="12" t="s">
        <v>737</v>
      </c>
      <c r="E466" s="12" t="s">
        <v>1513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5">
      <c r="A467" s="12" t="s">
        <v>1845</v>
      </c>
      <c r="B467" s="12" t="s">
        <v>1844</v>
      </c>
      <c r="C467" s="12" t="s">
        <v>1550</v>
      </c>
      <c r="D467" s="12" t="s">
        <v>737</v>
      </c>
      <c r="E467" s="12" t="s">
        <v>1513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5">
      <c r="A468" s="12" t="s">
        <v>1853</v>
      </c>
      <c r="B468" s="12"/>
      <c r="C468" s="12" t="s">
        <v>1393</v>
      </c>
      <c r="D468" s="12" t="s">
        <v>737</v>
      </c>
      <c r="E468" s="12" t="s">
        <v>1513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5">
      <c r="A469" s="12" t="s">
        <v>1854</v>
      </c>
      <c r="B469" s="12"/>
      <c r="C469" s="12" t="s">
        <v>868</v>
      </c>
      <c r="D469" s="12" t="s">
        <v>737</v>
      </c>
      <c r="E469" s="12" t="s">
        <v>1513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5">
      <c r="A470" s="12" t="s">
        <v>1856</v>
      </c>
      <c r="B470" s="12"/>
      <c r="C470" s="12" t="s">
        <v>868</v>
      </c>
      <c r="D470" s="12" t="s">
        <v>737</v>
      </c>
      <c r="E470" s="12" t="s">
        <v>1513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5">
      <c r="A471" s="12" t="s">
        <v>1857</v>
      </c>
      <c r="B471" s="12"/>
      <c r="C471" s="12" t="s">
        <v>1416</v>
      </c>
      <c r="D471" s="12" t="s">
        <v>737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5">
      <c r="A472" s="12" t="s">
        <v>1859</v>
      </c>
      <c r="B472" s="124" t="s">
        <v>1861</v>
      </c>
      <c r="C472" s="12" t="s">
        <v>1787</v>
      </c>
      <c r="D472" s="12" t="s">
        <v>737</v>
      </c>
      <c r="E472" s="12" t="s">
        <v>1513</v>
      </c>
      <c r="F472" s="114" t="s">
        <v>1901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5">
      <c r="A473" s="12" t="s">
        <v>1860</v>
      </c>
      <c r="B473" s="124" t="s">
        <v>1862</v>
      </c>
      <c r="C473" s="12" t="s">
        <v>1789</v>
      </c>
      <c r="D473" s="12" t="s">
        <v>737</v>
      </c>
      <c r="E473" s="12" t="s">
        <v>1513</v>
      </c>
      <c r="F473" s="114" t="s">
        <v>1900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5">
      <c r="A474" s="12" t="s">
        <v>1872</v>
      </c>
      <c r="B474" s="124" t="s">
        <v>1873</v>
      </c>
      <c r="C474" s="12" t="s">
        <v>1803</v>
      </c>
      <c r="D474" s="12" t="s">
        <v>737</v>
      </c>
      <c r="E474" s="12" t="s">
        <v>1513</v>
      </c>
      <c r="F474" s="114" t="s">
        <v>1900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5">
      <c r="A475" s="12" t="s">
        <v>1877</v>
      </c>
      <c r="B475" s="124" t="s">
        <v>1878</v>
      </c>
      <c r="C475" s="12" t="s">
        <v>1804</v>
      </c>
      <c r="D475" s="12" t="s">
        <v>737</v>
      </c>
      <c r="E475" s="12" t="s">
        <v>1513</v>
      </c>
      <c r="F475" s="114" t="s">
        <v>1900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5">
      <c r="A476" s="12" t="s">
        <v>1882</v>
      </c>
      <c r="B476" s="12"/>
      <c r="C476" s="12" t="s">
        <v>868</v>
      </c>
      <c r="D476" s="12" t="s">
        <v>737</v>
      </c>
      <c r="E476" s="12" t="s">
        <v>1513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5">
      <c r="A477" s="12" t="s">
        <v>1883</v>
      </c>
      <c r="B477" s="124" t="s">
        <v>1884</v>
      </c>
      <c r="C477" s="12" t="s">
        <v>1804</v>
      </c>
      <c r="D477" s="12" t="s">
        <v>737</v>
      </c>
      <c r="E477" s="12" t="s">
        <v>1513</v>
      </c>
      <c r="F477" s="114" t="s">
        <v>1902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5">
      <c r="A478" s="12" t="s">
        <v>1888</v>
      </c>
      <c r="B478" s="124" t="s">
        <v>1889</v>
      </c>
      <c r="C478" s="12" t="s">
        <v>1787</v>
      </c>
      <c r="D478" s="12" t="s">
        <v>737</v>
      </c>
      <c r="E478" s="12" t="s">
        <v>1513</v>
      </c>
      <c r="F478" s="114" t="s">
        <v>1902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5">
      <c r="A479" s="12" t="s">
        <v>1896</v>
      </c>
      <c r="B479" s="124" t="s">
        <v>1897</v>
      </c>
      <c r="C479" s="12" t="s">
        <v>1803</v>
      </c>
      <c r="D479" s="12" t="s">
        <v>737</v>
      </c>
      <c r="E479" s="12" t="s">
        <v>1513</v>
      </c>
      <c r="F479" s="114" t="s">
        <v>1902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5">
      <c r="A480" s="12" t="s">
        <v>1905</v>
      </c>
      <c r="B480" s="124" t="s">
        <v>1906</v>
      </c>
      <c r="C480" s="12" t="s">
        <v>1804</v>
      </c>
      <c r="D480" s="12" t="s">
        <v>737</v>
      </c>
      <c r="E480" s="12" t="s">
        <v>1513</v>
      </c>
      <c r="F480" s="114" t="s">
        <v>1966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5">
      <c r="A481" s="12" t="s">
        <v>1908</v>
      </c>
      <c r="B481" s="124" t="s">
        <v>1909</v>
      </c>
      <c r="C481" s="12" t="s">
        <v>1789</v>
      </c>
      <c r="D481" s="12" t="s">
        <v>737</v>
      </c>
      <c r="E481" s="12" t="s">
        <v>1513</v>
      </c>
      <c r="F481" s="114" t="s">
        <v>1966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5">
      <c r="A482" s="12" t="s">
        <v>1910</v>
      </c>
      <c r="B482" s="124" t="s">
        <v>1911</v>
      </c>
      <c r="C482" s="12" t="s">
        <v>1803</v>
      </c>
      <c r="D482" s="12" t="s">
        <v>737</v>
      </c>
      <c r="E482" s="12" t="s">
        <v>1513</v>
      </c>
      <c r="F482" s="114" t="s">
        <v>1966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5">
      <c r="A483" s="12" t="s">
        <v>1919</v>
      </c>
      <c r="B483" s="124" t="s">
        <v>1920</v>
      </c>
      <c r="C483" s="12" t="s">
        <v>1803</v>
      </c>
      <c r="D483" s="12" t="s">
        <v>737</v>
      </c>
      <c r="E483" s="12" t="s">
        <v>1513</v>
      </c>
      <c r="F483" s="114" t="s">
        <v>1966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5">
      <c r="A484" s="12" t="s">
        <v>1924</v>
      </c>
      <c r="B484" s="12"/>
      <c r="C484" s="12" t="s">
        <v>1364</v>
      </c>
      <c r="D484" s="12" t="s">
        <v>737</v>
      </c>
      <c r="E484" s="12" t="s">
        <v>1513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5">
      <c r="A485" s="12" t="s">
        <v>1928</v>
      </c>
      <c r="B485" s="12"/>
      <c r="C485" s="12" t="s">
        <v>1364</v>
      </c>
      <c r="D485" s="12" t="s">
        <v>737</v>
      </c>
      <c r="E485" s="12" t="s">
        <v>1513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5">
      <c r="A486" s="12" t="s">
        <v>1929</v>
      </c>
      <c r="B486" s="12"/>
      <c r="C486" s="12" t="s">
        <v>1364</v>
      </c>
      <c r="D486" s="12" t="s">
        <v>737</v>
      </c>
      <c r="E486" s="12" t="s">
        <v>1513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5">
      <c r="A487" s="12" t="s">
        <v>1931</v>
      </c>
      <c r="B487" s="12"/>
      <c r="C487" s="12" t="s">
        <v>1416</v>
      </c>
      <c r="D487" s="12" t="s">
        <v>737</v>
      </c>
      <c r="E487" s="12" t="s">
        <v>1513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5">
      <c r="A488" s="12" t="s">
        <v>1932</v>
      </c>
      <c r="B488" s="12"/>
      <c r="C488" s="12" t="s">
        <v>1416</v>
      </c>
      <c r="D488" s="12" t="s">
        <v>737</v>
      </c>
      <c r="E488" s="12" t="s">
        <v>1513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5">
      <c r="A489" s="12" t="s">
        <v>1935</v>
      </c>
      <c r="B489" s="12"/>
      <c r="C489" s="12" t="s">
        <v>1416</v>
      </c>
      <c r="D489" s="12" t="s">
        <v>737</v>
      </c>
      <c r="E489" s="12" t="s">
        <v>1513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5">
      <c r="A490" s="12" t="s">
        <v>1937</v>
      </c>
      <c r="B490" s="12"/>
      <c r="C490" s="12" t="s">
        <v>1416</v>
      </c>
      <c r="D490" s="12" t="s">
        <v>737</v>
      </c>
      <c r="E490" s="12" t="s">
        <v>1513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5">
      <c r="A491" s="12" t="s">
        <v>1939</v>
      </c>
      <c r="B491" s="12"/>
      <c r="C491" s="12" t="s">
        <v>1416</v>
      </c>
      <c r="D491" s="12" t="s">
        <v>737</v>
      </c>
      <c r="E491" s="12" t="s">
        <v>1513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5">
      <c r="A492" s="12" t="s">
        <v>1940</v>
      </c>
      <c r="B492" s="12"/>
      <c r="C492" s="12" t="s">
        <v>1416</v>
      </c>
      <c r="D492" s="12" t="s">
        <v>737</v>
      </c>
      <c r="E492" s="12" t="s">
        <v>1513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5">
      <c r="A493" s="12" t="s">
        <v>1942</v>
      </c>
      <c r="B493" s="12"/>
      <c r="C493" s="12" t="s">
        <v>868</v>
      </c>
      <c r="D493" s="12" t="s">
        <v>737</v>
      </c>
      <c r="E493" s="12" t="s">
        <v>1513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5">
      <c r="A494" s="12" t="s">
        <v>1943</v>
      </c>
      <c r="B494" s="12"/>
      <c r="C494" s="12" t="s">
        <v>868</v>
      </c>
      <c r="D494" s="12" t="s">
        <v>737</v>
      </c>
      <c r="E494" s="12" t="s">
        <v>1513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5">
      <c r="A495" s="12" t="s">
        <v>1946</v>
      </c>
      <c r="B495" s="124" t="s">
        <v>1947</v>
      </c>
      <c r="C495" s="12" t="s">
        <v>1803</v>
      </c>
      <c r="D495" s="12" t="s">
        <v>737</v>
      </c>
      <c r="E495" s="12" t="s">
        <v>1513</v>
      </c>
      <c r="F495" s="114" t="s">
        <v>1965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5">
      <c r="A496" s="12" t="s">
        <v>1949</v>
      </c>
      <c r="B496" s="124" t="s">
        <v>1950</v>
      </c>
      <c r="C496" s="12" t="s">
        <v>1789</v>
      </c>
      <c r="D496" s="12" t="s">
        <v>737</v>
      </c>
      <c r="E496" s="12" t="s">
        <v>1513</v>
      </c>
      <c r="F496" s="114" t="s">
        <v>1965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5">
      <c r="A497" s="12" t="s">
        <v>1953</v>
      </c>
      <c r="B497" s="124" t="s">
        <v>1954</v>
      </c>
      <c r="C497" s="12" t="s">
        <v>1787</v>
      </c>
      <c r="D497" s="12" t="s">
        <v>737</v>
      </c>
      <c r="E497" s="12" t="s">
        <v>1513</v>
      </c>
      <c r="F497" s="114" t="s">
        <v>2002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103"/>
        <v>0.6421779797398548</v>
      </c>
      <c r="R497" s="73">
        <f t="shared" si="104"/>
        <v>5.0251852789769201E-2</v>
      </c>
    </row>
    <row r="498" spans="1:18" x14ac:dyDescent="0.25">
      <c r="A498" s="12" t="s">
        <v>1959</v>
      </c>
      <c r="B498" s="12"/>
      <c r="C498" s="12" t="s">
        <v>1416</v>
      </c>
      <c r="D498" s="12" t="s">
        <v>737</v>
      </c>
      <c r="E498" s="12" t="s">
        <v>1513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5">
      <c r="A499" s="12" t="s">
        <v>1961</v>
      </c>
      <c r="B499" s="12"/>
      <c r="C499" s="12" t="s">
        <v>1416</v>
      </c>
      <c r="D499" s="12" t="s">
        <v>737</v>
      </c>
      <c r="E499" s="12" t="s">
        <v>1513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5">
      <c r="A500" s="12" t="s">
        <v>1967</v>
      </c>
      <c r="B500" s="124" t="s">
        <v>1972</v>
      </c>
      <c r="C500" s="12" t="s">
        <v>1803</v>
      </c>
      <c r="D500" s="12" t="s">
        <v>737</v>
      </c>
      <c r="E500" s="12" t="s">
        <v>1513</v>
      </c>
      <c r="F500" s="114" t="s">
        <v>2002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5">
      <c r="A501" s="12" t="s">
        <v>1968</v>
      </c>
      <c r="B501" s="124" t="s">
        <v>1970</v>
      </c>
      <c r="C501" s="12" t="s">
        <v>1789</v>
      </c>
      <c r="D501" s="12" t="s">
        <v>737</v>
      </c>
      <c r="E501" s="12" t="s">
        <v>1513</v>
      </c>
      <c r="F501" s="114" t="s">
        <v>2002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5">
      <c r="A502" s="12" t="s">
        <v>1969</v>
      </c>
      <c r="B502" s="124" t="s">
        <v>1987</v>
      </c>
      <c r="C502" s="12" t="s">
        <v>1787</v>
      </c>
      <c r="D502" s="12" t="s">
        <v>737</v>
      </c>
      <c r="E502" s="12" t="s">
        <v>1513</v>
      </c>
      <c r="F502" s="114" t="s">
        <v>2018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5">
      <c r="A503" s="12" t="s">
        <v>1975</v>
      </c>
      <c r="B503" s="12"/>
      <c r="C503" s="12" t="s">
        <v>1364</v>
      </c>
      <c r="D503" s="12" t="s">
        <v>737</v>
      </c>
      <c r="E503" s="12" t="s">
        <v>1513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5">
      <c r="A504" s="12" t="s">
        <v>1976</v>
      </c>
      <c r="B504" s="12"/>
      <c r="C504" s="12" t="s">
        <v>868</v>
      </c>
      <c r="D504" s="12" t="s">
        <v>737</v>
      </c>
      <c r="E504" s="12" t="s">
        <v>1513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5">
      <c r="A505" s="12" t="s">
        <v>1977</v>
      </c>
      <c r="B505" s="12"/>
      <c r="C505" s="12" t="s">
        <v>868</v>
      </c>
      <c r="D505" s="12" t="s">
        <v>737</v>
      </c>
      <c r="E505" s="12" t="s">
        <v>1513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5">
      <c r="A506" s="12" t="s">
        <v>1978</v>
      </c>
      <c r="B506" s="12"/>
      <c r="C506" s="12" t="s">
        <v>868</v>
      </c>
      <c r="D506" s="12" t="s">
        <v>737</v>
      </c>
      <c r="E506" s="12" t="s">
        <v>1513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5">
      <c r="A507" s="12" t="s">
        <v>1979</v>
      </c>
      <c r="B507" s="12"/>
      <c r="C507" s="12" t="s">
        <v>868</v>
      </c>
      <c r="D507" s="12" t="s">
        <v>737</v>
      </c>
      <c r="E507" s="12" t="s">
        <v>1513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5">
      <c r="A508" s="12" t="s">
        <v>1980</v>
      </c>
      <c r="B508" s="12"/>
      <c r="C508" s="12" t="s">
        <v>1416</v>
      </c>
      <c r="D508" s="12" t="s">
        <v>737</v>
      </c>
      <c r="E508" s="12" t="s">
        <v>1513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5">
      <c r="A509" s="12" t="s">
        <v>1981</v>
      </c>
      <c r="B509" s="12"/>
      <c r="C509" s="12" t="s">
        <v>1416</v>
      </c>
      <c r="D509" s="12" t="s">
        <v>737</v>
      </c>
      <c r="E509" s="12" t="s">
        <v>1513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5">
      <c r="A510" s="12" t="s">
        <v>1985</v>
      </c>
      <c r="B510" s="12"/>
      <c r="C510" s="12" t="s">
        <v>1416</v>
      </c>
      <c r="D510" s="12" t="s">
        <v>737</v>
      </c>
      <c r="E510" s="12" t="s">
        <v>1513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5">
      <c r="A511" s="12" t="s">
        <v>1990</v>
      </c>
      <c r="B511" s="124" t="s">
        <v>1991</v>
      </c>
      <c r="C511" s="12" t="s">
        <v>1789</v>
      </c>
      <c r="D511" s="12" t="s">
        <v>737</v>
      </c>
      <c r="E511" s="12" t="s">
        <v>1513</v>
      </c>
      <c r="F511" s="114" t="s">
        <v>2018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5">
      <c r="A512" s="12" t="s">
        <v>1996</v>
      </c>
      <c r="B512" s="124" t="s">
        <v>1997</v>
      </c>
      <c r="C512" s="12" t="s">
        <v>1803</v>
      </c>
      <c r="D512" s="12" t="s">
        <v>737</v>
      </c>
      <c r="E512" s="12" t="s">
        <v>1513</v>
      </c>
      <c r="F512" s="114" t="s">
        <v>2018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103"/>
        <v>0.54615651596700032</v>
      </c>
      <c r="R512" s="73">
        <f t="shared" si="104"/>
        <v>6.3620900231417532E-2</v>
      </c>
    </row>
    <row r="513" spans="1:18" x14ac:dyDescent="0.25">
      <c r="A513" s="12" t="s">
        <v>1999</v>
      </c>
      <c r="B513" s="124" t="s">
        <v>2000</v>
      </c>
      <c r="C513" s="12" t="s">
        <v>1804</v>
      </c>
      <c r="D513" s="12" t="s">
        <v>737</v>
      </c>
      <c r="E513" s="12" t="s">
        <v>1513</v>
      </c>
      <c r="F513" s="114" t="s">
        <v>2018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5">
      <c r="A514" s="12" t="s">
        <v>2003</v>
      </c>
      <c r="B514" s="12"/>
      <c r="C514" s="12" t="s">
        <v>868</v>
      </c>
      <c r="D514" s="12" t="s">
        <v>737</v>
      </c>
      <c r="E514" s="12" t="s">
        <v>1513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5">
      <c r="A515" s="12" t="s">
        <v>2004</v>
      </c>
      <c r="B515" s="12"/>
      <c r="C515" s="12" t="s">
        <v>1416</v>
      </c>
      <c r="D515" s="12" t="s">
        <v>737</v>
      </c>
      <c r="E515" s="12" t="s">
        <v>1513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5">
      <c r="A516" s="12" t="s">
        <v>2015</v>
      </c>
      <c r="B516" s="12"/>
      <c r="C516" s="12" t="s">
        <v>1497</v>
      </c>
      <c r="D516" s="12" t="s">
        <v>737</v>
      </c>
      <c r="E516" s="12" t="s">
        <v>1513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5">
      <c r="A517" s="12" t="s">
        <v>2016</v>
      </c>
      <c r="B517" s="12"/>
      <c r="C517" s="12" t="s">
        <v>1497</v>
      </c>
      <c r="D517" s="12" t="s">
        <v>737</v>
      </c>
      <c r="E517" s="12" t="s">
        <v>1513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5">
      <c r="A518" s="12" t="s">
        <v>2017</v>
      </c>
      <c r="B518" s="12"/>
      <c r="C518" s="12" t="s">
        <v>1497</v>
      </c>
      <c r="D518" s="12" t="s">
        <v>737</v>
      </c>
      <c r="E518" s="12" t="s">
        <v>1513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5">
      <c r="A519" s="12" t="s">
        <v>2020</v>
      </c>
      <c r="B519" s="124" t="s">
        <v>2021</v>
      </c>
      <c r="C519" s="12" t="s">
        <v>1789</v>
      </c>
      <c r="D519" s="12" t="s">
        <v>737</v>
      </c>
      <c r="E519" s="12" t="s">
        <v>1513</v>
      </c>
      <c r="F519" s="124" t="s">
        <v>2054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5">
      <c r="A520" s="12" t="s">
        <v>2023</v>
      </c>
      <c r="B520" s="124" t="s">
        <v>2024</v>
      </c>
      <c r="C520" s="12" t="s">
        <v>1787</v>
      </c>
      <c r="D520" s="12" t="s">
        <v>737</v>
      </c>
      <c r="E520" s="12" t="s">
        <v>1513</v>
      </c>
      <c r="F520" s="124" t="s">
        <v>2053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5">
      <c r="A521" s="12" t="s">
        <v>2027</v>
      </c>
      <c r="B521" s="124" t="s">
        <v>2028</v>
      </c>
      <c r="C521" s="12" t="s">
        <v>1803</v>
      </c>
      <c r="D521" s="12" t="s">
        <v>737</v>
      </c>
      <c r="E521" s="12" t="s">
        <v>1513</v>
      </c>
      <c r="F521" s="124" t="s">
        <v>2053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5">
      <c r="A522" s="12" t="s">
        <v>2032</v>
      </c>
      <c r="B522" s="124" t="s">
        <v>2033</v>
      </c>
      <c r="C522" s="12" t="s">
        <v>1804</v>
      </c>
      <c r="D522" s="12" t="s">
        <v>737</v>
      </c>
      <c r="E522" s="12" t="s">
        <v>1513</v>
      </c>
      <c r="F522" s="124" t="s">
        <v>2053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5">
      <c r="A523" s="12" t="s">
        <v>2035</v>
      </c>
      <c r="B523" s="12"/>
      <c r="C523" s="12" t="s">
        <v>868</v>
      </c>
      <c r="D523" s="12" t="s">
        <v>737</v>
      </c>
      <c r="E523" s="12" t="s">
        <v>1513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5">
      <c r="A524" s="12" t="s">
        <v>2037</v>
      </c>
      <c r="B524" s="12"/>
      <c r="C524" s="12" t="s">
        <v>868</v>
      </c>
      <c r="D524" s="12" t="s">
        <v>737</v>
      </c>
      <c r="E524" s="12" t="s">
        <v>1513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5">
      <c r="A525" s="12" t="s">
        <v>2041</v>
      </c>
      <c r="B525" s="124" t="s">
        <v>2042</v>
      </c>
      <c r="C525" s="12" t="s">
        <v>1804</v>
      </c>
      <c r="D525" s="12" t="s">
        <v>737</v>
      </c>
      <c r="E525" s="12" t="s">
        <v>1513</v>
      </c>
      <c r="F525" s="124" t="s">
        <v>2054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5">
      <c r="A526" s="12" t="s">
        <v>2043</v>
      </c>
      <c r="B526" s="124" t="s">
        <v>2044</v>
      </c>
      <c r="C526" s="12" t="s">
        <v>1789</v>
      </c>
      <c r="D526" s="12" t="s">
        <v>737</v>
      </c>
      <c r="E526" s="12" t="s">
        <v>1513</v>
      </c>
      <c r="F526" s="124" t="s">
        <v>2054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5">
      <c r="A527" s="12" t="s">
        <v>2047</v>
      </c>
      <c r="B527" s="124" t="s">
        <v>2048</v>
      </c>
      <c r="C527" s="12" t="s">
        <v>1789</v>
      </c>
      <c r="D527" s="12" t="s">
        <v>737</v>
      </c>
      <c r="E527" s="12" t="s">
        <v>1513</v>
      </c>
      <c r="F527" s="124" t="s">
        <v>2300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5">
      <c r="A528" s="12" t="s">
        <v>2050</v>
      </c>
      <c r="B528" s="12"/>
      <c r="C528" s="12" t="s">
        <v>868</v>
      </c>
      <c r="D528" s="12" t="s">
        <v>737</v>
      </c>
      <c r="E528" s="12" t="s">
        <v>1513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5">
      <c r="A529" s="12" t="s">
        <v>2051</v>
      </c>
      <c r="B529" s="12"/>
      <c r="C529" s="12" t="s">
        <v>1416</v>
      </c>
      <c r="D529" s="12" t="s">
        <v>737</v>
      </c>
      <c r="E529" s="12" t="s">
        <v>1513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5">
      <c r="A530" s="12" t="s">
        <v>2052</v>
      </c>
      <c r="B530" s="12"/>
      <c r="C530" s="12" t="s">
        <v>1416</v>
      </c>
      <c r="D530" s="12" t="s">
        <v>737</v>
      </c>
      <c r="E530" s="12" t="s">
        <v>1513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5">
      <c r="A531" s="12" t="s">
        <v>2056</v>
      </c>
      <c r="B531" s="12"/>
      <c r="C531" s="12" t="s">
        <v>1364</v>
      </c>
      <c r="D531" s="12" t="s">
        <v>737</v>
      </c>
      <c r="E531" s="12" t="s">
        <v>1513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5">
      <c r="A532" s="12" t="s">
        <v>2058</v>
      </c>
      <c r="B532" s="12"/>
      <c r="C532" s="12" t="s">
        <v>868</v>
      </c>
      <c r="D532" s="12" t="s">
        <v>737</v>
      </c>
      <c r="E532" s="12" t="s">
        <v>1513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5">
      <c r="A533" s="12" t="s">
        <v>2061</v>
      </c>
      <c r="B533" s="12"/>
      <c r="C533" s="12" t="s">
        <v>1416</v>
      </c>
      <c r="D533" s="12" t="s">
        <v>737</v>
      </c>
      <c r="E533" s="12" t="s">
        <v>1513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5">
      <c r="A534" s="12" t="s">
        <v>2062</v>
      </c>
      <c r="B534" s="12"/>
      <c r="C534" s="12" t="s">
        <v>868</v>
      </c>
      <c r="D534" s="12" t="s">
        <v>737</v>
      </c>
      <c r="E534" s="12" t="s">
        <v>1513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96"/>
        <v>7.25029160783352E-2</v>
      </c>
      <c r="Q534" s="7" t="b">
        <f t="shared" si="106"/>
        <v>1</v>
      </c>
      <c r="R534" s="73">
        <f t="shared" si="97"/>
        <v>0</v>
      </c>
    </row>
    <row r="535" spans="1:18" x14ac:dyDescent="0.25">
      <c r="A535" s="12" t="s">
        <v>2063</v>
      </c>
      <c r="B535" s="12"/>
      <c r="C535" s="12" t="s">
        <v>1416</v>
      </c>
      <c r="D535" s="12" t="s">
        <v>737</v>
      </c>
      <c r="E535" s="12" t="s">
        <v>1513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5">
      <c r="A536" s="12" t="s">
        <v>2064</v>
      </c>
      <c r="B536" s="12"/>
      <c r="C536" s="12" t="s">
        <v>1416</v>
      </c>
      <c r="D536" s="12" t="s">
        <v>737</v>
      </c>
      <c r="E536" s="12" t="s">
        <v>1513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5">
      <c r="A537" s="12" t="s">
        <v>2065</v>
      </c>
      <c r="B537" s="12"/>
      <c r="C537" s="12" t="s">
        <v>1416</v>
      </c>
      <c r="D537" s="12" t="s">
        <v>737</v>
      </c>
      <c r="E537" s="12" t="s">
        <v>1513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5">
      <c r="A538" s="12" t="s">
        <v>2095</v>
      </c>
      <c r="B538" s="124" t="s">
        <v>2096</v>
      </c>
      <c r="C538" s="12" t="s">
        <v>1803</v>
      </c>
      <c r="D538" s="12" t="s">
        <v>737</v>
      </c>
      <c r="E538" s="12" t="s">
        <v>1513</v>
      </c>
      <c r="F538" s="124" t="s">
        <v>2300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5">
      <c r="A539" s="12" t="s">
        <v>2116</v>
      </c>
      <c r="B539" s="124" t="s">
        <v>2117</v>
      </c>
      <c r="C539" s="12" t="s">
        <v>1803</v>
      </c>
      <c r="D539" s="12" t="s">
        <v>737</v>
      </c>
      <c r="E539" s="12" t="s">
        <v>1513</v>
      </c>
      <c r="F539" s="124" t="s">
        <v>2300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5">
      <c r="A540" s="12" t="s">
        <v>2125</v>
      </c>
      <c r="B540" s="124" t="s">
        <v>2126</v>
      </c>
      <c r="C540" s="12" t="s">
        <v>1803</v>
      </c>
      <c r="D540" s="12" t="s">
        <v>737</v>
      </c>
      <c r="E540" s="12" t="s">
        <v>1513</v>
      </c>
      <c r="F540" s="124" t="s">
        <v>2299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5">
      <c r="A541" s="12" t="s">
        <v>2143</v>
      </c>
      <c r="B541" s="124" t="s">
        <v>2126</v>
      </c>
      <c r="C541" s="12" t="s">
        <v>1787</v>
      </c>
      <c r="D541" s="12" t="s">
        <v>737</v>
      </c>
      <c r="E541" s="12" t="s">
        <v>1513</v>
      </c>
      <c r="F541" s="124" t="s">
        <v>2300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5">
      <c r="A542" s="12" t="s">
        <v>2153</v>
      </c>
      <c r="B542" s="124" t="s">
        <v>2154</v>
      </c>
      <c r="C542" s="12" t="s">
        <v>1789</v>
      </c>
      <c r="D542" s="12" t="s">
        <v>737</v>
      </c>
      <c r="E542" s="12" t="s">
        <v>1513</v>
      </c>
      <c r="F542" s="124" t="s">
        <v>2299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5">
      <c r="A543" s="12" t="s">
        <v>2162</v>
      </c>
      <c r="B543" s="124" t="s">
        <v>2163</v>
      </c>
      <c r="C543" s="12" t="s">
        <v>1804</v>
      </c>
      <c r="D543" s="12" t="s">
        <v>737</v>
      </c>
      <c r="E543" s="12" t="s">
        <v>1513</v>
      </c>
      <c r="F543" s="124" t="s">
        <v>2299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5">
      <c r="A544" s="12" t="s">
        <v>2179</v>
      </c>
      <c r="B544" s="124" t="s">
        <v>2180</v>
      </c>
      <c r="C544" s="12" t="s">
        <v>1804</v>
      </c>
      <c r="D544" s="12" t="s">
        <v>737</v>
      </c>
      <c r="E544" s="12" t="s">
        <v>1513</v>
      </c>
      <c r="F544" s="124" t="s">
        <v>2301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5">
      <c r="A545" s="12" t="s">
        <v>2185</v>
      </c>
      <c r="B545" s="124" t="s">
        <v>2186</v>
      </c>
      <c r="C545" s="12" t="s">
        <v>1804</v>
      </c>
      <c r="D545" s="12" t="s">
        <v>737</v>
      </c>
      <c r="E545" s="12" t="s">
        <v>1513</v>
      </c>
      <c r="F545" s="124" t="s">
        <v>2545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5">
      <c r="A546" s="12" t="s">
        <v>2207</v>
      </c>
      <c r="B546" s="124" t="s">
        <v>2208</v>
      </c>
      <c r="C546" s="12" t="s">
        <v>1787</v>
      </c>
      <c r="D546" s="12" t="s">
        <v>737</v>
      </c>
      <c r="E546" s="12" t="s">
        <v>1513</v>
      </c>
      <c r="F546" s="124" t="s">
        <v>2301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5">
      <c r="A547" s="12" t="s">
        <v>2235</v>
      </c>
      <c r="B547" s="124" t="s">
        <v>2236</v>
      </c>
      <c r="C547" s="12" t="s">
        <v>1787</v>
      </c>
      <c r="D547" s="12" t="s">
        <v>737</v>
      </c>
      <c r="E547" s="12" t="s">
        <v>1513</v>
      </c>
      <c r="F547" s="124" t="s">
        <v>2301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23100</v>
      </c>
      <c r="O547" s="18">
        <f>SUMIF(Journal!$A:$A,HeadJournal!$A547,Journal!U:U)</f>
        <v>1851.4050000000159</v>
      </c>
      <c r="P547" s="22">
        <f t="shared" si="110"/>
        <v>8.7130702053477754E-2</v>
      </c>
      <c r="R547" s="73">
        <f t="shared" si="111"/>
        <v>5.0054368300586495E-2</v>
      </c>
    </row>
    <row r="548" spans="1:18" x14ac:dyDescent="0.25">
      <c r="A548" s="12" t="s">
        <v>2256</v>
      </c>
      <c r="B548" s="124" t="s">
        <v>2257</v>
      </c>
      <c r="C548" s="12" t="s">
        <v>1789</v>
      </c>
      <c r="D548" s="12" t="s">
        <v>737</v>
      </c>
      <c r="E548" s="12" t="s">
        <v>1513</v>
      </c>
      <c r="F548" s="124" t="s">
        <v>2301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110"/>
        <v>0.60144721867124273</v>
      </c>
      <c r="R548" s="73">
        <f t="shared" si="111"/>
        <v>5.4244434397148211E-2</v>
      </c>
    </row>
    <row r="549" spans="1:18" x14ac:dyDescent="0.25">
      <c r="A549" s="12" t="s">
        <v>2274</v>
      </c>
      <c r="B549" s="124" t="s">
        <v>2275</v>
      </c>
      <c r="C549" s="12" t="s">
        <v>1789</v>
      </c>
      <c r="D549" s="12" t="s">
        <v>737</v>
      </c>
      <c r="E549" s="12" t="s">
        <v>1513</v>
      </c>
      <c r="F549" s="124" t="s">
        <v>2545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5">
      <c r="A550" s="12" t="s">
        <v>2296</v>
      </c>
      <c r="B550" s="124" t="s">
        <v>2297</v>
      </c>
      <c r="C550" s="12" t="s">
        <v>1803</v>
      </c>
      <c r="D550" s="12" t="s">
        <v>737</v>
      </c>
      <c r="E550" s="12" t="s">
        <v>1513</v>
      </c>
      <c r="F550" s="124" t="s">
        <v>2545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5">
      <c r="A551" s="12" t="s">
        <v>2302</v>
      </c>
      <c r="B551" s="12"/>
      <c r="C551" s="12" t="s">
        <v>868</v>
      </c>
      <c r="D551" s="12" t="s">
        <v>737</v>
      </c>
      <c r="E551" s="12" t="s">
        <v>1513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110"/>
        <v>0.55920775389801936</v>
      </c>
      <c r="Q551" s="7" t="b">
        <f t="shared" si="106"/>
        <v>1</v>
      </c>
      <c r="R551" s="73">
        <f t="shared" si="111"/>
        <v>0</v>
      </c>
    </row>
    <row r="552" spans="1:18" x14ac:dyDescent="0.25">
      <c r="A552" s="12" t="s">
        <v>2303</v>
      </c>
      <c r="B552" s="12"/>
      <c r="C552" s="12" t="s">
        <v>1416</v>
      </c>
      <c r="D552" s="12" t="s">
        <v>737</v>
      </c>
      <c r="E552" s="12" t="s">
        <v>1513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5">
      <c r="A553" s="12" t="s">
        <v>2307</v>
      </c>
      <c r="B553" s="12" t="s">
        <v>2574</v>
      </c>
      <c r="C553" s="12" t="s">
        <v>1537</v>
      </c>
      <c r="D553" s="12" t="s">
        <v>737</v>
      </c>
      <c r="E553" s="12" t="s">
        <v>1513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5">
      <c r="A554" s="12" t="s">
        <v>2325</v>
      </c>
      <c r="B554" s="12" t="s">
        <v>2575</v>
      </c>
      <c r="C554" s="12" t="s">
        <v>1537</v>
      </c>
      <c r="D554" s="12" t="s">
        <v>737</v>
      </c>
      <c r="E554" s="12" t="s">
        <v>1513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5">
      <c r="A555" s="12" t="s">
        <v>2342</v>
      </c>
      <c r="B555" s="12"/>
      <c r="C555" s="12" t="s">
        <v>1416</v>
      </c>
      <c r="D555" s="12" t="s">
        <v>737</v>
      </c>
      <c r="E555" s="12" t="s">
        <v>1513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5">
      <c r="A556" s="12" t="s">
        <v>2345</v>
      </c>
      <c r="B556" s="12"/>
      <c r="C556" s="12" t="s">
        <v>1416</v>
      </c>
      <c r="D556" s="12" t="s">
        <v>737</v>
      </c>
      <c r="E556" s="12" t="s">
        <v>1513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5">
      <c r="A557" s="12" t="s">
        <v>2348</v>
      </c>
      <c r="B557" s="12"/>
      <c r="C557" s="12" t="s">
        <v>868</v>
      </c>
      <c r="D557" s="12" t="s">
        <v>737</v>
      </c>
      <c r="E557" s="12" t="s">
        <v>1513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5">
      <c r="A558" s="12" t="s">
        <v>2349</v>
      </c>
      <c r="B558" s="12"/>
      <c r="C558" s="12" t="s">
        <v>1364</v>
      </c>
      <c r="D558" s="12" t="s">
        <v>737</v>
      </c>
      <c r="E558" s="12" t="s">
        <v>1513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5">
      <c r="A559" s="12" t="s">
        <v>2504</v>
      </c>
      <c r="B559" s="124" t="s">
        <v>2505</v>
      </c>
      <c r="C559" s="12" t="s">
        <v>1789</v>
      </c>
      <c r="D559" s="12" t="s">
        <v>737</v>
      </c>
      <c r="E559" s="12" t="s">
        <v>1513</v>
      </c>
      <c r="F559" s="124" t="s">
        <v>2595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113"/>
        <v>0.53492857247274073</v>
      </c>
      <c r="R559" s="73">
        <f t="shared" si="114"/>
        <v>4.0039036081659221E-2</v>
      </c>
    </row>
    <row r="560" spans="1:18" x14ac:dyDescent="0.25">
      <c r="A560" s="12" t="s">
        <v>2511</v>
      </c>
      <c r="B560" s="124" t="s">
        <v>2512</v>
      </c>
      <c r="C560" s="12" t="s">
        <v>1789</v>
      </c>
      <c r="D560" s="12" t="s">
        <v>737</v>
      </c>
      <c r="E560" s="12" t="s">
        <v>1513</v>
      </c>
      <c r="F560" s="124" t="s">
        <v>2595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5">
      <c r="A561" s="12" t="s">
        <v>2525</v>
      </c>
      <c r="B561" s="124" t="s">
        <v>2526</v>
      </c>
      <c r="C561" s="12" t="s">
        <v>1803</v>
      </c>
      <c r="D561" s="12" t="s">
        <v>737</v>
      </c>
      <c r="E561" s="12" t="s">
        <v>1513</v>
      </c>
      <c r="F561" s="124" t="s">
        <v>2595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5">
      <c r="A562" s="12" t="s">
        <v>2543</v>
      </c>
      <c r="B562" s="124" t="s">
        <v>2544</v>
      </c>
      <c r="C562" s="12" t="s">
        <v>1803</v>
      </c>
      <c r="D562" s="12" t="s">
        <v>737</v>
      </c>
      <c r="E562" s="12" t="s">
        <v>1513</v>
      </c>
      <c r="F562" s="124" t="s">
        <v>2594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5">
      <c r="A563" s="12" t="s">
        <v>2553</v>
      </c>
      <c r="B563" s="124" t="s">
        <v>2554</v>
      </c>
      <c r="C563" s="12" t="s">
        <v>1804</v>
      </c>
      <c r="D563" s="12" t="s">
        <v>737</v>
      </c>
      <c r="E563" s="12" t="s">
        <v>1513</v>
      </c>
      <c r="F563" s="124" t="s">
        <v>2594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5">
      <c r="A564" s="12" t="s">
        <v>2567</v>
      </c>
      <c r="B564" s="124" t="s">
        <v>2568</v>
      </c>
      <c r="C564" s="12" t="s">
        <v>1804</v>
      </c>
      <c r="D564" s="12" t="s">
        <v>737</v>
      </c>
      <c r="E564" s="12" t="s">
        <v>1513</v>
      </c>
      <c r="F564" s="124" t="s">
        <v>2594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5">
      <c r="A565" s="12" t="s">
        <v>2572</v>
      </c>
      <c r="B565" s="124" t="s">
        <v>2573</v>
      </c>
      <c r="C565" s="12" t="s">
        <v>1789</v>
      </c>
      <c r="D565" s="12" t="s">
        <v>737</v>
      </c>
      <c r="E565" s="12" t="s">
        <v>1513</v>
      </c>
      <c r="F565" s="124" t="s">
        <v>2594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5">
      <c r="A566" s="12" t="s">
        <v>2576</v>
      </c>
      <c r="B566" s="12" t="s">
        <v>2577</v>
      </c>
      <c r="C566" s="12" t="s">
        <v>1550</v>
      </c>
      <c r="D566" s="12" t="s">
        <v>737</v>
      </c>
      <c r="E566" s="12" t="s">
        <v>1513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5">
      <c r="A567" s="12" t="s">
        <v>2590</v>
      </c>
      <c r="B567" s="12"/>
      <c r="C567" s="12" t="s">
        <v>1416</v>
      </c>
      <c r="D567" s="12" t="s">
        <v>737</v>
      </c>
      <c r="E567" s="12" t="s">
        <v>1513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5">
      <c r="A568" s="12" t="s">
        <v>2591</v>
      </c>
      <c r="B568" s="12"/>
      <c r="C568" s="12" t="s">
        <v>1404</v>
      </c>
      <c r="D568" s="12" t="s">
        <v>737</v>
      </c>
      <c r="E568" s="12" t="s">
        <v>1405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5">
      <c r="A569" s="12" t="s">
        <v>2609</v>
      </c>
      <c r="B569" s="124" t="s">
        <v>2610</v>
      </c>
      <c r="C569" s="12" t="s">
        <v>1787</v>
      </c>
      <c r="D569" s="12" t="s">
        <v>737</v>
      </c>
      <c r="E569" s="12" t="s">
        <v>1513</v>
      </c>
      <c r="F569" s="124" t="s">
        <v>2837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5">
      <c r="A570" s="12" t="s">
        <v>2628</v>
      </c>
      <c r="B570" s="124" t="s">
        <v>2629</v>
      </c>
      <c r="C570" s="12" t="s">
        <v>1803</v>
      </c>
      <c r="D570" s="12" t="s">
        <v>737</v>
      </c>
      <c r="E570" s="12" t="s">
        <v>1513</v>
      </c>
      <c r="F570" s="124" t="s">
        <v>2837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5">
      <c r="A571" s="12" t="s">
        <v>2639</v>
      </c>
      <c r="B571" s="124" t="s">
        <v>2640</v>
      </c>
      <c r="C571" s="12" t="s">
        <v>1803</v>
      </c>
      <c r="D571" s="12" t="s">
        <v>737</v>
      </c>
      <c r="E571" s="12" t="s">
        <v>1513</v>
      </c>
      <c r="F571" s="124" t="s">
        <v>2837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5">
      <c r="A572" s="12" t="s">
        <v>2658</v>
      </c>
      <c r="B572" s="124" t="s">
        <v>2659</v>
      </c>
      <c r="C572" s="12" t="s">
        <v>1803</v>
      </c>
      <c r="D572" s="12" t="s">
        <v>737</v>
      </c>
      <c r="E572" s="12" t="s">
        <v>1513</v>
      </c>
      <c r="F572" s="124" t="s">
        <v>2835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5">
      <c r="A573" s="12" t="s">
        <v>2661</v>
      </c>
      <c r="B573" s="12"/>
      <c r="C573" s="12" t="s">
        <v>1416</v>
      </c>
      <c r="D573" s="12" t="s">
        <v>737</v>
      </c>
      <c r="E573" s="12" t="s">
        <v>1513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5">
      <c r="A574" s="12" t="s">
        <v>2662</v>
      </c>
      <c r="B574" s="12"/>
      <c r="C574" s="12" t="s">
        <v>1416</v>
      </c>
      <c r="D574" s="12" t="s">
        <v>737</v>
      </c>
      <c r="E574" s="12" t="s">
        <v>1513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5">
      <c r="A575" s="12" t="s">
        <v>2667</v>
      </c>
      <c r="B575" s="12"/>
      <c r="C575" s="12" t="s">
        <v>868</v>
      </c>
      <c r="D575" s="12" t="s">
        <v>737</v>
      </c>
      <c r="E575" s="12" t="s">
        <v>1513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5">
      <c r="A576" s="12" t="s">
        <v>2668</v>
      </c>
      <c r="B576" s="12"/>
      <c r="C576" s="12" t="s">
        <v>1393</v>
      </c>
      <c r="D576" s="12" t="s">
        <v>737</v>
      </c>
      <c r="E576" s="12" t="s">
        <v>1513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5">
      <c r="A577" s="12" t="s">
        <v>2678</v>
      </c>
      <c r="B577" s="12"/>
      <c r="C577" s="12" t="s">
        <v>1393</v>
      </c>
      <c r="D577" s="12" t="s">
        <v>737</v>
      </c>
      <c r="E577" s="12" t="s">
        <v>1513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5">
      <c r="A578" s="12" t="s">
        <v>2679</v>
      </c>
      <c r="B578" s="12"/>
      <c r="C578" s="12" t="s">
        <v>1416</v>
      </c>
      <c r="D578" s="12" t="s">
        <v>737</v>
      </c>
      <c r="E578" s="12" t="s">
        <v>1513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5">
      <c r="A579" s="12" t="s">
        <v>2682</v>
      </c>
      <c r="B579" s="12"/>
      <c r="C579" s="12" t="s">
        <v>1416</v>
      </c>
      <c r="D579" s="12" t="s">
        <v>737</v>
      </c>
      <c r="E579" s="12" t="s">
        <v>1513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5">
      <c r="A580" s="12" t="s">
        <v>2685</v>
      </c>
      <c r="B580" s="12"/>
      <c r="C580" s="12" t="s">
        <v>1416</v>
      </c>
      <c r="D580" s="12" t="s">
        <v>1541</v>
      </c>
      <c r="E580" s="12" t="s">
        <v>1513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5">
      <c r="A581" s="12" t="s">
        <v>2686</v>
      </c>
      <c r="B581" s="12"/>
      <c r="C581" s="12" t="s">
        <v>1416</v>
      </c>
      <c r="D581" s="12" t="s">
        <v>1541</v>
      </c>
      <c r="E581" s="12" t="s">
        <v>1513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5">
      <c r="A582" s="12" t="s">
        <v>2688</v>
      </c>
      <c r="B582" s="12"/>
      <c r="C582" s="12" t="s">
        <v>868</v>
      </c>
      <c r="D582" s="12" t="s">
        <v>737</v>
      </c>
      <c r="E582" s="12" t="s">
        <v>1513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5">
      <c r="A583" s="12" t="s">
        <v>2689</v>
      </c>
      <c r="B583" s="12"/>
      <c r="C583" s="12" t="s">
        <v>868</v>
      </c>
      <c r="D583" s="12" t="s">
        <v>737</v>
      </c>
      <c r="E583" s="12" t="s">
        <v>1513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5">
      <c r="A584" s="12" t="s">
        <v>2713</v>
      </c>
      <c r="B584" s="124" t="s">
        <v>2714</v>
      </c>
      <c r="C584" s="12" t="s">
        <v>1804</v>
      </c>
      <c r="D584" s="12" t="s">
        <v>737</v>
      </c>
      <c r="E584" s="12" t="s">
        <v>1513</v>
      </c>
      <c r="F584" s="124" t="s">
        <v>2836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5">
      <c r="A585" s="12" t="s">
        <v>2728</v>
      </c>
      <c r="B585" s="124" t="s">
        <v>2729</v>
      </c>
      <c r="C585" s="12" t="s">
        <v>1787</v>
      </c>
      <c r="D585" s="12" t="s">
        <v>737</v>
      </c>
      <c r="E585" s="12" t="s">
        <v>1513</v>
      </c>
      <c r="F585" s="124" t="s">
        <v>2835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5">
      <c r="A586" s="12" t="s">
        <v>2743</v>
      </c>
      <c r="B586" s="124" t="s">
        <v>2744</v>
      </c>
      <c r="C586" s="12" t="s">
        <v>1787</v>
      </c>
      <c r="D586" s="12" t="s">
        <v>737</v>
      </c>
      <c r="E586" s="12" t="s">
        <v>1513</v>
      </c>
      <c r="F586" s="124" t="s">
        <v>2969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5">
      <c r="A587" s="12" t="s">
        <v>2765</v>
      </c>
      <c r="B587" s="124" t="s">
        <v>2766</v>
      </c>
      <c r="C587" s="12" t="s">
        <v>1789</v>
      </c>
      <c r="D587" s="12" t="s">
        <v>737</v>
      </c>
      <c r="E587" s="12" t="s">
        <v>1513</v>
      </c>
      <c r="F587" s="124" t="s">
        <v>2835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23593.91</v>
      </c>
      <c r="O587" s="18">
        <f>SUMIF(Journal!$A:$A,HeadJournal!$A587,Journal!U:U)</f>
        <v>3552.19333333332</v>
      </c>
      <c r="P587" s="22">
        <f t="shared" si="118"/>
        <v>0.17723997362168667</v>
      </c>
      <c r="R587" s="73">
        <f t="shared" si="119"/>
        <v>4.4726042263511998E-2</v>
      </c>
    </row>
    <row r="588" spans="1:18" x14ac:dyDescent="0.25">
      <c r="A588" s="12" t="s">
        <v>2776</v>
      </c>
      <c r="B588" s="124" t="s">
        <v>2777</v>
      </c>
      <c r="C588" s="12" t="s">
        <v>1789</v>
      </c>
      <c r="D588" s="12" t="s">
        <v>737</v>
      </c>
      <c r="E588" s="12" t="s">
        <v>1513</v>
      </c>
      <c r="F588" s="124" t="s">
        <v>2836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5">
      <c r="A589" s="12" t="s">
        <v>2797</v>
      </c>
      <c r="B589" s="124" t="s">
        <v>2777</v>
      </c>
      <c r="C589" s="12" t="s">
        <v>1789</v>
      </c>
      <c r="D589" s="12" t="s">
        <v>737</v>
      </c>
      <c r="E589" s="12" t="s">
        <v>1513</v>
      </c>
      <c r="F589" s="124" t="s">
        <v>2969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5">
      <c r="A590" s="12" t="s">
        <v>2813</v>
      </c>
      <c r="B590" s="124" t="s">
        <v>2814</v>
      </c>
      <c r="C590" s="12" t="s">
        <v>1803</v>
      </c>
      <c r="D590" s="12" t="s">
        <v>737</v>
      </c>
      <c r="E590" s="12" t="s">
        <v>1513</v>
      </c>
      <c r="F590" s="124" t="s">
        <v>2836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5">
      <c r="A591" s="12" t="s">
        <v>2833</v>
      </c>
      <c r="B591" s="124" t="s">
        <v>2834</v>
      </c>
      <c r="C591" s="12" t="s">
        <v>1803</v>
      </c>
      <c r="D591" s="12" t="s">
        <v>737</v>
      </c>
      <c r="E591" s="12" t="s">
        <v>1513</v>
      </c>
      <c r="F591" s="124" t="s">
        <v>2836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5">
      <c r="A592" s="12" t="s">
        <v>2838</v>
      </c>
      <c r="B592" s="12"/>
      <c r="C592" s="12" t="s">
        <v>1364</v>
      </c>
      <c r="D592" s="12" t="s">
        <v>737</v>
      </c>
      <c r="E592" s="12" t="s">
        <v>1513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5">
      <c r="A593" s="159" t="s">
        <v>2854</v>
      </c>
      <c r="B593" s="12" t="s">
        <v>2860</v>
      </c>
      <c r="C593" s="12" t="s">
        <v>1537</v>
      </c>
      <c r="D593" s="12" t="s">
        <v>737</v>
      </c>
      <c r="E593" s="12" t="s">
        <v>1513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5">
      <c r="A594" s="12" t="s">
        <v>2861</v>
      </c>
      <c r="B594" s="12"/>
      <c r="C594" s="12" t="s">
        <v>1497</v>
      </c>
      <c r="D594" s="12" t="s">
        <v>737</v>
      </c>
      <c r="E594" s="12" t="s">
        <v>1513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5">
      <c r="A595" s="12" t="s">
        <v>2879</v>
      </c>
      <c r="B595" s="124" t="s">
        <v>2880</v>
      </c>
      <c r="C595" s="12" t="s">
        <v>1803</v>
      </c>
      <c r="D595" s="12" t="s">
        <v>737</v>
      </c>
      <c r="E595" s="12" t="s">
        <v>1513</v>
      </c>
      <c r="F595" s="124" t="s">
        <v>2968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5">
      <c r="A596" s="12" t="s">
        <v>2896</v>
      </c>
      <c r="B596" s="124" t="s">
        <v>2897</v>
      </c>
      <c r="C596" s="12" t="s">
        <v>1803</v>
      </c>
      <c r="D596" s="12" t="s">
        <v>737</v>
      </c>
      <c r="E596" s="12" t="s">
        <v>1511</v>
      </c>
      <c r="F596" s="12" t="s">
        <v>3035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5">
      <c r="A597" s="12" t="s">
        <v>2911</v>
      </c>
      <c r="B597" s="124" t="s">
        <v>2912</v>
      </c>
      <c r="C597" s="12" t="s">
        <v>1787</v>
      </c>
      <c r="D597" s="12" t="s">
        <v>737</v>
      </c>
      <c r="E597" s="12" t="s">
        <v>1513</v>
      </c>
      <c r="F597" s="124" t="s">
        <v>2968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118"/>
        <v>0.2920904853518056</v>
      </c>
      <c r="R597" s="73">
        <f t="shared" si="119"/>
        <v>4.0355842620077367E-2</v>
      </c>
    </row>
    <row r="598" spans="1:18" x14ac:dyDescent="0.25">
      <c r="A598" s="12" t="s">
        <v>2928</v>
      </c>
      <c r="B598" s="124" t="s">
        <v>2929</v>
      </c>
      <c r="C598" s="12" t="s">
        <v>1789</v>
      </c>
      <c r="D598" s="12" t="s">
        <v>737</v>
      </c>
      <c r="E598" s="12" t="s">
        <v>1511</v>
      </c>
      <c r="F598" s="12" t="s">
        <v>3035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118"/>
        <v>0.17017406840770746</v>
      </c>
      <c r="R598" s="73">
        <f t="shared" si="119"/>
        <v>5.193343960742778E-2</v>
      </c>
    </row>
    <row r="599" spans="1:18" x14ac:dyDescent="0.25">
      <c r="A599" s="12" t="s">
        <v>2943</v>
      </c>
      <c r="B599" s="124" t="s">
        <v>2944</v>
      </c>
      <c r="C599" s="12" t="s">
        <v>1789</v>
      </c>
      <c r="D599" s="12" t="s">
        <v>737</v>
      </c>
      <c r="E599" s="12" t="s">
        <v>1511</v>
      </c>
      <c r="F599" s="12" t="s">
        <v>3035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5">
      <c r="A600" s="12" t="s">
        <v>2955</v>
      </c>
      <c r="B600" s="124" t="s">
        <v>2956</v>
      </c>
      <c r="C600" s="12" t="s">
        <v>1804</v>
      </c>
      <c r="D600" s="12" t="s">
        <v>737</v>
      </c>
      <c r="E600" s="12" t="s">
        <v>1513</v>
      </c>
      <c r="F600" s="124" t="s">
        <v>2969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5">
      <c r="A601" s="12" t="s">
        <v>2966</v>
      </c>
      <c r="B601" s="124" t="s">
        <v>2967</v>
      </c>
      <c r="C601" s="12" t="s">
        <v>1804</v>
      </c>
      <c r="D601" s="12" t="s">
        <v>737</v>
      </c>
      <c r="E601" s="12" t="s">
        <v>1513</v>
      </c>
      <c r="F601" s="124" t="s">
        <v>2968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5">
      <c r="A602" s="12" t="s">
        <v>2977</v>
      </c>
      <c r="B602" s="124" t="s">
        <v>2978</v>
      </c>
      <c r="C602" s="12" t="s">
        <v>1803</v>
      </c>
      <c r="D602" s="12" t="s">
        <v>737</v>
      </c>
      <c r="E602" s="12" t="s">
        <v>1513</v>
      </c>
      <c r="F602" s="12" t="s">
        <v>3036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5">
      <c r="A603" s="12" t="s">
        <v>2988</v>
      </c>
      <c r="B603" s="124" t="s">
        <v>2989</v>
      </c>
      <c r="C603" s="12" t="s">
        <v>1803</v>
      </c>
      <c r="D603" s="12" t="s">
        <v>737</v>
      </c>
      <c r="E603" s="12" t="s">
        <v>1513</v>
      </c>
      <c r="F603" s="12" t="s">
        <v>3036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5">
      <c r="A604" s="12" t="s">
        <v>2996</v>
      </c>
      <c r="B604" s="124" t="s">
        <v>2997</v>
      </c>
      <c r="C604" s="12" t="s">
        <v>1803</v>
      </c>
      <c r="D604" s="12" t="s">
        <v>737</v>
      </c>
      <c r="E604" s="12" t="s">
        <v>1513</v>
      </c>
      <c r="F604" s="12" t="s">
        <v>3037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5">
      <c r="A605" s="12" t="s">
        <v>3000</v>
      </c>
      <c r="B605" s="124" t="s">
        <v>3001</v>
      </c>
      <c r="C605" s="12" t="s">
        <v>1787</v>
      </c>
      <c r="D605" s="12" t="s">
        <v>737</v>
      </c>
      <c r="E605" s="12" t="s">
        <v>1513</v>
      </c>
      <c r="F605" s="12" t="s">
        <v>3037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122"/>
        <v>0.52635687930131358</v>
      </c>
      <c r="R605" s="73">
        <f t="shared" si="123"/>
        <v>4.3355360545194836E-2</v>
      </c>
    </row>
    <row r="606" spans="1:18" x14ac:dyDescent="0.25">
      <c r="A606" s="12" t="s">
        <v>3016</v>
      </c>
      <c r="B606" s="124" t="s">
        <v>3017</v>
      </c>
      <c r="C606" s="12" t="s">
        <v>1804</v>
      </c>
      <c r="D606" s="12" t="s">
        <v>737</v>
      </c>
      <c r="E606" s="12" t="s">
        <v>1513</v>
      </c>
      <c r="F606" s="12" t="s">
        <v>3036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5">
      <c r="A607" s="12" t="s">
        <v>3019</v>
      </c>
      <c r="B607" s="12"/>
      <c r="C607" s="12" t="s">
        <v>868</v>
      </c>
      <c r="D607" s="12" t="s">
        <v>737</v>
      </c>
      <c r="E607" s="12" t="s">
        <v>1513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5">
      <c r="A608" s="12" t="s">
        <v>3020</v>
      </c>
      <c r="B608" s="12"/>
      <c r="C608" s="12" t="s">
        <v>868</v>
      </c>
      <c r="D608" s="12" t="s">
        <v>737</v>
      </c>
      <c r="E608" s="12" t="s">
        <v>1513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5">
      <c r="A609" s="12" t="s">
        <v>3024</v>
      </c>
      <c r="B609" s="12"/>
      <c r="C609" s="12" t="s">
        <v>1416</v>
      </c>
      <c r="D609" s="12" t="s">
        <v>737</v>
      </c>
      <c r="E609" s="12" t="s">
        <v>1513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5">
      <c r="A610" s="12" t="s">
        <v>3028</v>
      </c>
      <c r="B610" s="12"/>
      <c r="C610" s="12" t="s">
        <v>1416</v>
      </c>
      <c r="D610" s="12" t="s">
        <v>737</v>
      </c>
      <c r="E610" s="12" t="s">
        <v>1513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5">
      <c r="A611" s="12" t="s">
        <v>3029</v>
      </c>
      <c r="B611" s="12"/>
      <c r="C611" s="12" t="s">
        <v>1416</v>
      </c>
      <c r="D611" s="12" t="s">
        <v>737</v>
      </c>
      <c r="E611" s="12" t="s">
        <v>1513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5">
      <c r="A612" s="12" t="s">
        <v>3033</v>
      </c>
      <c r="B612" s="124" t="s">
        <v>3034</v>
      </c>
      <c r="C612" s="12" t="s">
        <v>1789</v>
      </c>
      <c r="D612" s="12" t="s">
        <v>737</v>
      </c>
      <c r="E612" s="12" t="s">
        <v>1513</v>
      </c>
      <c r="F612" s="12" t="s">
        <v>3037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5">
      <c r="A613" s="12" t="s">
        <v>3050</v>
      </c>
      <c r="B613" s="124" t="s">
        <v>3051</v>
      </c>
      <c r="C613" s="12" t="s">
        <v>1787</v>
      </c>
      <c r="D613" s="12" t="s">
        <v>737</v>
      </c>
      <c r="E613" s="12" t="s">
        <v>1513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5">
      <c r="A614" s="12" t="s">
        <v>3068</v>
      </c>
      <c r="B614" s="124" t="s">
        <v>3069</v>
      </c>
      <c r="C614" s="12" t="s">
        <v>1803</v>
      </c>
      <c r="D614" s="12" t="s">
        <v>737</v>
      </c>
      <c r="E614" s="12" t="s">
        <v>1513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5">
      <c r="A615" s="12" t="s">
        <v>3086</v>
      </c>
      <c r="B615" s="124" t="s">
        <v>3087</v>
      </c>
      <c r="C615" s="12" t="s">
        <v>1803</v>
      </c>
      <c r="D615" s="12" t="s">
        <v>737</v>
      </c>
      <c r="E615" s="12" t="s">
        <v>1513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5">
      <c r="A616" s="12" t="s">
        <v>3098</v>
      </c>
      <c r="B616" s="124" t="s">
        <v>3099</v>
      </c>
      <c r="C616" s="12" t="s">
        <v>1803</v>
      </c>
      <c r="D616" s="12" t="s">
        <v>737</v>
      </c>
      <c r="E616" s="12" t="s">
        <v>1513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5">
      <c r="A617" s="12" t="s">
        <v>3102</v>
      </c>
      <c r="B617" s="124" t="s">
        <v>3103</v>
      </c>
      <c r="C617" s="12" t="s">
        <v>1804</v>
      </c>
      <c r="D617" s="12" t="s">
        <v>737</v>
      </c>
      <c r="E617" s="12" t="s">
        <v>1513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5">
      <c r="A618" s="12" t="s">
        <v>3105</v>
      </c>
      <c r="B618" s="12"/>
      <c r="C618" s="12" t="s">
        <v>1497</v>
      </c>
      <c r="D618" s="12" t="s">
        <v>737</v>
      </c>
      <c r="E618" s="12" t="s">
        <v>1513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5">
      <c r="A619" s="12" t="s">
        <v>3106</v>
      </c>
      <c r="B619" s="12"/>
      <c r="C619" s="12" t="s">
        <v>1497</v>
      </c>
      <c r="D619" s="12" t="s">
        <v>737</v>
      </c>
      <c r="E619" s="12" t="s">
        <v>1513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5">
      <c r="A620" s="12" t="s">
        <v>3115</v>
      </c>
      <c r="B620" s="124" t="s">
        <v>3159</v>
      </c>
      <c r="C620" s="12" t="s">
        <v>1803</v>
      </c>
      <c r="D620" s="12" t="s">
        <v>737</v>
      </c>
      <c r="E620" s="12" t="s">
        <v>1513</v>
      </c>
      <c r="F620" s="12" t="s">
        <v>3211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5">
      <c r="A621" s="12" t="s">
        <v>3126</v>
      </c>
      <c r="B621" s="124" t="s">
        <v>3103</v>
      </c>
      <c r="C621" s="12" t="s">
        <v>1787</v>
      </c>
      <c r="D621" s="12" t="s">
        <v>737</v>
      </c>
      <c r="E621" s="12" t="s">
        <v>1513</v>
      </c>
      <c r="F621" s="12" t="s">
        <v>3211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5">
      <c r="A622" s="12" t="s">
        <v>3134</v>
      </c>
      <c r="B622" s="124"/>
      <c r="C622" s="12" t="s">
        <v>1789</v>
      </c>
      <c r="D622" s="12" t="s">
        <v>737</v>
      </c>
      <c r="E622" s="12" t="s">
        <v>1513</v>
      </c>
      <c r="F622" s="12" t="s">
        <v>3172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127"/>
        <v>0.22149139933375156</v>
      </c>
      <c r="R622" s="73">
        <f t="shared" si="128"/>
        <v>4.7064591756041982E-2</v>
      </c>
    </row>
    <row r="623" spans="1:18" x14ac:dyDescent="0.25">
      <c r="A623" s="12" t="s">
        <v>3143</v>
      </c>
      <c r="B623" s="124"/>
      <c r="C623" s="12" t="s">
        <v>1804</v>
      </c>
      <c r="D623" s="12" t="s">
        <v>737</v>
      </c>
      <c r="E623" s="12" t="s">
        <v>1513</v>
      </c>
      <c r="F623" s="12" t="s">
        <v>3172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5">
      <c r="A624" s="12" t="s">
        <v>3151</v>
      </c>
      <c r="B624" s="124"/>
      <c r="C624" s="12" t="s">
        <v>1804</v>
      </c>
      <c r="D624" s="12" t="s">
        <v>737</v>
      </c>
      <c r="E624" s="12" t="s">
        <v>1513</v>
      </c>
      <c r="F624" s="12" t="s">
        <v>3172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5">
      <c r="A625" s="12" t="s">
        <v>3158</v>
      </c>
      <c r="B625" s="124"/>
      <c r="C625" s="12" t="s">
        <v>1804</v>
      </c>
      <c r="D625" s="12" t="s">
        <v>737</v>
      </c>
      <c r="E625" s="12" t="s">
        <v>1513</v>
      </c>
      <c r="F625" s="12" t="s">
        <v>3211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24900</v>
      </c>
      <c r="O625" s="18">
        <f>SUMIF(Journal!$A:$A,HeadJournal!$A625,Journal!U:U)</f>
        <v>10659.496666666673</v>
      </c>
      <c r="P625" s="22">
        <f t="shared" si="127"/>
        <v>0.74853370117301632</v>
      </c>
      <c r="Q625" s="7" t="b">
        <f t="shared" si="120"/>
        <v>1</v>
      </c>
      <c r="R625" s="73">
        <f t="shared" si="128"/>
        <v>4.026074921040948E-2</v>
      </c>
    </row>
    <row r="626" spans="1:18" x14ac:dyDescent="0.25">
      <c r="A626" s="12" t="s">
        <v>3170</v>
      </c>
      <c r="B626" s="124" t="s">
        <v>3171</v>
      </c>
      <c r="C626" s="12" t="s">
        <v>1803</v>
      </c>
      <c r="D626" s="12" t="s">
        <v>737</v>
      </c>
      <c r="E626" s="12" t="s">
        <v>1513</v>
      </c>
      <c r="F626" s="12" t="s">
        <v>3619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5">
      <c r="A627" s="12" t="s">
        <v>3174</v>
      </c>
      <c r="B627" s="12"/>
      <c r="C627" s="12" t="s">
        <v>1416</v>
      </c>
      <c r="D627" s="12" t="s">
        <v>737</v>
      </c>
      <c r="E627" s="12" t="s">
        <v>1513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5">
      <c r="A628" s="12" t="s">
        <v>3175</v>
      </c>
      <c r="B628" s="12"/>
      <c r="C628" s="12" t="s">
        <v>1416</v>
      </c>
      <c r="D628" s="12" t="s">
        <v>1541</v>
      </c>
      <c r="E628" s="12" t="s">
        <v>1513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5">
      <c r="A629" s="12" t="s">
        <v>3179</v>
      </c>
      <c r="B629" s="12"/>
      <c r="C629" s="12" t="s">
        <v>1416</v>
      </c>
      <c r="D629" s="12" t="s">
        <v>1541</v>
      </c>
      <c r="E629" s="12" t="s">
        <v>1513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5">
      <c r="A630" s="12" t="s">
        <v>3190</v>
      </c>
      <c r="B630" s="124" t="s">
        <v>3212</v>
      </c>
      <c r="C630" s="12" t="s">
        <v>1789</v>
      </c>
      <c r="D630" s="12" t="s">
        <v>737</v>
      </c>
      <c r="E630" s="12" t="s">
        <v>1513</v>
      </c>
      <c r="F630" s="12" t="s">
        <v>3619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5">
      <c r="A631" s="12" t="s">
        <v>3191</v>
      </c>
      <c r="B631" s="124" t="s">
        <v>3213</v>
      </c>
      <c r="C631" s="12" t="s">
        <v>1803</v>
      </c>
      <c r="D631" s="12" t="s">
        <v>737</v>
      </c>
      <c r="E631" s="12" t="s">
        <v>1513</v>
      </c>
      <c r="F631" s="12" t="s">
        <v>3619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5">
      <c r="A632" s="12" t="s">
        <v>3198</v>
      </c>
      <c r="B632" s="124" t="s">
        <v>3214</v>
      </c>
      <c r="C632" s="12" t="s">
        <v>1804</v>
      </c>
      <c r="D632" s="12" t="s">
        <v>737</v>
      </c>
      <c r="E632" s="12" t="s">
        <v>1513</v>
      </c>
      <c r="F632" s="12" t="s">
        <v>3619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5">
      <c r="A633" s="12" t="s">
        <v>3210</v>
      </c>
      <c r="B633" s="124" t="s">
        <v>3215</v>
      </c>
      <c r="C633" s="12" t="s">
        <v>1804</v>
      </c>
      <c r="D633" s="12" t="s">
        <v>737</v>
      </c>
      <c r="E633" s="12" t="s">
        <v>1513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5">
      <c r="A634" s="12" t="s">
        <v>3626</v>
      </c>
      <c r="B634" s="124" t="s">
        <v>3652</v>
      </c>
      <c r="C634" s="12" t="s">
        <v>1787</v>
      </c>
      <c r="D634" s="12" t="s">
        <v>737</v>
      </c>
      <c r="E634" s="12" t="s">
        <v>1513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5">
      <c r="A635" s="12" t="s">
        <v>3632</v>
      </c>
      <c r="B635" s="124" t="s">
        <v>3651</v>
      </c>
      <c r="C635" s="12" t="s">
        <v>1803</v>
      </c>
      <c r="D635" s="12" t="s">
        <v>737</v>
      </c>
      <c r="E635" s="12" t="s">
        <v>1513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29850</v>
      </c>
      <c r="O635" s="18">
        <f>SUMIF(Journal!$A:$A,HeadJournal!$A635,Journal!U:U)</f>
        <v>11498.080000000004</v>
      </c>
      <c r="P635" s="22">
        <f t="shared" si="131"/>
        <v>0.62653280964607538</v>
      </c>
      <c r="R635" s="73">
        <f t="shared" si="132"/>
        <v>5.5307564549104404E-2</v>
      </c>
    </row>
    <row r="636" spans="1:18" x14ac:dyDescent="0.25">
      <c r="A636" s="12" t="s">
        <v>3645</v>
      </c>
      <c r="B636" s="124" t="s">
        <v>3650</v>
      </c>
      <c r="C636" s="12" t="s">
        <v>1803</v>
      </c>
      <c r="D636" s="12" t="s">
        <v>737</v>
      </c>
      <c r="E636" s="12" t="s">
        <v>1513</v>
      </c>
      <c r="F636" s="12" t="s">
        <v>3917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5">
      <c r="A637" s="12" t="s">
        <v>3648</v>
      </c>
      <c r="B637" s="124" t="s">
        <v>3649</v>
      </c>
      <c r="C637" s="12" t="s">
        <v>1804</v>
      </c>
      <c r="D637" s="12" t="s">
        <v>737</v>
      </c>
      <c r="E637" s="12" t="s">
        <v>1513</v>
      </c>
      <c r="F637" s="12" t="s">
        <v>3917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5">
      <c r="A638" s="12" t="s">
        <v>3653</v>
      </c>
      <c r="B638" s="124" t="s">
        <v>3654</v>
      </c>
      <c r="C638" s="12" t="s">
        <v>1803</v>
      </c>
      <c r="D638" s="12" t="s">
        <v>737</v>
      </c>
      <c r="E638" s="12" t="s">
        <v>1513</v>
      </c>
      <c r="F638" s="12" t="s">
        <v>3917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5">
      <c r="A639" s="12" t="s">
        <v>3655</v>
      </c>
      <c r="B639" s="124" t="s">
        <v>3656</v>
      </c>
      <c r="C639" s="12" t="s">
        <v>1803</v>
      </c>
      <c r="D639" s="12" t="s">
        <v>737</v>
      </c>
      <c r="E639" s="12" t="s">
        <v>1513</v>
      </c>
      <c r="F639" s="12" t="s">
        <v>3925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21100</v>
      </c>
      <c r="O639" s="18">
        <f>SUMIF(Journal!$A:$A,HeadJournal!$A639,Journal!U:U)</f>
        <v>3787.8600000000024</v>
      </c>
      <c r="P639" s="22">
        <f t="shared" si="131"/>
        <v>0.21879790713337596</v>
      </c>
      <c r="R639" s="73">
        <f t="shared" si="132"/>
        <v>3.3502501712671003E-2</v>
      </c>
    </row>
    <row r="640" spans="1:18" x14ac:dyDescent="0.25">
      <c r="A640" s="12" t="s">
        <v>3657</v>
      </c>
      <c r="B640" s="124" t="s">
        <v>3658</v>
      </c>
      <c r="C640" s="12" t="s">
        <v>1789</v>
      </c>
      <c r="D640" s="12" t="s">
        <v>737</v>
      </c>
      <c r="E640" s="12" t="s">
        <v>1513</v>
      </c>
      <c r="F640" s="12" t="s">
        <v>3917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5">
      <c r="A641" s="12" t="s">
        <v>3692</v>
      </c>
      <c r="B641" s="12"/>
      <c r="C641" s="12" t="s">
        <v>1404</v>
      </c>
      <c r="D641" s="12" t="s">
        <v>737</v>
      </c>
      <c r="E641" s="12" t="s">
        <v>1513</v>
      </c>
      <c r="F641" s="12" t="s">
        <v>3693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5">
      <c r="A642" s="12" t="s">
        <v>3910</v>
      </c>
      <c r="B642" s="124" t="s">
        <v>3918</v>
      </c>
      <c r="C642" s="12" t="s">
        <v>1804</v>
      </c>
      <c r="D642" s="12" t="s">
        <v>737</v>
      </c>
      <c r="E642" s="12" t="s">
        <v>1513</v>
      </c>
      <c r="F642" s="12" t="s">
        <v>3925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5">
      <c r="A643" s="12" t="s">
        <v>3911</v>
      </c>
      <c r="B643" s="124" t="s">
        <v>3919</v>
      </c>
      <c r="C643" s="12" t="s">
        <v>1787</v>
      </c>
      <c r="D643" s="12" t="s">
        <v>737</v>
      </c>
      <c r="E643" s="12" t="s">
        <v>1513</v>
      </c>
      <c r="F643" s="12" t="s">
        <v>3925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22400</v>
      </c>
      <c r="O643" s="18">
        <f>SUMIF(Journal!$A:$A,HeadJournal!$A643,Journal!U:U)</f>
        <v>5634.2799999999988</v>
      </c>
      <c r="P643" s="22">
        <f t="shared" si="131"/>
        <v>0.3360595309953881</v>
      </c>
      <c r="R643" s="73">
        <f t="shared" si="132"/>
        <v>3.4594398570416303E-2</v>
      </c>
    </row>
    <row r="644" spans="1:18" x14ac:dyDescent="0.25">
      <c r="A644" s="12" t="s">
        <v>3912</v>
      </c>
      <c r="B644" s="124" t="s">
        <v>3920</v>
      </c>
      <c r="C644" s="12" t="s">
        <v>1787</v>
      </c>
      <c r="D644" s="12" t="s">
        <v>737</v>
      </c>
      <c r="E644" s="12" t="s">
        <v>1513</v>
      </c>
      <c r="F644" s="12" t="s">
        <v>3944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23800</v>
      </c>
      <c r="O644" s="18">
        <f>SUMIF(Journal!$A:$A,HeadJournal!$A644,Journal!U:U)</f>
        <v>6453.020000000005</v>
      </c>
      <c r="P644" s="22">
        <f t="shared" si="131"/>
        <v>0.37199673949010181</v>
      </c>
      <c r="R644" s="73">
        <f t="shared" si="132"/>
        <v>3.0552868568477057E-2</v>
      </c>
    </row>
    <row r="645" spans="1:18" x14ac:dyDescent="0.25">
      <c r="A645" s="12" t="s">
        <v>3913</v>
      </c>
      <c r="B645" s="124" t="s">
        <v>3921</v>
      </c>
      <c r="C645" s="12" t="s">
        <v>1787</v>
      </c>
      <c r="D645" s="12" t="s">
        <v>737</v>
      </c>
      <c r="E645" s="12" t="s">
        <v>1513</v>
      </c>
      <c r="F645" s="12" t="s">
        <v>3944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5">
      <c r="A646" s="12" t="s">
        <v>3914</v>
      </c>
      <c r="B646" s="124" t="s">
        <v>3922</v>
      </c>
      <c r="C646" s="12" t="s">
        <v>1789</v>
      </c>
      <c r="D646" s="12" t="s">
        <v>737</v>
      </c>
      <c r="E646" s="12" t="s">
        <v>1513</v>
      </c>
      <c r="F646" s="12" t="s">
        <v>3925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5">
      <c r="A647" s="12" t="s">
        <v>3915</v>
      </c>
      <c r="B647" s="124" t="s">
        <v>3923</v>
      </c>
      <c r="C647" s="12" t="s">
        <v>1803</v>
      </c>
      <c r="D647" s="12" t="s">
        <v>737</v>
      </c>
      <c r="E647" s="12" t="s">
        <v>1513</v>
      </c>
      <c r="F647" s="12" t="s">
        <v>3944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25600</v>
      </c>
      <c r="O647" s="18">
        <f>SUMIF(Journal!$A:$A,HeadJournal!$A647,Journal!U:U)</f>
        <v>7389.6800000000039</v>
      </c>
      <c r="P647" s="22">
        <f t="shared" si="136"/>
        <v>0.40579627376125216</v>
      </c>
      <c r="R647" s="73">
        <f t="shared" si="137"/>
        <v>2.9104375980213423E-2</v>
      </c>
    </row>
    <row r="648" spans="1:18" x14ac:dyDescent="0.25">
      <c r="A648" s="12" t="s">
        <v>3916</v>
      </c>
      <c r="B648" s="124" t="s">
        <v>3924</v>
      </c>
      <c r="C648" s="12" t="s">
        <v>1803</v>
      </c>
      <c r="D648" s="12" t="s">
        <v>737</v>
      </c>
      <c r="E648" s="12" t="s">
        <v>1513</v>
      </c>
      <c r="F648" s="12" t="s">
        <v>3944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5">
      <c r="A649" s="12" t="s">
        <v>3934</v>
      </c>
      <c r="B649" s="124" t="s">
        <v>3938</v>
      </c>
      <c r="C649" s="12" t="s">
        <v>1789</v>
      </c>
      <c r="D649" s="12" t="s">
        <v>737</v>
      </c>
      <c r="E649" s="12" t="s">
        <v>1513</v>
      </c>
      <c r="F649" s="12" t="s">
        <v>4003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5">
      <c r="A650" s="12" t="s">
        <v>3937</v>
      </c>
      <c r="B650" s="124" t="s">
        <v>3939</v>
      </c>
      <c r="C650" s="12" t="s">
        <v>1804</v>
      </c>
      <c r="D650" s="12" t="s">
        <v>737</v>
      </c>
      <c r="E650" s="12" t="s">
        <v>1513</v>
      </c>
      <c r="F650" s="12" t="s">
        <v>4003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136"/>
        <v>0.85234087818656368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5">
      <c r="A651" s="12" t="s">
        <v>3940</v>
      </c>
      <c r="B651" s="12"/>
      <c r="C651" s="12" t="s">
        <v>868</v>
      </c>
      <c r="D651" s="12" t="s">
        <v>737</v>
      </c>
      <c r="E651" s="12" t="s">
        <v>1513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5">
      <c r="A652" s="12" t="s">
        <v>3945</v>
      </c>
      <c r="B652" s="12"/>
      <c r="C652" s="12" t="s">
        <v>868</v>
      </c>
      <c r="D652" s="12" t="s">
        <v>737</v>
      </c>
      <c r="E652" s="12" t="s">
        <v>1513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5">
      <c r="A653" s="12" t="s">
        <v>3965</v>
      </c>
      <c r="B653" s="124" t="s">
        <v>3992</v>
      </c>
      <c r="C653" s="12" t="s">
        <v>1803</v>
      </c>
      <c r="D653" s="12" t="s">
        <v>737</v>
      </c>
      <c r="E653" s="12" t="s">
        <v>1513</v>
      </c>
      <c r="F653" s="12" t="s">
        <v>4003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136"/>
        <v>0.57480958005609339</v>
      </c>
      <c r="R653" s="73">
        <f t="shared" si="137"/>
        <v>4.32870005280157E-2</v>
      </c>
    </row>
    <row r="654" spans="1:18" x14ac:dyDescent="0.25">
      <c r="A654" s="12" t="s">
        <v>3978</v>
      </c>
      <c r="B654" s="124" t="s">
        <v>3993</v>
      </c>
      <c r="C654" s="12" t="s">
        <v>1803</v>
      </c>
      <c r="D654" s="12" t="s">
        <v>737</v>
      </c>
      <c r="E654" s="12" t="s">
        <v>1513</v>
      </c>
      <c r="F654" s="12" t="s">
        <v>4058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136"/>
        <v>0.55087106219927251</v>
      </c>
      <c r="R654" s="73">
        <f t="shared" si="137"/>
        <v>4.1937878790395323E-2</v>
      </c>
    </row>
    <row r="655" spans="1:18" x14ac:dyDescent="0.25">
      <c r="A655" s="12" t="s">
        <v>3991</v>
      </c>
      <c r="B655" s="124" t="s">
        <v>3994</v>
      </c>
      <c r="C655" s="12" t="s">
        <v>1787</v>
      </c>
      <c r="D655" s="12" t="s">
        <v>737</v>
      </c>
      <c r="E655" s="12" t="s">
        <v>1513</v>
      </c>
      <c r="F655" s="12" t="s">
        <v>4058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5">
      <c r="A656" s="12" t="s">
        <v>3995</v>
      </c>
      <c r="B656" s="12"/>
      <c r="C656" s="12" t="s">
        <v>868</v>
      </c>
      <c r="D656" s="12" t="s">
        <v>737</v>
      </c>
      <c r="E656" s="12" t="s">
        <v>1513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5">
      <c r="A657" s="12" t="s">
        <v>4001</v>
      </c>
      <c r="B657" s="12"/>
      <c r="C657" s="12" t="s">
        <v>1416</v>
      </c>
      <c r="D657" s="12" t="s">
        <v>737</v>
      </c>
      <c r="E657" s="12" t="s">
        <v>1513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136"/>
        <v>0.797752808988764</v>
      </c>
      <c r="Q657" s="7" t="b">
        <f t="shared" si="138"/>
        <v>1</v>
      </c>
      <c r="R657" s="73">
        <f t="shared" si="137"/>
        <v>0</v>
      </c>
    </row>
    <row r="658" spans="1:18" x14ac:dyDescent="0.25">
      <c r="A658" s="12" t="s">
        <v>4002</v>
      </c>
      <c r="B658" s="12"/>
      <c r="C658" s="12" t="s">
        <v>1416</v>
      </c>
      <c r="D658" s="12" t="s">
        <v>737</v>
      </c>
      <c r="E658" s="12" t="s">
        <v>1513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5">
      <c r="A659" s="12" t="s">
        <v>4016</v>
      </c>
      <c r="B659" s="124" t="s">
        <v>4057</v>
      </c>
      <c r="C659" s="12" t="s">
        <v>1804</v>
      </c>
      <c r="D659" s="12" t="s">
        <v>737</v>
      </c>
      <c r="E659" s="12" t="s">
        <v>1513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26850</v>
      </c>
      <c r="O659" s="18">
        <f>SUMIF(Journal!$A:$A,HeadJournal!$A659,Journal!U:U)</f>
        <v>12567.250000000004</v>
      </c>
      <c r="P659" s="22">
        <f t="shared" si="139"/>
        <v>0.87989007719101764</v>
      </c>
      <c r="Q659" s="7" t="b">
        <f t="shared" si="138"/>
        <v>1</v>
      </c>
      <c r="R659" s="73">
        <f t="shared" si="140"/>
        <v>2.9686159878174728E-2</v>
      </c>
    </row>
    <row r="660" spans="1:18" x14ac:dyDescent="0.25">
      <c r="A660" s="12" t="s">
        <v>4020</v>
      </c>
      <c r="B660" s="124" t="s">
        <v>4056</v>
      </c>
      <c r="C660" s="12" t="s">
        <v>1804</v>
      </c>
      <c r="D660" s="12" t="s">
        <v>737</v>
      </c>
      <c r="E660" s="12" t="s">
        <v>1513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5">
      <c r="A661" s="12" t="s">
        <v>4029</v>
      </c>
      <c r="B661" s="124" t="s">
        <v>4055</v>
      </c>
      <c r="C661" s="12" t="s">
        <v>1787</v>
      </c>
      <c r="D661" s="12" t="s">
        <v>737</v>
      </c>
      <c r="E661" s="12" t="s">
        <v>1513</v>
      </c>
      <c r="F661" s="12" t="s">
        <v>4058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25234.45</v>
      </c>
      <c r="O661" s="18">
        <f>SUMIF(Journal!$A:$A,HeadJournal!$A661,Journal!U:U)</f>
        <v>10539.266666666666</v>
      </c>
      <c r="P661" s="22">
        <f t="shared" si="139"/>
        <v>0.71719191435742558</v>
      </c>
      <c r="R661" s="73">
        <f t="shared" si="140"/>
        <v>4.5820002245633783E-2</v>
      </c>
    </row>
    <row r="662" spans="1:18" x14ac:dyDescent="0.25">
      <c r="A662" s="12" t="s">
        <v>4034</v>
      </c>
      <c r="B662" s="124" t="s">
        <v>4054</v>
      </c>
      <c r="C662" s="12" t="s">
        <v>1787</v>
      </c>
      <c r="D662" s="12" t="s">
        <v>737</v>
      </c>
      <c r="E662" s="12" t="s">
        <v>1513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5">
      <c r="A663" s="12" t="s">
        <v>4045</v>
      </c>
      <c r="B663" s="124" t="s">
        <v>4053</v>
      </c>
      <c r="C663" s="12" t="s">
        <v>1789</v>
      </c>
      <c r="D663" s="12" t="s">
        <v>737</v>
      </c>
      <c r="E663" s="12" t="s">
        <v>1513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5">
      <c r="A664" s="12" t="s">
        <v>4051</v>
      </c>
      <c r="B664" s="124" t="s">
        <v>4052</v>
      </c>
      <c r="C664" s="12" t="s">
        <v>1803</v>
      </c>
      <c r="D664" s="12" t="s">
        <v>737</v>
      </c>
      <c r="E664" s="12" t="s">
        <v>1513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139"/>
        <v>0.77510827254795056</v>
      </c>
      <c r="R664" s="73">
        <f t="shared" si="140"/>
        <v>2.5600200937426227E-2</v>
      </c>
    </row>
    <row r="665" spans="1:18" x14ac:dyDescent="0.25">
      <c r="A665" s="12" t="s">
        <v>4063</v>
      </c>
      <c r="B665" s="12" t="s">
        <v>4060</v>
      </c>
      <c r="C665" s="12" t="s">
        <v>1537</v>
      </c>
      <c r="D665" s="12" t="s">
        <v>737</v>
      </c>
      <c r="E665" s="12" t="s">
        <v>1513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139"/>
        <v>-0.31899036235160799</v>
      </c>
      <c r="Q665" s="7" t="b">
        <f t="shared" si="138"/>
        <v>1</v>
      </c>
      <c r="R665" s="73">
        <f t="shared" si="140"/>
        <v>0.12966423500825383</v>
      </c>
    </row>
    <row r="666" spans="1:18" x14ac:dyDescent="0.25">
      <c r="A666" s="12" t="s">
        <v>4064</v>
      </c>
      <c r="B666" s="12" t="s">
        <v>4061</v>
      </c>
      <c r="C666" s="12" t="s">
        <v>1537</v>
      </c>
      <c r="D666" s="12" t="s">
        <v>737</v>
      </c>
      <c r="E666" s="12" t="s">
        <v>1513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5">
      <c r="A667" s="12" t="s">
        <v>4059</v>
      </c>
      <c r="B667" s="12" t="s">
        <v>4062</v>
      </c>
      <c r="C667" s="12" t="s">
        <v>1537</v>
      </c>
      <c r="D667" s="12" t="s">
        <v>737</v>
      </c>
      <c r="E667" s="12" t="s">
        <v>1513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5">
      <c r="A668" s="12" t="s">
        <v>4092</v>
      </c>
      <c r="B668" s="12"/>
      <c r="C668" s="12" t="s">
        <v>4093</v>
      </c>
      <c r="D668" s="12" t="s">
        <v>1541</v>
      </c>
      <c r="E668" s="12" t="s">
        <v>4094</v>
      </c>
      <c r="F668" s="12" t="s">
        <v>4095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16350</v>
      </c>
      <c r="O668" s="18">
        <f>SUMIF(Journal!$A:$A,HeadJournal!$A668,Journal!U:U)</f>
        <v>1980.2450000000033</v>
      </c>
      <c r="P668" s="22">
        <f t="shared" si="139"/>
        <v>0.13780645529447114</v>
      </c>
      <c r="Q668" s="7" t="b">
        <f t="shared" si="138"/>
        <v>1</v>
      </c>
      <c r="R668" s="73">
        <f t="shared" si="140"/>
        <v>0.18650283181585209</v>
      </c>
    </row>
    <row r="669" spans="1:18" x14ac:dyDescent="0.25">
      <c r="A669" s="12" t="s">
        <v>4104</v>
      </c>
      <c r="B669" s="124" t="s">
        <v>4105</v>
      </c>
      <c r="C669" s="12" t="s">
        <v>1803</v>
      </c>
      <c r="D669" s="12" t="s">
        <v>737</v>
      </c>
      <c r="E669" s="12" t="s">
        <v>1513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5">
      <c r="A670" s="12" t="s">
        <v>4118</v>
      </c>
      <c r="B670" s="124" t="s">
        <v>4119</v>
      </c>
      <c r="C670" s="12" t="s">
        <v>1787</v>
      </c>
      <c r="D670" s="12" t="s">
        <v>737</v>
      </c>
      <c r="E670" s="12" t="s">
        <v>1513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22600</v>
      </c>
      <c r="O670" s="18">
        <f>SUMIF(Journal!$A:$A,HeadJournal!$A670,Journal!U:U)</f>
        <v>7323.0099999999984</v>
      </c>
      <c r="P670" s="22">
        <f t="shared" si="131"/>
        <v>0.47934900788702484</v>
      </c>
      <c r="R670" s="73">
        <f t="shared" si="132"/>
        <v>3.1681633620235405E-2</v>
      </c>
    </row>
    <row r="671" spans="1:18" x14ac:dyDescent="0.25">
      <c r="A671" s="12" t="s">
        <v>4129</v>
      </c>
      <c r="B671" s="124" t="s">
        <v>4128</v>
      </c>
      <c r="C671" s="12" t="s">
        <v>1789</v>
      </c>
      <c r="D671" s="12" t="s">
        <v>737</v>
      </c>
      <c r="E671" s="12" t="s">
        <v>1513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5">
      <c r="A672" s="12" t="s">
        <v>4140</v>
      </c>
      <c r="B672" s="124" t="s">
        <v>4139</v>
      </c>
      <c r="C672" s="12" t="s">
        <v>1789</v>
      </c>
      <c r="D672" s="12" t="s">
        <v>737</v>
      </c>
      <c r="E672" s="12" t="s">
        <v>1513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5">
      <c r="A673" s="12" t="s">
        <v>4143</v>
      </c>
      <c r="B673" s="124" t="s">
        <v>4144</v>
      </c>
      <c r="C673" s="12" t="s">
        <v>1804</v>
      </c>
      <c r="D673" s="12" t="s">
        <v>737</v>
      </c>
      <c r="E673" s="12" t="s">
        <v>1513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5">
      <c r="A674" s="12" t="s">
        <v>4151</v>
      </c>
      <c r="B674" s="124" t="s">
        <v>4160</v>
      </c>
      <c r="C674" s="12" t="s">
        <v>1803</v>
      </c>
      <c r="D674" s="12" t="s">
        <v>737</v>
      </c>
      <c r="E674" s="12" t="s">
        <v>1513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13000</v>
      </c>
      <c r="O674" s="18">
        <f>SUMIF(Journal!$A:$A,HeadJournal!$A674,Journal!U:U)</f>
        <v>-781.65905416947635</v>
      </c>
      <c r="P674" s="22">
        <f t="shared" si="131"/>
        <v>-5.671734085839214E-2</v>
      </c>
      <c r="R674" s="73">
        <f t="shared" si="132"/>
        <v>4.1601183941629892E-2</v>
      </c>
    </row>
    <row r="675" spans="1:18" x14ac:dyDescent="0.25">
      <c r="A675" s="12" t="s">
        <v>4158</v>
      </c>
      <c r="B675" s="124" t="s">
        <v>4159</v>
      </c>
      <c r="C675" s="12" t="s">
        <v>1789</v>
      </c>
      <c r="D675" s="12" t="s">
        <v>737</v>
      </c>
      <c r="E675" s="12" t="s">
        <v>1513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19400</v>
      </c>
      <c r="O675" s="18">
        <f>SUMIF(Journal!$A:$A,HeadJournal!$A675,Journal!U:U)</f>
        <v>7283.3754138008544</v>
      </c>
      <c r="P675" s="22">
        <f t="shared" si="131"/>
        <v>0.60110597320120263</v>
      </c>
      <c r="R675" s="73">
        <f t="shared" si="132"/>
        <v>4.7317908486358577E-2</v>
      </c>
    </row>
    <row r="676" spans="1:18" x14ac:dyDescent="0.25">
      <c r="A676" s="12" t="s">
        <v>4169</v>
      </c>
      <c r="B676" s="124" t="s">
        <v>4175</v>
      </c>
      <c r="C676" s="12" t="s">
        <v>1789</v>
      </c>
      <c r="D676" s="12" t="s">
        <v>737</v>
      </c>
      <c r="E676" s="12" t="s">
        <v>1513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5">
      <c r="A677" s="12" t="s">
        <v>4173</v>
      </c>
      <c r="B677" s="124" t="s">
        <v>4174</v>
      </c>
      <c r="C677" s="12" t="s">
        <v>1787</v>
      </c>
      <c r="D677" s="12" t="s">
        <v>737</v>
      </c>
      <c r="E677" s="12" t="s">
        <v>1513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5">
      <c r="A678" s="12" t="s">
        <v>4186</v>
      </c>
      <c r="B678" s="124" t="s">
        <v>4187</v>
      </c>
      <c r="C678" s="12" t="s">
        <v>1803</v>
      </c>
      <c r="D678" s="12" t="s">
        <v>737</v>
      </c>
      <c r="E678" s="12" t="s">
        <v>1513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5">
      <c r="A679" s="12" t="s">
        <v>4190</v>
      </c>
      <c r="B679" s="124" t="s">
        <v>4191</v>
      </c>
      <c r="C679" s="12" t="s">
        <v>1803</v>
      </c>
      <c r="D679" s="12" t="s">
        <v>737</v>
      </c>
      <c r="E679" s="12" t="s">
        <v>1513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143"/>
        <v>0.67720945073435856</v>
      </c>
      <c r="R679" s="73">
        <f t="shared" si="144"/>
        <v>3.6816792820998118E-2</v>
      </c>
    </row>
    <row r="680" spans="1:18" x14ac:dyDescent="0.25">
      <c r="A680" s="12" t="s">
        <v>4388</v>
      </c>
      <c r="B680" s="124" t="s">
        <v>4389</v>
      </c>
      <c r="C680" s="12" t="s">
        <v>1789</v>
      </c>
      <c r="D680" s="12" t="s">
        <v>737</v>
      </c>
      <c r="E680" s="12" t="s">
        <v>1513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23600</v>
      </c>
      <c r="O680" s="18">
        <f>SUMIF(Journal!$A:$A,HeadJournal!$A680,Journal!U:U)</f>
        <v>8856.9599999999991</v>
      </c>
      <c r="P680" s="22">
        <f t="shared" si="143"/>
        <v>0.60075533946865767</v>
      </c>
      <c r="R680" s="73">
        <f t="shared" si="144"/>
        <v>3.1472477860739707E-2</v>
      </c>
    </row>
    <row r="681" spans="1:18" x14ac:dyDescent="0.25">
      <c r="A681" s="12" t="s">
        <v>4399</v>
      </c>
      <c r="B681" s="124" t="s">
        <v>4400</v>
      </c>
      <c r="C681" s="12" t="s">
        <v>1789</v>
      </c>
      <c r="D681" s="12" t="s">
        <v>737</v>
      </c>
      <c r="E681" s="12" t="s">
        <v>1513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18450</v>
      </c>
      <c r="O681" s="18">
        <f>SUMIF(Journal!$A:$A,HeadJournal!$A681,Journal!U:U)</f>
        <v>1085.8399999999992</v>
      </c>
      <c r="P681" s="22">
        <f t="shared" si="143"/>
        <v>6.2533402134050786E-2</v>
      </c>
      <c r="R681" s="73">
        <f t="shared" si="144"/>
        <v>2.6721707240661224E-2</v>
      </c>
    </row>
    <row r="682" spans="1:18" x14ac:dyDescent="0.25">
      <c r="A682" s="12" t="s">
        <v>4404</v>
      </c>
      <c r="B682" s="124" t="s">
        <v>4405</v>
      </c>
      <c r="C682" s="12" t="s">
        <v>1803</v>
      </c>
      <c r="D682" s="12" t="s">
        <v>737</v>
      </c>
      <c r="E682" s="12" t="s">
        <v>1513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5">
      <c r="A683" s="12" t="s">
        <v>4413</v>
      </c>
      <c r="B683" s="124" t="s">
        <v>4414</v>
      </c>
      <c r="C683" s="12" t="s">
        <v>1803</v>
      </c>
      <c r="D683" s="12" t="s">
        <v>737</v>
      </c>
      <c r="E683" s="12" t="s">
        <v>1513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5">
      <c r="A684" s="12" t="s">
        <v>4434</v>
      </c>
      <c r="B684" s="124" t="s">
        <v>4435</v>
      </c>
      <c r="C684" s="12" t="s">
        <v>1804</v>
      </c>
      <c r="D684" s="12" t="s">
        <v>737</v>
      </c>
      <c r="E684" s="12" t="s">
        <v>1513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20800</v>
      </c>
      <c r="O684" s="18">
        <f>SUMIF(Journal!$A:$A,HeadJournal!$A684,Journal!U:U)</f>
        <v>5662.6500000000033</v>
      </c>
      <c r="P684" s="22">
        <f t="shared" si="143"/>
        <v>0.37408463172219736</v>
      </c>
      <c r="Q684" s="7" t="b">
        <f t="shared" si="138"/>
        <v>1</v>
      </c>
      <c r="R684" s="73">
        <f t="shared" si="144"/>
        <v>3.0652657169187476E-2</v>
      </c>
    </row>
    <row r="685" spans="1:18" x14ac:dyDescent="0.25">
      <c r="A685" s="12" t="s">
        <v>4436</v>
      </c>
      <c r="B685" s="124" t="s">
        <v>4437</v>
      </c>
      <c r="C685" s="12" t="s">
        <v>1804</v>
      </c>
      <c r="D685" s="12" t="s">
        <v>737</v>
      </c>
      <c r="E685" s="12" t="s">
        <v>1513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143"/>
        <v>0.33124183321909356</v>
      </c>
      <c r="Q685" s="7" t="b">
        <f t="shared" si="138"/>
        <v>1</v>
      </c>
      <c r="R685" s="73">
        <f t="shared" si="144"/>
        <v>2.2833597786605812E-2</v>
      </c>
    </row>
    <row r="686" spans="1:18" x14ac:dyDescent="0.25">
      <c r="A686" s="12" t="s">
        <v>4441</v>
      </c>
      <c r="B686" s="124" t="s">
        <v>4476</v>
      </c>
      <c r="C686" s="12" t="s">
        <v>1804</v>
      </c>
      <c r="D686" s="12" t="s">
        <v>737</v>
      </c>
      <c r="E686" s="12" t="s">
        <v>1513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16400</v>
      </c>
      <c r="O686" s="18">
        <f>SUMIF(Journal!$A:$A,HeadJournal!$A686,Journal!U:U)</f>
        <v>2693.9266666666681</v>
      </c>
      <c r="P686" s="22">
        <f t="shared" si="143"/>
        <v>0.19654985065014988</v>
      </c>
      <c r="Q686" s="7" t="b">
        <f t="shared" si="138"/>
        <v>1</v>
      </c>
      <c r="R686" s="73">
        <f t="shared" si="144"/>
        <v>2.577932605059266E-2</v>
      </c>
    </row>
    <row r="687" spans="1:18" x14ac:dyDescent="0.25">
      <c r="A687" s="12" t="s">
        <v>4450</v>
      </c>
      <c r="B687" s="124" t="s">
        <v>4477</v>
      </c>
      <c r="C687" s="12" t="s">
        <v>1804</v>
      </c>
      <c r="D687" s="12" t="s">
        <v>737</v>
      </c>
      <c r="E687" s="12" t="s">
        <v>1513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25200</v>
      </c>
      <c r="O687" s="18">
        <f>SUMIF(Journal!$A:$A,HeadJournal!$A687,Journal!U:U)</f>
        <v>8401.4666666666672</v>
      </c>
      <c r="P687" s="22">
        <f t="shared" si="143"/>
        <v>0.50013096381430122</v>
      </c>
      <c r="Q687" s="7" t="b">
        <f t="shared" si="138"/>
        <v>1</v>
      </c>
      <c r="R687" s="73">
        <f t="shared" si="144"/>
        <v>2.1033582296867182E-2</v>
      </c>
    </row>
    <row r="688" spans="1:18" x14ac:dyDescent="0.25">
      <c r="A688" s="12" t="s">
        <v>4456</v>
      </c>
      <c r="B688" s="124" t="s">
        <v>4478</v>
      </c>
      <c r="C688" s="12" t="s">
        <v>1804</v>
      </c>
      <c r="D688" s="12" t="s">
        <v>737</v>
      </c>
      <c r="E688" s="12" t="s">
        <v>1513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143"/>
        <v>0.64205741151255058</v>
      </c>
      <c r="Q688" s="7" t="b">
        <f t="shared" si="138"/>
        <v>1</v>
      </c>
      <c r="R688" s="73">
        <f t="shared" si="144"/>
        <v>2.8087824144293626E-2</v>
      </c>
    </row>
    <row r="689" spans="1:18" x14ac:dyDescent="0.25">
      <c r="A689" s="12" t="s">
        <v>4463</v>
      </c>
      <c r="B689" s="124" t="s">
        <v>4479</v>
      </c>
      <c r="C689" s="12" t="s">
        <v>1787</v>
      </c>
      <c r="D689" s="12" t="s">
        <v>737</v>
      </c>
      <c r="E689" s="12" t="s">
        <v>1513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20000</v>
      </c>
      <c r="O689" s="18">
        <f>SUMIF(Journal!$A:$A,HeadJournal!$A689,Journal!U:U)</f>
        <v>6500.6766666666681</v>
      </c>
      <c r="P689" s="22">
        <f t="shared" si="143"/>
        <v>0.48155574217670671</v>
      </c>
      <c r="R689" s="73">
        <f t="shared" si="144"/>
        <v>2.6174151445121814E-2</v>
      </c>
    </row>
    <row r="690" spans="1:18" x14ac:dyDescent="0.25">
      <c r="A690" s="12" t="s">
        <v>4466</v>
      </c>
      <c r="B690" s="124" t="s">
        <v>4480</v>
      </c>
      <c r="C690" s="12" t="s">
        <v>1787</v>
      </c>
      <c r="D690" s="12" t="s">
        <v>737</v>
      </c>
      <c r="E690" s="12" t="s">
        <v>1513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28100</v>
      </c>
      <c r="O690" s="18">
        <f>SUMIF(Journal!$A:$A,HeadJournal!$A690,Journal!U:U)</f>
        <v>11632.696666666665</v>
      </c>
      <c r="P690" s="22">
        <f t="shared" si="131"/>
        <v>0.70641175614465079</v>
      </c>
      <c r="R690" s="73">
        <f t="shared" si="132"/>
        <v>2.1456660278924431E-2</v>
      </c>
    </row>
    <row r="691" spans="1:18" x14ac:dyDescent="0.25">
      <c r="A691" s="12" t="s">
        <v>4475</v>
      </c>
      <c r="B691" s="124" t="s">
        <v>4481</v>
      </c>
      <c r="C691" s="12" t="s">
        <v>1789</v>
      </c>
      <c r="D691" s="12" t="s">
        <v>737</v>
      </c>
      <c r="E691" s="12" t="s">
        <v>1513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131"/>
        <v>0.79045639623532948</v>
      </c>
      <c r="R691" s="73">
        <f t="shared" si="132"/>
        <v>2.7746838889027035E-2</v>
      </c>
    </row>
    <row r="692" spans="1:18" x14ac:dyDescent="0.25">
      <c r="A692" s="12" t="s">
        <v>4490</v>
      </c>
      <c r="B692" s="124" t="s">
        <v>4491</v>
      </c>
      <c r="C692" s="12" t="s">
        <v>1789</v>
      </c>
      <c r="D692" s="12" t="s">
        <v>737</v>
      </c>
      <c r="E692" s="12" t="s">
        <v>1513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131"/>
        <v>0.83369697275436949</v>
      </c>
      <c r="R692" s="73">
        <f t="shared" si="132"/>
        <v>3.1879756564777574E-2</v>
      </c>
    </row>
    <row r="693" spans="1:18" x14ac:dyDescent="0.25">
      <c r="A693" s="12" t="s">
        <v>4497</v>
      </c>
      <c r="B693" s="124" t="s">
        <v>4498</v>
      </c>
      <c r="C693" s="12" t="s">
        <v>1804</v>
      </c>
      <c r="D693" s="12" t="s">
        <v>737</v>
      </c>
      <c r="E693" s="12" t="s">
        <v>1513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131"/>
        <v>0.69009477251869522</v>
      </c>
      <c r="Q693" s="7" t="b">
        <f t="shared" si="138"/>
        <v>1</v>
      </c>
      <c r="R693" s="73">
        <f t="shared" si="132"/>
        <v>4.13437162094627E-2</v>
      </c>
    </row>
    <row r="694" spans="1:18" x14ac:dyDescent="0.25">
      <c r="A694" s="12" t="s">
        <v>4499</v>
      </c>
      <c r="B694" s="124" t="s">
        <v>4500</v>
      </c>
      <c r="C694" s="12" t="s">
        <v>1803</v>
      </c>
      <c r="D694" s="12" t="s">
        <v>737</v>
      </c>
      <c r="E694" s="12" t="s">
        <v>1513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5">
      <c r="A695" s="12" t="s">
        <v>4628</v>
      </c>
      <c r="B695" s="12"/>
      <c r="C695" s="12" t="s">
        <v>868</v>
      </c>
      <c r="D695" s="12" t="s">
        <v>737</v>
      </c>
      <c r="E695" s="12" t="s">
        <v>1513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5">
      <c r="A696" s="12" t="s">
        <v>4630</v>
      </c>
      <c r="B696" s="12"/>
      <c r="C696" s="12" t="s">
        <v>1416</v>
      </c>
      <c r="D696" s="12" t="s">
        <v>737</v>
      </c>
      <c r="E696" s="12" t="s">
        <v>1513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5">
      <c r="A697" s="12" t="s">
        <v>4631</v>
      </c>
      <c r="B697" s="12"/>
      <c r="C697" s="12" t="s">
        <v>1416</v>
      </c>
      <c r="D697" s="12" t="s">
        <v>737</v>
      </c>
      <c r="E697" s="12" t="s">
        <v>1513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885" si="148">IF(N697&lt;&gt;0,IFERROR(O697/M697,""),"")</f>
        <v>1.3474178403755868</v>
      </c>
      <c r="Q697" s="7" t="b">
        <f t="shared" si="138"/>
        <v>1</v>
      </c>
      <c r="R697" s="73">
        <f t="shared" ref="R697:R885" si="149">L697/M697</f>
        <v>0</v>
      </c>
    </row>
    <row r="698" spans="1:18" x14ac:dyDescent="0.25">
      <c r="A698" s="12" t="s">
        <v>4654</v>
      </c>
      <c r="B698" s="194" t="s">
        <v>4656</v>
      </c>
      <c r="C698" s="12" t="s">
        <v>1803</v>
      </c>
      <c r="D698" s="12" t="s">
        <v>737</v>
      </c>
      <c r="E698" s="12" t="s">
        <v>1513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23200</v>
      </c>
      <c r="O698" s="18">
        <f>SUMIF(Journal!$A:$A,HeadJournal!$A698,Journal!U:U)</f>
        <v>6064.8100000000031</v>
      </c>
      <c r="P698" s="22">
        <f t="shared" si="148"/>
        <v>0.353938882498531</v>
      </c>
      <c r="R698" s="73">
        <f t="shared" si="149"/>
        <v>2.9471514468179229E-2</v>
      </c>
    </row>
    <row r="699" spans="1:18" x14ac:dyDescent="0.25">
      <c r="A699" s="12" t="s">
        <v>4655</v>
      </c>
      <c r="B699" s="194" t="s">
        <v>4657</v>
      </c>
      <c r="C699" s="12" t="s">
        <v>1787</v>
      </c>
      <c r="D699" s="12" t="s">
        <v>737</v>
      </c>
      <c r="E699" s="12" t="s">
        <v>1513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20200</v>
      </c>
      <c r="O699" s="18">
        <f>SUMIF(Journal!$A:$A,HeadJournal!$A699,Journal!U:U)</f>
        <v>3525.1759487776417</v>
      </c>
      <c r="P699" s="22">
        <f t="shared" si="148"/>
        <v>0.21140708519315543</v>
      </c>
      <c r="R699" s="73">
        <f t="shared" si="149"/>
        <v>3.0285177129828887E-2</v>
      </c>
    </row>
    <row r="700" spans="1:18" x14ac:dyDescent="0.25">
      <c r="A700" s="12" t="s">
        <v>4666</v>
      </c>
      <c r="B700" s="194" t="s">
        <v>4667</v>
      </c>
      <c r="C700" s="12" t="s">
        <v>1804</v>
      </c>
      <c r="D700" s="12" t="s">
        <v>737</v>
      </c>
      <c r="E700" s="12" t="s">
        <v>1513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22080</v>
      </c>
      <c r="O700" s="18">
        <f>SUMIF(Journal!$A:$A,HeadJournal!$A700,Journal!U:U)</f>
        <v>4514.140000000004</v>
      </c>
      <c r="P700" s="22">
        <f t="shared" si="148"/>
        <v>0.25698371727885821</v>
      </c>
      <c r="Q700" s="7" t="b">
        <f t="shared" si="138"/>
        <v>1</v>
      </c>
      <c r="R700" s="73">
        <f t="shared" si="149"/>
        <v>2.8748948243923159E-2</v>
      </c>
    </row>
    <row r="701" spans="1:18" x14ac:dyDescent="0.25">
      <c r="A701" s="12" t="s">
        <v>4676</v>
      </c>
      <c r="B701" s="194" t="s">
        <v>4677</v>
      </c>
      <c r="C701" s="12" t="s">
        <v>1804</v>
      </c>
      <c r="D701" s="12" t="s">
        <v>737</v>
      </c>
      <c r="E701" s="12" t="s">
        <v>1513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11470</v>
      </c>
      <c r="O701" s="18">
        <f>SUMIF(Journal!$A:$A,HeadJournal!$A701,Journal!U:U)</f>
        <v>1248.23</v>
      </c>
      <c r="P701" s="22">
        <f t="shared" si="148"/>
        <v>0.12211485877690459</v>
      </c>
      <c r="Q701" s="7" t="b">
        <f t="shared" si="138"/>
        <v>1</v>
      </c>
      <c r="R701" s="73">
        <f t="shared" si="149"/>
        <v>3.9523487615158628E-2</v>
      </c>
    </row>
    <row r="702" spans="1:18" x14ac:dyDescent="0.25">
      <c r="A702" s="12" t="s">
        <v>4684</v>
      </c>
      <c r="B702" s="194" t="s">
        <v>4685</v>
      </c>
      <c r="C702" s="12" t="s">
        <v>1804</v>
      </c>
      <c r="D702" s="12" t="s">
        <v>737</v>
      </c>
      <c r="E702" s="12" t="s">
        <v>1513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 t="shared" ref="L702:L703" si="150">(820+1200)/5</f>
        <v>404</v>
      </c>
      <c r="M702" s="8">
        <f>SUMIF(Journal!$A:$A,HeadJournal!$A702,Journal!$P:$P)</f>
        <v>17422.62</v>
      </c>
      <c r="N702" s="8">
        <f>SUMIF(Journal!$A:$A,HeadJournal!$A702,Journal!Q:Q)</f>
        <v>21600</v>
      </c>
      <c r="O702" s="18">
        <f>SUMIF(Journal!$A:$A,HeadJournal!$A702,Journal!U:U)</f>
        <v>4177.3799999999992</v>
      </c>
      <c r="P702" s="22">
        <f t="shared" si="148"/>
        <v>0.23976761244864431</v>
      </c>
      <c r="Q702" s="7" t="b">
        <f t="shared" si="138"/>
        <v>1</v>
      </c>
      <c r="R702" s="73">
        <f t="shared" si="149"/>
        <v>2.318824608468761E-2</v>
      </c>
    </row>
    <row r="703" spans="1:18" x14ac:dyDescent="0.25">
      <c r="A703" s="12" t="s">
        <v>4692</v>
      </c>
      <c r="B703" s="194" t="s">
        <v>4693</v>
      </c>
      <c r="C703" s="12" t="s">
        <v>1803</v>
      </c>
      <c r="D703" s="12" t="s">
        <v>737</v>
      </c>
      <c r="E703" s="12" t="s">
        <v>1513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 t="shared" si="150"/>
        <v>404</v>
      </c>
      <c r="M703" s="8">
        <f>SUMIF(Journal!$A:$A,HeadJournal!$A703,Journal!$P:$P)</f>
        <v>14833.940000000002</v>
      </c>
      <c r="N703" s="8">
        <f>SUMIF(Journal!$A:$A,HeadJournal!$A703,Journal!Q:Q)</f>
        <v>18500</v>
      </c>
      <c r="O703" s="18">
        <f>SUMIF(Journal!$A:$A,HeadJournal!$A703,Journal!U:U)</f>
        <v>3666.0599999999977</v>
      </c>
      <c r="P703" s="22">
        <f t="shared" ref="P703:P707" si="151">IF(N703&lt;&gt;0,IFERROR(O703/M703,""),"")</f>
        <v>0.24714000461104718</v>
      </c>
      <c r="R703" s="73">
        <f t="shared" ref="R703:R707" si="152">L703/M703</f>
        <v>2.7234841181776381E-2</v>
      </c>
    </row>
    <row r="704" spans="1:18" x14ac:dyDescent="0.25">
      <c r="A704" s="12" t="s">
        <v>4710</v>
      </c>
      <c r="B704" s="194" t="s">
        <v>4711</v>
      </c>
      <c r="C704" s="12" t="s">
        <v>1789</v>
      </c>
      <c r="D704" s="12" t="s">
        <v>737</v>
      </c>
      <c r="E704" s="12" t="s">
        <v>1513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15300</v>
      </c>
      <c r="O704" s="18">
        <f>SUMIF(Journal!$A:$A,HeadJournal!$A704,Journal!U:U)</f>
        <v>-1701.2799999999995</v>
      </c>
      <c r="P704" s="22">
        <f t="shared" si="151"/>
        <v>-0.10006775960398273</v>
      </c>
      <c r="R704" s="73">
        <f t="shared" si="152"/>
        <v>2.970364584313652E-2</v>
      </c>
    </row>
    <row r="705" spans="1:18" x14ac:dyDescent="0.25">
      <c r="A705" s="12" t="s">
        <v>4719</v>
      </c>
      <c r="B705" s="194" t="s">
        <v>4657</v>
      </c>
      <c r="C705" s="12" t="s">
        <v>1787</v>
      </c>
      <c r="D705" s="12" t="s">
        <v>737</v>
      </c>
      <c r="E705" s="12" t="s">
        <v>1513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151"/>
        <v>0.69961129591484983</v>
      </c>
      <c r="R705" s="73">
        <f t="shared" si="152"/>
        <v>2.4092735563143834E-2</v>
      </c>
    </row>
    <row r="706" spans="1:18" x14ac:dyDescent="0.25">
      <c r="A706" s="12" t="s">
        <v>4863</v>
      </c>
      <c r="B706" s="12"/>
      <c r="C706" s="12" t="s">
        <v>1416</v>
      </c>
      <c r="D706" s="12" t="s">
        <v>737</v>
      </c>
      <c r="E706" s="12" t="s">
        <v>1513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151"/>
        <v>1.2935779816513762</v>
      </c>
      <c r="Q706" s="7" t="b">
        <f t="shared" si="138"/>
        <v>1</v>
      </c>
      <c r="R706" s="73">
        <f t="shared" si="152"/>
        <v>0</v>
      </c>
    </row>
    <row r="707" spans="1:18" x14ac:dyDescent="0.25">
      <c r="A707" s="12" t="s">
        <v>4864</v>
      </c>
      <c r="B707" s="12"/>
      <c r="C707" s="12" t="s">
        <v>1404</v>
      </c>
      <c r="D707" s="12" t="s">
        <v>737</v>
      </c>
      <c r="E707" s="12" t="s">
        <v>1513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si="151"/>
        <v>-0.51262224214996654</v>
      </c>
      <c r="Q707" s="7" t="b">
        <f t="shared" si="138"/>
        <v>1</v>
      </c>
      <c r="R707" s="73">
        <f t="shared" si="152"/>
        <v>5.0663758566924996E-2</v>
      </c>
    </row>
    <row r="708" spans="1:18" x14ac:dyDescent="0.25">
      <c r="A708" s="12" t="s">
        <v>4872</v>
      </c>
      <c r="B708" s="12"/>
      <c r="C708" s="12" t="s">
        <v>1789</v>
      </c>
      <c r="D708" s="12" t="s">
        <v>737</v>
      </c>
      <c r="E708" s="12" t="s">
        <v>1513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ref="P708:P884" si="153">IF(N708&lt;&gt;0,IFERROR(O708/M708,""),"")</f>
        <v>0.25458247551727503</v>
      </c>
      <c r="Q708" s="7" t="b">
        <f t="shared" ref="Q708:Q889" si="154">J708=K708</f>
        <v>1</v>
      </c>
      <c r="R708" s="73">
        <f t="shared" ref="R708:R884" si="155">L708/M708</f>
        <v>2.9951743784871882E-2</v>
      </c>
    </row>
    <row r="709" spans="1:18" x14ac:dyDescent="0.25">
      <c r="A709" s="12" t="s">
        <v>4877</v>
      </c>
      <c r="B709" s="12"/>
      <c r="C709" s="12" t="s">
        <v>1787</v>
      </c>
      <c r="D709" s="12" t="s">
        <v>737</v>
      </c>
      <c r="E709" s="12" t="s">
        <v>1513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14600</v>
      </c>
      <c r="O709" s="18">
        <f>SUMIF(Journal!$A:$A,HeadJournal!$A709,Journal!U:U)</f>
        <v>-3671.6000000000031</v>
      </c>
      <c r="P709" s="22">
        <f t="shared" si="153"/>
        <v>-0.20094572998533258</v>
      </c>
      <c r="Q709" s="7" t="b">
        <f t="shared" si="154"/>
        <v>1</v>
      </c>
      <c r="R709" s="73">
        <f t="shared" si="155"/>
        <v>2.2110816786707236E-2</v>
      </c>
    </row>
    <row r="710" spans="1:18" x14ac:dyDescent="0.25">
      <c r="A710" s="12" t="s">
        <v>4891</v>
      </c>
      <c r="B710" s="12"/>
      <c r="C710" s="12" t="s">
        <v>1803</v>
      </c>
      <c r="D710" s="12" t="s">
        <v>737</v>
      </c>
      <c r="E710" s="12" t="s">
        <v>1513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 t="shared" ref="L710:L711" si="156"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13400</v>
      </c>
      <c r="O710" s="18">
        <f>SUMIF(Journal!$A:$A,HeadJournal!$A710,Journal!U:U)</f>
        <v>-3284.9500000000025</v>
      </c>
      <c r="P710" s="22">
        <f t="shared" si="153"/>
        <v>-0.19688102151939332</v>
      </c>
      <c r="Q710" s="7" t="b">
        <f t="shared" si="154"/>
        <v>1</v>
      </c>
      <c r="R710" s="73">
        <f t="shared" si="155"/>
        <v>3.1765153626471754E-2</v>
      </c>
    </row>
    <row r="711" spans="1:18" x14ac:dyDescent="0.25">
      <c r="A711" s="12" t="s">
        <v>5173</v>
      </c>
      <c r="B711" s="12"/>
      <c r="C711" s="12" t="s">
        <v>1803</v>
      </c>
      <c r="D711" s="12" t="s">
        <v>737</v>
      </c>
      <c r="E711" s="12" t="s">
        <v>1513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 t="shared" si="156"/>
        <v>530</v>
      </c>
      <c r="M711" s="8">
        <f>SUMIF(Journal!$A:$A,HeadJournal!$A711,Journal!$P:$P)</f>
        <v>17523.370000000003</v>
      </c>
      <c r="N711" s="8">
        <f>SUMIF(Journal!$A:$A,HeadJournal!$A711,Journal!Q:Q)</f>
        <v>22400</v>
      </c>
      <c r="O711" s="18">
        <f>SUMIF(Journal!$A:$A,HeadJournal!$A711,Journal!U:U)</f>
        <v>4876.6299999999965</v>
      </c>
      <c r="P711" s="22">
        <f t="shared" si="153"/>
        <v>0.27829293109715741</v>
      </c>
      <c r="Q711" s="7" t="b">
        <f t="shared" si="154"/>
        <v>1</v>
      </c>
      <c r="R711" s="73">
        <f t="shared" si="155"/>
        <v>3.0245323816138103E-2</v>
      </c>
    </row>
    <row r="712" spans="1:18" x14ac:dyDescent="0.25">
      <c r="A712" s="12" t="s">
        <v>5175</v>
      </c>
      <c r="B712" s="12"/>
      <c r="C712" s="12" t="s">
        <v>1364</v>
      </c>
      <c r="D712" s="12" t="s">
        <v>737</v>
      </c>
      <c r="E712" s="12" t="s">
        <v>1513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153"/>
        <v>0.18764845605700711</v>
      </c>
      <c r="Q712" s="7" t="b">
        <f t="shared" si="154"/>
        <v>1</v>
      </c>
      <c r="R712" s="73">
        <f t="shared" si="155"/>
        <v>0</v>
      </c>
    </row>
    <row r="713" spans="1:18" x14ac:dyDescent="0.25">
      <c r="A713" s="12" t="s">
        <v>5178</v>
      </c>
      <c r="B713" s="12"/>
      <c r="C713" s="12" t="s">
        <v>868</v>
      </c>
      <c r="D713" s="12" t="s">
        <v>737</v>
      </c>
      <c r="E713" s="12" t="s">
        <v>1513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153"/>
        <v>0.30208333333333331</v>
      </c>
      <c r="Q713" s="7" t="b">
        <f t="shared" si="154"/>
        <v>1</v>
      </c>
      <c r="R713" s="73">
        <f t="shared" si="155"/>
        <v>0</v>
      </c>
    </row>
    <row r="714" spans="1:18" x14ac:dyDescent="0.25">
      <c r="A714" s="12" t="s">
        <v>5180</v>
      </c>
      <c r="B714" s="12"/>
      <c r="C714" s="12" t="s">
        <v>1787</v>
      </c>
      <c r="D714" s="12" t="s">
        <v>737</v>
      </c>
      <c r="E714" s="12" t="s">
        <v>1513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7300</v>
      </c>
      <c r="O714" s="18">
        <f>SUMIF(Journal!$A:$A,HeadJournal!$A714,Journal!U:U)</f>
        <v>-522.61101023737251</v>
      </c>
      <c r="P714" s="22">
        <f t="shared" si="153"/>
        <v>-6.6807746103370952E-2</v>
      </c>
      <c r="Q714" s="7" t="b">
        <f t="shared" si="154"/>
        <v>1</v>
      </c>
      <c r="R714" s="73">
        <f t="shared" si="155"/>
        <v>4.5381267141548401E-2</v>
      </c>
    </row>
    <row r="715" spans="1:18" x14ac:dyDescent="0.25">
      <c r="A715" s="12" t="s">
        <v>5181</v>
      </c>
      <c r="B715" s="12"/>
      <c r="C715" s="12" t="s">
        <v>1787</v>
      </c>
      <c r="D715" s="12" t="s">
        <v>737</v>
      </c>
      <c r="E715" s="12" t="s">
        <v>1513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3000</v>
      </c>
      <c r="O715" s="18">
        <f>SUMIF(Journal!$A:$A,HeadJournal!$A715,Journal!U:U)</f>
        <v>-2419.2589751378118</v>
      </c>
      <c r="P715" s="22">
        <f t="shared" si="153"/>
        <v>-0.4464187790686438</v>
      </c>
      <c r="Q715" s="7" t="b">
        <f t="shared" si="154"/>
        <v>1</v>
      </c>
      <c r="R715" s="73">
        <f t="shared" si="155"/>
        <v>9.7799349031206267E-2</v>
      </c>
    </row>
    <row r="716" spans="1:18" x14ac:dyDescent="0.25">
      <c r="A716" s="12" t="s">
        <v>5183</v>
      </c>
      <c r="B716" s="12"/>
      <c r="C716" s="12" t="s">
        <v>1787</v>
      </c>
      <c r="D716" s="12" t="s">
        <v>737</v>
      </c>
      <c r="E716" s="12" t="s">
        <v>1513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 t="shared" ref="L716:L717" si="157"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5600</v>
      </c>
      <c r="O716" s="18">
        <f>SUMIF(Journal!$A:$A,HeadJournal!$A716,Journal!U:U)</f>
        <v>-3206.3699999999985</v>
      </c>
      <c r="P716" s="22">
        <f t="shared" si="153"/>
        <v>-0.36409667093251802</v>
      </c>
      <c r="Q716" s="7" t="b">
        <f t="shared" si="154"/>
        <v>1</v>
      </c>
      <c r="R716" s="73">
        <f t="shared" si="155"/>
        <v>4.0311728896242155E-2</v>
      </c>
    </row>
    <row r="717" spans="1:18" x14ac:dyDescent="0.25">
      <c r="A717" s="12" t="s">
        <v>5190</v>
      </c>
      <c r="B717" s="12"/>
      <c r="C717" s="12" t="s">
        <v>1804</v>
      </c>
      <c r="D717" s="12" t="s">
        <v>737</v>
      </c>
      <c r="E717" s="12" t="s">
        <v>1513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 t="shared" si="157"/>
        <v>355</v>
      </c>
      <c r="M717" s="8">
        <f>SUMIF(Journal!$A:$A,HeadJournal!$A717,Journal!$P:$P)</f>
        <v>13145.380000000001</v>
      </c>
      <c r="N717" s="8">
        <f>SUMIF(Journal!$A:$A,HeadJournal!$A717,Journal!Q:Q)</f>
        <v>7900</v>
      </c>
      <c r="O717" s="18">
        <f>SUMIF(Journal!$A:$A,HeadJournal!$A717,Journal!U:U)</f>
        <v>-5245.380000000001</v>
      </c>
      <c r="P717" s="22">
        <f t="shared" ref="P717:P722" si="158">IF(N717&lt;&gt;0,IFERROR(O717/M717,""),"")</f>
        <v>-0.39902840389551314</v>
      </c>
      <c r="Q717" s="7" t="b">
        <f t="shared" ref="Q717:Q722" si="159">J717=K717</f>
        <v>1</v>
      </c>
      <c r="R717" s="73">
        <f t="shared" ref="R717:R722" si="160">L717/M717</f>
        <v>2.7005685647733271E-2</v>
      </c>
    </row>
    <row r="718" spans="1:18" x14ac:dyDescent="0.25">
      <c r="A718" s="12" t="s">
        <v>5224</v>
      </c>
      <c r="B718" s="12"/>
      <c r="C718" s="12" t="s">
        <v>1787</v>
      </c>
      <c r="D718" s="12" t="s">
        <v>737</v>
      </c>
      <c r="E718" s="12" t="s">
        <v>1513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7100</v>
      </c>
      <c r="O718" s="18">
        <f>SUMIF(Journal!$A:$A,HeadJournal!$A718,Journal!U:U)</f>
        <v>-3110.310000000004</v>
      </c>
      <c r="P718" s="22">
        <f t="shared" si="158"/>
        <v>-0.30462444333227917</v>
      </c>
      <c r="Q718" s="7" t="b">
        <f t="shared" si="159"/>
        <v>1</v>
      </c>
      <c r="R718" s="73">
        <f t="shared" si="160"/>
        <v>3.7609044191606315E-2</v>
      </c>
    </row>
    <row r="719" spans="1:18" x14ac:dyDescent="0.25">
      <c r="A719" s="12" t="s">
        <v>5235</v>
      </c>
      <c r="B719" s="12"/>
      <c r="C719" s="12" t="s">
        <v>1803</v>
      </c>
      <c r="D719" s="12" t="s">
        <v>737</v>
      </c>
      <c r="E719" s="12" t="s">
        <v>1513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 t="shared" ref="L719:L720" si="161"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7550</v>
      </c>
      <c r="O719" s="18">
        <f>SUMIF(Journal!$A:$A,HeadJournal!$A719,Journal!U:U)</f>
        <v>-890.05107646622173</v>
      </c>
      <c r="P719" s="22">
        <f t="shared" si="158"/>
        <v>-0.10545565049339473</v>
      </c>
      <c r="Q719" s="7" t="b">
        <f t="shared" si="159"/>
        <v>0</v>
      </c>
      <c r="R719" s="73">
        <f t="shared" si="160"/>
        <v>4.5497354994773039E-2</v>
      </c>
    </row>
    <row r="720" spans="1:18" x14ac:dyDescent="0.25">
      <c r="A720" s="12" t="s">
        <v>5236</v>
      </c>
      <c r="B720" s="12"/>
      <c r="C720" s="12" t="s">
        <v>1803</v>
      </c>
      <c r="D720" s="12" t="s">
        <v>737</v>
      </c>
      <c r="E720" s="12" t="s">
        <v>1513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 t="shared" si="161"/>
        <v>384</v>
      </c>
      <c r="M720" s="8">
        <f>SUMIF(Journal!$A:$A,HeadJournal!$A720,Journal!$P:$P)</f>
        <v>17542.7</v>
      </c>
      <c r="N720" s="8">
        <f>SUMIF(Journal!$A:$A,HeadJournal!$A720,Journal!Q:Q)</f>
        <v>10400</v>
      </c>
      <c r="O720" s="18">
        <f>SUMIF(Journal!$A:$A,HeadJournal!$A720,Journal!U:U)</f>
        <v>-7142.7</v>
      </c>
      <c r="P720" s="22">
        <f t="shared" si="158"/>
        <v>-0.40716081332976106</v>
      </c>
      <c r="Q720" s="7" t="b">
        <f t="shared" si="159"/>
        <v>1</v>
      </c>
      <c r="R720" s="73">
        <f t="shared" si="160"/>
        <v>2.1889446892439591E-2</v>
      </c>
    </row>
    <row r="721" spans="1:18" x14ac:dyDescent="0.25">
      <c r="A721" s="12" t="s">
        <v>5239</v>
      </c>
      <c r="B721" s="12"/>
      <c r="C721" s="12" t="s">
        <v>1804</v>
      </c>
      <c r="D721" s="12" t="s">
        <v>737</v>
      </c>
      <c r="E721" s="12" t="s">
        <v>1513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7300</v>
      </c>
      <c r="O721" s="18">
        <f>SUMIF(Journal!$A:$A,HeadJournal!$A721,Journal!U:U)</f>
        <v>-2802.5549999999985</v>
      </c>
      <c r="P721" s="22">
        <f t="shared" si="158"/>
        <v>-0.27741051644856168</v>
      </c>
      <c r="Q721" s="7" t="b">
        <f t="shared" si="159"/>
        <v>1</v>
      </c>
      <c r="R721" s="73">
        <f t="shared" si="160"/>
        <v>3.5139625569967206E-2</v>
      </c>
    </row>
    <row r="722" spans="1:18" x14ac:dyDescent="0.25">
      <c r="A722" s="12" t="s">
        <v>5241</v>
      </c>
      <c r="B722" s="12"/>
      <c r="C722" s="12" t="s">
        <v>1789</v>
      </c>
      <c r="D722" s="12" t="s">
        <v>737</v>
      </c>
      <c r="E722" s="12" t="s">
        <v>1513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 t="shared" ref="L722:L723" si="162"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158"/>
        <v>0.47059470472783627</v>
      </c>
      <c r="Q722" s="7" t="b">
        <f t="shared" si="159"/>
        <v>1</v>
      </c>
      <c r="R722" s="73">
        <f t="shared" si="160"/>
        <v>2.4132836180149109E-2</v>
      </c>
    </row>
    <row r="723" spans="1:18" x14ac:dyDescent="0.25">
      <c r="A723" s="12" t="s">
        <v>5249</v>
      </c>
      <c r="B723" s="12"/>
      <c r="C723" s="12" t="s">
        <v>1804</v>
      </c>
      <c r="D723" s="12" t="s">
        <v>737</v>
      </c>
      <c r="E723" s="12" t="s">
        <v>1513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 t="shared" si="162"/>
        <v>384</v>
      </c>
      <c r="M723" s="8">
        <f>SUMIF(Journal!$A:$A,HeadJournal!$A723,Journal!$P:$P)</f>
        <v>14296.99</v>
      </c>
      <c r="N723" s="8">
        <f>SUMIF(Journal!$A:$A,HeadJournal!$A723,Journal!Q:Q)</f>
        <v>6100</v>
      </c>
      <c r="O723" s="18">
        <f>SUMIF(Journal!$A:$A,HeadJournal!$A723,Journal!U:U)</f>
        <v>-8196.989999999998</v>
      </c>
      <c r="P723" s="22">
        <f t="shared" ref="P723:P728" si="163">IF(N723&lt;&gt;0,IFERROR(O723/M723,""),"")</f>
        <v>-0.57333676529115551</v>
      </c>
      <c r="Q723" s="7" t="b">
        <f t="shared" ref="Q723:Q728" si="164">J723=K723</f>
        <v>1</v>
      </c>
      <c r="R723" s="73">
        <f t="shared" ref="R723:R728" si="165">L723/M723</f>
        <v>2.6858800348884625E-2</v>
      </c>
    </row>
    <row r="724" spans="1:18" x14ac:dyDescent="0.25">
      <c r="A724" s="12" t="s">
        <v>5251</v>
      </c>
      <c r="B724" s="12"/>
      <c r="C724" s="12" t="s">
        <v>1804</v>
      </c>
      <c r="D724" s="12" t="s">
        <v>737</v>
      </c>
      <c r="E724" s="12" t="s">
        <v>1513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0</v>
      </c>
      <c r="O724" s="18">
        <f>SUMIF(Journal!$A:$A,HeadJournal!$A724,Journal!U:U)</f>
        <v>-16563.959999999992</v>
      </c>
      <c r="P724" s="22" t="str">
        <f t="shared" si="163"/>
        <v/>
      </c>
      <c r="Q724" s="7" t="b">
        <f t="shared" si="164"/>
        <v>1</v>
      </c>
      <c r="R724" s="73">
        <f t="shared" si="165"/>
        <v>2.3182862069215344E-2</v>
      </c>
    </row>
    <row r="725" spans="1:18" x14ac:dyDescent="0.25">
      <c r="A725" s="12" t="s">
        <v>5332</v>
      </c>
      <c r="B725" s="12"/>
      <c r="C725" s="12" t="s">
        <v>1804</v>
      </c>
      <c r="D725" s="12" t="s">
        <v>737</v>
      </c>
      <c r="E725" s="12" t="s">
        <v>1513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 t="shared" ref="L725:L728" si="166"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0</v>
      </c>
      <c r="O725" s="18">
        <f>SUMIF(Journal!$A:$A,HeadJournal!$A725,Journal!U:U)</f>
        <v>-15299.420000000002</v>
      </c>
      <c r="P725" s="22" t="str">
        <f t="shared" si="163"/>
        <v/>
      </c>
      <c r="Q725" s="7" t="b">
        <f t="shared" si="164"/>
        <v>1</v>
      </c>
      <c r="R725" s="73">
        <f t="shared" si="165"/>
        <v>2.5098990680692469E-2</v>
      </c>
    </row>
    <row r="726" spans="1:18" x14ac:dyDescent="0.25">
      <c r="A726" s="12" t="s">
        <v>5342</v>
      </c>
      <c r="B726" s="12"/>
      <c r="C726" s="12" t="s">
        <v>1787</v>
      </c>
      <c r="D726" s="12" t="s">
        <v>737</v>
      </c>
      <c r="E726" s="12" t="s">
        <v>1513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 t="shared" si="166"/>
        <v>384</v>
      </c>
      <c r="M726" s="8">
        <f>SUMIF(Journal!$A:$A,HeadJournal!$A726,Journal!$P:$P)</f>
        <v>16413.219999999994</v>
      </c>
      <c r="N726" s="8">
        <f>SUMIF(Journal!$A:$A,HeadJournal!$A726,Journal!Q:Q)</f>
        <v>0</v>
      </c>
      <c r="O726" s="18">
        <f>SUMIF(Journal!$A:$A,HeadJournal!$A726,Journal!U:U)</f>
        <v>-16413.219999999994</v>
      </c>
      <c r="P726" s="22" t="str">
        <f t="shared" si="163"/>
        <v/>
      </c>
      <c r="Q726" s="7" t="b">
        <f t="shared" si="164"/>
        <v>1</v>
      </c>
      <c r="R726" s="73">
        <f t="shared" si="165"/>
        <v>2.339577486928221E-2</v>
      </c>
    </row>
    <row r="727" spans="1:18" x14ac:dyDescent="0.25">
      <c r="A727" s="12" t="s">
        <v>5343</v>
      </c>
      <c r="B727" s="12"/>
      <c r="C727" s="12" t="s">
        <v>1787</v>
      </c>
      <c r="D727" s="12" t="s">
        <v>737</v>
      </c>
      <c r="E727" s="12" t="s">
        <v>1513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 t="shared" si="166"/>
        <v>384</v>
      </c>
      <c r="M727" s="8">
        <f>SUMIF(Journal!$A:$A,HeadJournal!$A727,Journal!$P:$P)</f>
        <v>16945.529999999995</v>
      </c>
      <c r="N727" s="8">
        <f>SUMIF(Journal!$A:$A,HeadJournal!$A727,Journal!Q:Q)</f>
        <v>4400</v>
      </c>
      <c r="O727" s="18">
        <f>SUMIF(Journal!$A:$A,HeadJournal!$A727,Journal!U:U)</f>
        <v>-12545.529999999997</v>
      </c>
      <c r="P727" s="22">
        <f t="shared" si="163"/>
        <v>-0.74034450383080375</v>
      </c>
      <c r="Q727" s="7" t="b">
        <f t="shared" si="164"/>
        <v>1</v>
      </c>
      <c r="R727" s="73">
        <f t="shared" si="165"/>
        <v>2.2660843302038953E-2</v>
      </c>
    </row>
    <row r="728" spans="1:18" x14ac:dyDescent="0.25">
      <c r="A728" s="12" t="s">
        <v>5354</v>
      </c>
      <c r="B728" s="12"/>
      <c r="C728" s="12" t="s">
        <v>1803</v>
      </c>
      <c r="D728" s="12" t="s">
        <v>737</v>
      </c>
      <c r="E728" s="12" t="s">
        <v>1513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 t="shared" si="166"/>
        <v>384</v>
      </c>
      <c r="M728" s="8">
        <f>SUMIF(Journal!$A:$A,HeadJournal!$A728,Journal!$P:$P)</f>
        <v>15416.44</v>
      </c>
      <c r="N728" s="8">
        <f>SUMIF(Journal!$A:$A,HeadJournal!$A728,Journal!Q:Q)</f>
        <v>0</v>
      </c>
      <c r="O728" s="18">
        <f>SUMIF(Journal!$A:$A,HeadJournal!$A728,Journal!U:U)</f>
        <v>-15416.44</v>
      </c>
      <c r="P728" s="22" t="str">
        <f t="shared" si="163"/>
        <v/>
      </c>
      <c r="Q728" s="7" t="b">
        <f t="shared" si="164"/>
        <v>1</v>
      </c>
      <c r="R728" s="73">
        <f t="shared" si="165"/>
        <v>2.490847433000096E-2</v>
      </c>
    </row>
    <row r="729" spans="1:18" x14ac:dyDescent="0.25">
      <c r="A729" s="12" t="s">
        <v>5355</v>
      </c>
      <c r="B729" s="12"/>
      <c r="C729" s="12" t="s">
        <v>1416</v>
      </c>
      <c r="D729" s="12" t="s">
        <v>737</v>
      </c>
      <c r="E729" s="12" t="s">
        <v>1513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153"/>
        <v>1.4875621890547264</v>
      </c>
      <c r="Q729" s="7" t="b">
        <f t="shared" si="154"/>
        <v>1</v>
      </c>
      <c r="R729" s="73">
        <f t="shared" si="155"/>
        <v>0</v>
      </c>
    </row>
    <row r="730" spans="1:18" x14ac:dyDescent="0.25">
      <c r="A730" s="12" t="s">
        <v>5356</v>
      </c>
      <c r="B730" s="12"/>
      <c r="C730" s="12" t="s">
        <v>1393</v>
      </c>
      <c r="D730" s="12" t="s">
        <v>737</v>
      </c>
      <c r="E730" s="12" t="s">
        <v>1513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153"/>
        <v/>
      </c>
      <c r="Q730" s="7" t="b">
        <f t="shared" ref="Q730:Q809" si="167">J730=K730</f>
        <v>1</v>
      </c>
      <c r="R730" s="73">
        <f t="shared" si="155"/>
        <v>0</v>
      </c>
    </row>
    <row r="731" spans="1:18" x14ac:dyDescent="0.25">
      <c r="A731" s="112" t="s">
        <v>5367</v>
      </c>
      <c r="B731" s="12"/>
      <c r="C731" s="12" t="s">
        <v>1804</v>
      </c>
      <c r="D731" s="12" t="s">
        <v>1541</v>
      </c>
      <c r="E731" s="12" t="s">
        <v>1513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/>
      <c r="M731" s="8">
        <f>SUMIF(Journal!$A:$A,HeadJournal!$A731,Journal!$P:$P)</f>
        <v>17328.93</v>
      </c>
      <c r="N731" s="8">
        <f>SUMIF(Journal!$A:$A,HeadJournal!$A731,Journal!Q:Q)</f>
        <v>1900</v>
      </c>
      <c r="O731" s="18">
        <f>SUMIF(Journal!$A:$A,HeadJournal!$A731,Journal!U:U)</f>
        <v>-15428.929999999998</v>
      </c>
      <c r="P731" s="22">
        <f t="shared" si="153"/>
        <v>-0.89035676178506107</v>
      </c>
      <c r="Q731" s="7" t="b">
        <f t="shared" si="167"/>
        <v>1</v>
      </c>
      <c r="R731" s="73">
        <f t="shared" si="155"/>
        <v>0</v>
      </c>
    </row>
    <row r="732" spans="1:18" x14ac:dyDescent="0.25">
      <c r="A732" s="12" t="s">
        <v>5368</v>
      </c>
      <c r="B732" s="12"/>
      <c r="C732" s="12" t="s">
        <v>1364</v>
      </c>
      <c r="D732" s="12" t="s">
        <v>737</v>
      </c>
      <c r="E732" s="12" t="s">
        <v>1513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153"/>
        <v>0.55807365439093481</v>
      </c>
      <c r="Q732" s="7" t="b">
        <f t="shared" si="167"/>
        <v>1</v>
      </c>
      <c r="R732" s="73">
        <f t="shared" si="155"/>
        <v>0</v>
      </c>
    </row>
    <row r="733" spans="1:18" x14ac:dyDescent="0.25">
      <c r="A733" s="112" t="s">
        <v>5369</v>
      </c>
      <c r="B733" s="12"/>
      <c r="C733" s="12" t="s">
        <v>1804</v>
      </c>
      <c r="D733" s="12" t="s">
        <v>1541</v>
      </c>
      <c r="E733" s="12" t="s">
        <v>1513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/>
      <c r="M733" s="8">
        <f>SUMIF(Journal!$A:$A,HeadJournal!$A733,Journal!$P:$P)</f>
        <v>16221.92</v>
      </c>
      <c r="N733" s="8">
        <f>SUMIF(Journal!$A:$A,HeadJournal!$A733,Journal!Q:Q)</f>
        <v>0</v>
      </c>
      <c r="O733" s="18">
        <f>SUMIF(Journal!$A:$A,HeadJournal!$A733,Journal!U:U)</f>
        <v>-16221.92</v>
      </c>
      <c r="P733" s="22" t="str">
        <f t="shared" si="153"/>
        <v/>
      </c>
      <c r="Q733" s="7" t="b">
        <f t="shared" si="167"/>
        <v>1</v>
      </c>
      <c r="R733" s="73">
        <f t="shared" si="155"/>
        <v>0</v>
      </c>
    </row>
    <row r="734" spans="1:18" x14ac:dyDescent="0.25">
      <c r="A734" s="112" t="s">
        <v>5378</v>
      </c>
      <c r="B734" s="12"/>
      <c r="C734" s="12" t="s">
        <v>1787</v>
      </c>
      <c r="D734" s="12" t="s">
        <v>1541</v>
      </c>
      <c r="E734" s="12" t="s">
        <v>1513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/>
      <c r="M734" s="8">
        <f>SUMIF(Journal!$A:$A,HeadJournal!$A734,Journal!$P:$P)</f>
        <v>16693.489999999998</v>
      </c>
      <c r="N734" s="8">
        <f>SUMIF(Journal!$A:$A,HeadJournal!$A734,Journal!Q:Q)</f>
        <v>0</v>
      </c>
      <c r="O734" s="18">
        <f>SUMIF(Journal!$A:$A,HeadJournal!$A734,Journal!U:U)</f>
        <v>-16693.489999999998</v>
      </c>
      <c r="P734" s="22" t="str">
        <f t="shared" si="153"/>
        <v/>
      </c>
      <c r="Q734" s="7" t="b">
        <f t="shared" si="167"/>
        <v>1</v>
      </c>
      <c r="R734" s="73">
        <f t="shared" si="155"/>
        <v>0</v>
      </c>
    </row>
    <row r="735" spans="1:18" x14ac:dyDescent="0.25">
      <c r="A735" s="12" t="s">
        <v>5429</v>
      </c>
      <c r="B735" s="12"/>
      <c r="C735" s="12" t="s">
        <v>1416</v>
      </c>
      <c r="D735" s="12" t="s">
        <v>737</v>
      </c>
      <c r="E735" s="12" t="s">
        <v>1513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2000</v>
      </c>
      <c r="O735" s="18">
        <f>SUMIF(Journal!$A:$A,HeadJournal!$A735,Journal!U:U)</f>
        <v>456</v>
      </c>
      <c r="P735" s="22">
        <f t="shared" si="153"/>
        <v>0.29533678756476683</v>
      </c>
      <c r="Q735" s="7" t="b">
        <f t="shared" si="167"/>
        <v>1</v>
      </c>
      <c r="R735" s="73">
        <f t="shared" si="155"/>
        <v>0</v>
      </c>
    </row>
    <row r="736" spans="1:18" x14ac:dyDescent="0.25">
      <c r="A736" s="112" t="s">
        <v>5438</v>
      </c>
      <c r="B736" s="12"/>
      <c r="C736" s="12" t="s">
        <v>1787</v>
      </c>
      <c r="D736" s="12" t="s">
        <v>1541</v>
      </c>
      <c r="E736" s="12" t="s">
        <v>1513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/>
      <c r="M736" s="8">
        <f>SUMIF(Journal!$A:$A,HeadJournal!$A736,Journal!$P:$P)</f>
        <v>8234.9999999999982</v>
      </c>
      <c r="N736" s="8">
        <f>SUMIF(Journal!$A:$A,HeadJournal!$A736,Journal!Q:Q)</f>
        <v>0</v>
      </c>
      <c r="O736" s="18">
        <f>SUMIF(Journal!$A:$A,HeadJournal!$A736,Journal!U:U)</f>
        <v>-8234.9999999999982</v>
      </c>
      <c r="P736" s="22" t="str">
        <f t="shared" si="153"/>
        <v/>
      </c>
      <c r="Q736" s="7" t="b">
        <f t="shared" si="167"/>
        <v>1</v>
      </c>
      <c r="R736" s="73">
        <f t="shared" si="155"/>
        <v>0</v>
      </c>
    </row>
    <row r="737" spans="1:18" x14ac:dyDescent="0.25">
      <c r="A737" s="112" t="s">
        <v>5452</v>
      </c>
      <c r="B737" s="12"/>
      <c r="C737" s="12" t="s">
        <v>1804</v>
      </c>
      <c r="D737" s="12" t="s">
        <v>1541</v>
      </c>
      <c r="E737" s="12" t="s">
        <v>1513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/>
      <c r="M737" s="8">
        <f>SUMIF(Journal!$A:$A,HeadJournal!$A737,Journal!$P:$P)</f>
        <v>16968.25</v>
      </c>
      <c r="N737" s="8">
        <f>SUMIF(Journal!$A:$A,HeadJournal!$A737,Journal!Q:Q)</f>
        <v>0</v>
      </c>
      <c r="O737" s="18">
        <f>SUMIF(Journal!$A:$A,HeadJournal!$A737,Journal!U:U)</f>
        <v>-16968.25</v>
      </c>
      <c r="P737" s="22" t="str">
        <f t="shared" si="153"/>
        <v/>
      </c>
      <c r="Q737" s="7" t="b">
        <f t="shared" si="167"/>
        <v>1</v>
      </c>
      <c r="R737" s="73">
        <f t="shared" si="155"/>
        <v>0</v>
      </c>
    </row>
    <row r="738" spans="1:18" x14ac:dyDescent="0.25">
      <c r="A738" s="12" t="s">
        <v>5485</v>
      </c>
      <c r="B738" s="12"/>
      <c r="C738" s="12" t="s">
        <v>1789</v>
      </c>
      <c r="D738" s="12" t="s">
        <v>1541</v>
      </c>
      <c r="E738" s="12" t="s">
        <v>1513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/>
      <c r="M738" s="8">
        <f>SUMIF(Journal!$A:$A,HeadJournal!$A738,Journal!$P:$P)</f>
        <v>14072.810000000005</v>
      </c>
      <c r="N738" s="8">
        <f>SUMIF(Journal!$A:$A,HeadJournal!$A738,Journal!Q:Q)</f>
        <v>0</v>
      </c>
      <c r="O738" s="18">
        <f>SUMIF(Journal!$A:$A,HeadJournal!$A738,Journal!U:U)</f>
        <v>-14072.810000000005</v>
      </c>
      <c r="P738" s="22" t="str">
        <f t="shared" si="153"/>
        <v/>
      </c>
      <c r="Q738" s="7" t="b">
        <f t="shared" si="167"/>
        <v>1</v>
      </c>
      <c r="R738" s="73">
        <f t="shared" si="155"/>
        <v>0</v>
      </c>
    </row>
    <row r="739" spans="1:18" x14ac:dyDescent="0.25">
      <c r="A739" s="12" t="s">
        <v>5508</v>
      </c>
      <c r="B739" s="12"/>
      <c r="C739" s="12" t="s">
        <v>1803</v>
      </c>
      <c r="D739" s="12" t="s">
        <v>1541</v>
      </c>
      <c r="E739" s="12" t="s">
        <v>1513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/>
      <c r="M739" s="8">
        <f>SUMIF(Journal!$A:$A,HeadJournal!$A739,Journal!$P:$P)</f>
        <v>14445.450000000003</v>
      </c>
      <c r="N739" s="8">
        <f>SUMIF(Journal!$A:$A,HeadJournal!$A739,Journal!Q:Q)</f>
        <v>0</v>
      </c>
      <c r="O739" s="18">
        <f>SUMIF(Journal!$A:$A,HeadJournal!$A739,Journal!U:U)</f>
        <v>-14445.450000000003</v>
      </c>
      <c r="P739" s="22" t="str">
        <f t="shared" si="153"/>
        <v/>
      </c>
      <c r="Q739" s="7" t="b">
        <f t="shared" si="167"/>
        <v>1</v>
      </c>
      <c r="R739" s="73">
        <f t="shared" si="155"/>
        <v>0</v>
      </c>
    </row>
    <row r="740" spans="1:18" x14ac:dyDescent="0.25">
      <c r="A740" s="12"/>
      <c r="B740" s="12"/>
      <c r="C740" s="12"/>
      <c r="D740" s="12"/>
      <c r="E740" s="12"/>
      <c r="F740" s="12"/>
      <c r="G740" s="13"/>
      <c r="H740" s="14"/>
      <c r="I740" s="14"/>
      <c r="J740" s="8">
        <f>SUMIF(Journal!$A:$A,HeadJournal!$A740,Journal!$K:$K)+SUMIF(Journal!$A:$A,HeadJournal!$A740,Journal!$L:$L)+SUMIF(Journal!$A:$A,HeadJournal!$A740,Journal!$M:$M)</f>
        <v>0</v>
      </c>
      <c r="K740" s="14"/>
      <c r="L740" s="14"/>
      <c r="M740" s="8">
        <f>SUMIF(Journal!$A:$A,HeadJournal!$A740,Journal!$P:$P)</f>
        <v>0</v>
      </c>
      <c r="N740" s="8">
        <f>SUMIF(Journal!$A:$A,HeadJournal!$A740,Journal!Q:Q)</f>
        <v>0</v>
      </c>
      <c r="O740" s="18">
        <f>SUMIF(Journal!$A:$A,HeadJournal!$A740,Journal!U:U)</f>
        <v>0</v>
      </c>
      <c r="P740" s="22" t="str">
        <f t="shared" si="153"/>
        <v/>
      </c>
      <c r="Q740" s="7" t="b">
        <f t="shared" si="167"/>
        <v>1</v>
      </c>
      <c r="R740" s="73" t="e">
        <f t="shared" si="155"/>
        <v>#DIV/0!</v>
      </c>
    </row>
    <row r="741" spans="1:18" x14ac:dyDescent="0.25">
      <c r="A741" s="12"/>
      <c r="B741" s="12"/>
      <c r="C741" s="12"/>
      <c r="D741" s="12"/>
      <c r="E741" s="12"/>
      <c r="F741" s="12"/>
      <c r="G741" s="13"/>
      <c r="H741" s="14"/>
      <c r="I741" s="14"/>
      <c r="J741" s="8">
        <f>SUMIF(Journal!$A:$A,HeadJournal!$A741,Journal!$K:$K)+SUMIF(Journal!$A:$A,HeadJournal!$A741,Journal!$L:$L)+SUMIF(Journal!$A:$A,HeadJournal!$A741,Journal!$M:$M)</f>
        <v>0</v>
      </c>
      <c r="K741" s="14"/>
      <c r="L741" s="14"/>
      <c r="M741" s="8">
        <f>SUMIF(Journal!$A:$A,HeadJournal!$A741,Journal!$P:$P)</f>
        <v>0</v>
      </c>
      <c r="N741" s="8">
        <f>SUMIF(Journal!$A:$A,HeadJournal!$A741,Journal!Q:Q)</f>
        <v>0</v>
      </c>
      <c r="O741" s="18">
        <f>SUMIF(Journal!$A:$A,HeadJournal!$A741,Journal!U:U)</f>
        <v>0</v>
      </c>
      <c r="P741" s="22" t="str">
        <f t="shared" si="153"/>
        <v/>
      </c>
      <c r="Q741" s="7" t="b">
        <f t="shared" si="167"/>
        <v>1</v>
      </c>
      <c r="R741" s="73" t="e">
        <f t="shared" si="155"/>
        <v>#DIV/0!</v>
      </c>
    </row>
    <row r="742" spans="1:18" x14ac:dyDescent="0.25">
      <c r="A742" s="12"/>
      <c r="B742" s="12"/>
      <c r="C742" s="12"/>
      <c r="D742" s="12"/>
      <c r="E742" s="12"/>
      <c r="F742" s="12"/>
      <c r="G742" s="13"/>
      <c r="H742" s="14"/>
      <c r="I742" s="14"/>
      <c r="J742" s="8">
        <f>SUMIF(Journal!$A:$A,HeadJournal!$A742,Journal!$K:$K)+SUMIF(Journal!$A:$A,HeadJournal!$A742,Journal!$L:$L)+SUMIF(Journal!$A:$A,HeadJournal!$A742,Journal!$M:$M)</f>
        <v>0</v>
      </c>
      <c r="K742" s="14"/>
      <c r="L742" s="14"/>
      <c r="M742" s="8">
        <f>SUMIF(Journal!$A:$A,HeadJournal!$A742,Journal!$P:$P)</f>
        <v>0</v>
      </c>
      <c r="N742" s="8">
        <f>SUMIF(Journal!$A:$A,HeadJournal!$A742,Journal!Q:Q)</f>
        <v>0</v>
      </c>
      <c r="O742" s="18">
        <f>SUMIF(Journal!$A:$A,HeadJournal!$A742,Journal!U:U)</f>
        <v>0</v>
      </c>
      <c r="P742" s="22" t="str">
        <f t="shared" si="153"/>
        <v/>
      </c>
      <c r="Q742" s="7" t="b">
        <f t="shared" si="167"/>
        <v>1</v>
      </c>
      <c r="R742" s="73" t="e">
        <f t="shared" si="155"/>
        <v>#DIV/0!</v>
      </c>
    </row>
    <row r="743" spans="1:18" x14ac:dyDescent="0.25">
      <c r="A743" s="12"/>
      <c r="B743" s="12"/>
      <c r="C743" s="12"/>
      <c r="D743" s="12"/>
      <c r="E743" s="12"/>
      <c r="F743" s="12"/>
      <c r="G743" s="13"/>
      <c r="H743" s="14"/>
      <c r="I743" s="14"/>
      <c r="J743" s="8">
        <f>SUMIF(Journal!$A:$A,HeadJournal!$A743,Journal!$K:$K)+SUMIF(Journal!$A:$A,HeadJournal!$A743,Journal!$L:$L)+SUMIF(Journal!$A:$A,HeadJournal!$A743,Journal!$M:$M)</f>
        <v>0</v>
      </c>
      <c r="K743" s="14"/>
      <c r="L743" s="14"/>
      <c r="M743" s="8">
        <f>SUMIF(Journal!$A:$A,HeadJournal!$A743,Journal!$P:$P)</f>
        <v>0</v>
      </c>
      <c r="N743" s="8">
        <f>SUMIF(Journal!$A:$A,HeadJournal!$A743,Journal!Q:Q)</f>
        <v>0</v>
      </c>
      <c r="O743" s="18">
        <f>SUMIF(Journal!$A:$A,HeadJournal!$A743,Journal!U:U)</f>
        <v>0</v>
      </c>
      <c r="P743" s="22" t="str">
        <f t="shared" si="153"/>
        <v/>
      </c>
      <c r="Q743" s="7" t="b">
        <f t="shared" si="167"/>
        <v>1</v>
      </c>
      <c r="R743" s="73" t="e">
        <f t="shared" si="155"/>
        <v>#DIV/0!</v>
      </c>
    </row>
    <row r="744" spans="1:18" x14ac:dyDescent="0.25">
      <c r="A744" s="12"/>
      <c r="B744" s="12"/>
      <c r="C744" s="12"/>
      <c r="D744" s="12"/>
      <c r="E744" s="12"/>
      <c r="F744" s="12"/>
      <c r="G744" s="13"/>
      <c r="H744" s="14"/>
      <c r="I744" s="14"/>
      <c r="J744" s="8">
        <f>SUMIF(Journal!$A:$A,HeadJournal!$A744,Journal!$K:$K)+SUMIF(Journal!$A:$A,HeadJournal!$A744,Journal!$L:$L)+SUMIF(Journal!$A:$A,HeadJournal!$A744,Journal!$M:$M)</f>
        <v>0</v>
      </c>
      <c r="K744" s="14"/>
      <c r="L744" s="14"/>
      <c r="M744" s="8">
        <f>SUMIF(Journal!$A:$A,HeadJournal!$A744,Journal!$P:$P)</f>
        <v>0</v>
      </c>
      <c r="N744" s="8">
        <f>SUMIF(Journal!$A:$A,HeadJournal!$A744,Journal!Q:Q)</f>
        <v>0</v>
      </c>
      <c r="O744" s="18">
        <f>SUMIF(Journal!$A:$A,HeadJournal!$A744,Journal!U:U)</f>
        <v>0</v>
      </c>
      <c r="P744" s="22" t="str">
        <f t="shared" si="153"/>
        <v/>
      </c>
      <c r="Q744" s="7" t="b">
        <f t="shared" si="167"/>
        <v>1</v>
      </c>
      <c r="R744" s="73" t="e">
        <f t="shared" si="155"/>
        <v>#DIV/0!</v>
      </c>
    </row>
    <row r="745" spans="1:18" x14ac:dyDescent="0.25">
      <c r="A745" s="12"/>
      <c r="B745" s="12"/>
      <c r="C745" s="12"/>
      <c r="D745" s="12"/>
      <c r="E745" s="12"/>
      <c r="F745" s="12"/>
      <c r="G745" s="13"/>
      <c r="H745" s="14"/>
      <c r="I745" s="14"/>
      <c r="J745" s="8">
        <f>SUMIF(Journal!$A:$A,HeadJournal!$A745,Journal!$K:$K)+SUMIF(Journal!$A:$A,HeadJournal!$A745,Journal!$L:$L)+SUMIF(Journal!$A:$A,HeadJournal!$A745,Journal!$M:$M)</f>
        <v>0</v>
      </c>
      <c r="K745" s="14"/>
      <c r="L745" s="14"/>
      <c r="M745" s="8">
        <f>SUMIF(Journal!$A:$A,HeadJournal!$A745,Journal!$P:$P)</f>
        <v>0</v>
      </c>
      <c r="N745" s="8">
        <f>SUMIF(Journal!$A:$A,HeadJournal!$A745,Journal!Q:Q)</f>
        <v>0</v>
      </c>
      <c r="O745" s="18">
        <f>SUMIF(Journal!$A:$A,HeadJournal!$A745,Journal!U:U)</f>
        <v>0</v>
      </c>
      <c r="P745" s="22" t="str">
        <f t="shared" si="153"/>
        <v/>
      </c>
      <c r="Q745" s="7" t="b">
        <f t="shared" si="167"/>
        <v>1</v>
      </c>
      <c r="R745" s="73" t="e">
        <f t="shared" si="155"/>
        <v>#DIV/0!</v>
      </c>
    </row>
    <row r="746" spans="1:18" x14ac:dyDescent="0.25">
      <c r="A746" s="12"/>
      <c r="B746" s="12"/>
      <c r="C746" s="12"/>
      <c r="D746" s="12"/>
      <c r="E746" s="12"/>
      <c r="F746" s="12"/>
      <c r="G746" s="13"/>
      <c r="H746" s="14"/>
      <c r="I746" s="14"/>
      <c r="J746" s="8">
        <f>SUMIF(Journal!$A:$A,HeadJournal!$A746,Journal!$K:$K)+SUMIF(Journal!$A:$A,HeadJournal!$A746,Journal!$L:$L)+SUMIF(Journal!$A:$A,HeadJournal!$A746,Journal!$M:$M)</f>
        <v>0</v>
      </c>
      <c r="K746" s="14"/>
      <c r="L746" s="14"/>
      <c r="M746" s="8">
        <f>SUMIF(Journal!$A:$A,HeadJournal!$A746,Journal!$P:$P)</f>
        <v>0</v>
      </c>
      <c r="N746" s="8">
        <f>SUMIF(Journal!$A:$A,HeadJournal!$A746,Journal!Q:Q)</f>
        <v>0</v>
      </c>
      <c r="O746" s="18">
        <f>SUMIF(Journal!$A:$A,HeadJournal!$A746,Journal!U:U)</f>
        <v>0</v>
      </c>
      <c r="P746" s="22" t="str">
        <f t="shared" si="153"/>
        <v/>
      </c>
      <c r="Q746" s="7" t="b">
        <f t="shared" si="167"/>
        <v>1</v>
      </c>
      <c r="R746" s="73" t="e">
        <f t="shared" si="155"/>
        <v>#DIV/0!</v>
      </c>
    </row>
    <row r="747" spans="1:18" x14ac:dyDescent="0.25">
      <c r="A747" s="12"/>
      <c r="B747" s="12"/>
      <c r="C747" s="12"/>
      <c r="D747" s="12"/>
      <c r="E747" s="12"/>
      <c r="F747" s="12"/>
      <c r="G747" s="13"/>
      <c r="H747" s="14"/>
      <c r="I747" s="14"/>
      <c r="J747" s="8">
        <f>SUMIF(Journal!$A:$A,HeadJournal!$A747,Journal!$K:$K)+SUMIF(Journal!$A:$A,HeadJournal!$A747,Journal!$L:$L)+SUMIF(Journal!$A:$A,HeadJournal!$A747,Journal!$M:$M)</f>
        <v>0</v>
      </c>
      <c r="K747" s="14"/>
      <c r="L747" s="14"/>
      <c r="M747" s="8">
        <f>SUMIF(Journal!$A:$A,HeadJournal!$A747,Journal!$P:$P)</f>
        <v>0</v>
      </c>
      <c r="N747" s="8">
        <f>SUMIF(Journal!$A:$A,HeadJournal!$A747,Journal!Q:Q)</f>
        <v>0</v>
      </c>
      <c r="O747" s="18">
        <f>SUMIF(Journal!$A:$A,HeadJournal!$A747,Journal!U:U)</f>
        <v>0</v>
      </c>
      <c r="P747" s="22" t="str">
        <f t="shared" si="153"/>
        <v/>
      </c>
      <c r="Q747" s="7" t="b">
        <f t="shared" si="167"/>
        <v>1</v>
      </c>
      <c r="R747" s="73" t="e">
        <f t="shared" si="155"/>
        <v>#DIV/0!</v>
      </c>
    </row>
    <row r="748" spans="1:18" x14ac:dyDescent="0.25">
      <c r="A748" s="12"/>
      <c r="B748" s="12"/>
      <c r="C748" s="12"/>
      <c r="D748" s="12"/>
      <c r="E748" s="12"/>
      <c r="F748" s="12"/>
      <c r="G748" s="13"/>
      <c r="H748" s="14"/>
      <c r="I748" s="14"/>
      <c r="J748" s="8">
        <f>SUMIF(Journal!$A:$A,HeadJournal!$A748,Journal!$K:$K)+SUMIF(Journal!$A:$A,HeadJournal!$A748,Journal!$L:$L)+SUMIF(Journal!$A:$A,HeadJournal!$A748,Journal!$M:$M)</f>
        <v>0</v>
      </c>
      <c r="K748" s="14"/>
      <c r="L748" s="14"/>
      <c r="M748" s="8">
        <f>SUMIF(Journal!$A:$A,HeadJournal!$A748,Journal!$P:$P)</f>
        <v>0</v>
      </c>
      <c r="N748" s="8">
        <f>SUMIF(Journal!$A:$A,HeadJournal!$A748,Journal!Q:Q)</f>
        <v>0</v>
      </c>
      <c r="O748" s="18">
        <f>SUMIF(Journal!$A:$A,HeadJournal!$A748,Journal!U:U)</f>
        <v>0</v>
      </c>
      <c r="P748" s="22" t="str">
        <f t="shared" si="153"/>
        <v/>
      </c>
      <c r="Q748" s="7" t="b">
        <f t="shared" si="167"/>
        <v>1</v>
      </c>
      <c r="R748" s="73" t="e">
        <f t="shared" si="155"/>
        <v>#DIV/0!</v>
      </c>
    </row>
    <row r="749" spans="1:18" x14ac:dyDescent="0.25">
      <c r="A749" s="12"/>
      <c r="B749" s="12"/>
      <c r="C749" s="12"/>
      <c r="D749" s="12"/>
      <c r="E749" s="12"/>
      <c r="F749" s="12"/>
      <c r="G749" s="13"/>
      <c r="H749" s="14"/>
      <c r="I749" s="14"/>
      <c r="J749" s="8">
        <f>SUMIF(Journal!$A:$A,HeadJournal!$A749,Journal!$K:$K)+SUMIF(Journal!$A:$A,HeadJournal!$A749,Journal!$L:$L)+SUMIF(Journal!$A:$A,HeadJournal!$A749,Journal!$M:$M)</f>
        <v>0</v>
      </c>
      <c r="K749" s="14"/>
      <c r="L749" s="14"/>
      <c r="M749" s="8">
        <f>SUMIF(Journal!$A:$A,HeadJournal!$A749,Journal!$P:$P)</f>
        <v>0</v>
      </c>
      <c r="N749" s="8">
        <f>SUMIF(Journal!$A:$A,HeadJournal!$A749,Journal!Q:Q)</f>
        <v>0</v>
      </c>
      <c r="O749" s="18">
        <f>SUMIF(Journal!$A:$A,HeadJournal!$A749,Journal!U:U)</f>
        <v>0</v>
      </c>
      <c r="P749" s="22" t="str">
        <f t="shared" si="153"/>
        <v/>
      </c>
      <c r="Q749" s="7" t="b">
        <f t="shared" si="167"/>
        <v>1</v>
      </c>
      <c r="R749" s="73" t="e">
        <f t="shared" si="155"/>
        <v>#DIV/0!</v>
      </c>
    </row>
    <row r="750" spans="1:18" x14ac:dyDescent="0.25">
      <c r="A750" s="12"/>
      <c r="B750" s="12"/>
      <c r="C750" s="12"/>
      <c r="D750" s="12"/>
      <c r="E750" s="12"/>
      <c r="F750" s="12"/>
      <c r="G750" s="13"/>
      <c r="H750" s="14"/>
      <c r="I750" s="14"/>
      <c r="J750" s="8">
        <f>SUMIF(Journal!$A:$A,HeadJournal!$A750,Journal!$K:$K)+SUMIF(Journal!$A:$A,HeadJournal!$A750,Journal!$L:$L)+SUMIF(Journal!$A:$A,HeadJournal!$A750,Journal!$M:$M)</f>
        <v>0</v>
      </c>
      <c r="K750" s="14"/>
      <c r="L750" s="14"/>
      <c r="M750" s="8">
        <f>SUMIF(Journal!$A:$A,HeadJournal!$A750,Journal!$P:$P)</f>
        <v>0</v>
      </c>
      <c r="N750" s="8">
        <f>SUMIF(Journal!$A:$A,HeadJournal!$A750,Journal!Q:Q)</f>
        <v>0</v>
      </c>
      <c r="O750" s="18">
        <f>SUMIF(Journal!$A:$A,HeadJournal!$A750,Journal!U:U)</f>
        <v>0</v>
      </c>
      <c r="P750" s="22" t="str">
        <f t="shared" si="153"/>
        <v/>
      </c>
      <c r="Q750" s="7" t="b">
        <f t="shared" si="167"/>
        <v>1</v>
      </c>
      <c r="R750" s="73" t="e">
        <f t="shared" si="155"/>
        <v>#DIV/0!</v>
      </c>
    </row>
    <row r="751" spans="1:18" x14ac:dyDescent="0.25">
      <c r="A751" s="12"/>
      <c r="B751" s="12"/>
      <c r="C751" s="12"/>
      <c r="D751" s="12"/>
      <c r="E751" s="12"/>
      <c r="F751" s="12"/>
      <c r="G751" s="13"/>
      <c r="H751" s="14"/>
      <c r="I751" s="14"/>
      <c r="J751" s="8">
        <f>SUMIF(Journal!$A:$A,HeadJournal!$A751,Journal!$K:$K)+SUMIF(Journal!$A:$A,HeadJournal!$A751,Journal!$L:$L)+SUMIF(Journal!$A:$A,HeadJournal!$A751,Journal!$M:$M)</f>
        <v>0</v>
      </c>
      <c r="K751" s="14"/>
      <c r="L751" s="14"/>
      <c r="M751" s="8">
        <f>SUMIF(Journal!$A:$A,HeadJournal!$A751,Journal!$P:$P)</f>
        <v>0</v>
      </c>
      <c r="N751" s="8">
        <f>SUMIF(Journal!$A:$A,HeadJournal!$A751,Journal!Q:Q)</f>
        <v>0</v>
      </c>
      <c r="O751" s="18">
        <f>SUMIF(Journal!$A:$A,HeadJournal!$A751,Journal!U:U)</f>
        <v>0</v>
      </c>
      <c r="P751" s="22" t="str">
        <f t="shared" si="153"/>
        <v/>
      </c>
      <c r="Q751" s="7" t="b">
        <f t="shared" si="167"/>
        <v>1</v>
      </c>
      <c r="R751" s="73" t="e">
        <f t="shared" si="155"/>
        <v>#DIV/0!</v>
      </c>
    </row>
    <row r="752" spans="1:18" x14ac:dyDescent="0.25">
      <c r="A752" s="12"/>
      <c r="B752" s="12"/>
      <c r="C752" s="12"/>
      <c r="D752" s="12"/>
      <c r="E752" s="12"/>
      <c r="F752" s="12"/>
      <c r="G752" s="13"/>
      <c r="H752" s="14"/>
      <c r="I752" s="14"/>
      <c r="J752" s="8">
        <f>SUMIF(Journal!$A:$A,HeadJournal!$A752,Journal!$K:$K)+SUMIF(Journal!$A:$A,HeadJournal!$A752,Journal!$L:$L)+SUMIF(Journal!$A:$A,HeadJournal!$A752,Journal!$M:$M)</f>
        <v>0</v>
      </c>
      <c r="K752" s="14"/>
      <c r="L752" s="14"/>
      <c r="M752" s="8">
        <f>SUMIF(Journal!$A:$A,HeadJournal!$A752,Journal!$P:$P)</f>
        <v>0</v>
      </c>
      <c r="N752" s="8">
        <f>SUMIF(Journal!$A:$A,HeadJournal!$A752,Journal!Q:Q)</f>
        <v>0</v>
      </c>
      <c r="O752" s="18">
        <f>SUMIF(Journal!$A:$A,HeadJournal!$A752,Journal!U:U)</f>
        <v>0</v>
      </c>
      <c r="P752" s="22" t="str">
        <f t="shared" si="153"/>
        <v/>
      </c>
      <c r="Q752" s="7" t="b">
        <f t="shared" si="167"/>
        <v>1</v>
      </c>
      <c r="R752" s="73" t="e">
        <f t="shared" si="155"/>
        <v>#DIV/0!</v>
      </c>
    </row>
    <row r="753" spans="1:18" x14ac:dyDescent="0.25">
      <c r="A753" s="12"/>
      <c r="B753" s="12"/>
      <c r="C753" s="12"/>
      <c r="D753" s="12"/>
      <c r="E753" s="12"/>
      <c r="F753" s="12"/>
      <c r="G753" s="13"/>
      <c r="H753" s="14"/>
      <c r="I753" s="14"/>
      <c r="J753" s="8">
        <f>SUMIF(Journal!$A:$A,HeadJournal!$A753,Journal!$K:$K)+SUMIF(Journal!$A:$A,HeadJournal!$A753,Journal!$L:$L)+SUMIF(Journal!$A:$A,HeadJournal!$A753,Journal!$M:$M)</f>
        <v>0</v>
      </c>
      <c r="K753" s="14"/>
      <c r="L753" s="14"/>
      <c r="M753" s="8">
        <f>SUMIF(Journal!$A:$A,HeadJournal!$A753,Journal!$P:$P)</f>
        <v>0</v>
      </c>
      <c r="N753" s="8">
        <f>SUMIF(Journal!$A:$A,HeadJournal!$A753,Journal!Q:Q)</f>
        <v>0</v>
      </c>
      <c r="O753" s="18">
        <f>SUMIF(Journal!$A:$A,HeadJournal!$A753,Journal!U:U)</f>
        <v>0</v>
      </c>
      <c r="P753" s="22" t="str">
        <f t="shared" si="153"/>
        <v/>
      </c>
      <c r="Q753" s="7" t="b">
        <f t="shared" si="167"/>
        <v>1</v>
      </c>
      <c r="R753" s="73" t="e">
        <f t="shared" si="155"/>
        <v>#DIV/0!</v>
      </c>
    </row>
    <row r="754" spans="1:18" x14ac:dyDescent="0.25">
      <c r="A754" s="12"/>
      <c r="B754" s="12"/>
      <c r="C754" s="12"/>
      <c r="D754" s="12"/>
      <c r="E754" s="12"/>
      <c r="F754" s="12"/>
      <c r="G754" s="13"/>
      <c r="H754" s="14"/>
      <c r="I754" s="14"/>
      <c r="J754" s="8">
        <f>SUMIF(Journal!$A:$A,HeadJournal!$A754,Journal!$K:$K)+SUMIF(Journal!$A:$A,HeadJournal!$A754,Journal!$L:$L)+SUMIF(Journal!$A:$A,HeadJournal!$A754,Journal!$M:$M)</f>
        <v>0</v>
      </c>
      <c r="K754" s="14"/>
      <c r="L754" s="14"/>
      <c r="M754" s="8">
        <f>SUMIF(Journal!$A:$A,HeadJournal!$A754,Journal!$P:$P)</f>
        <v>0</v>
      </c>
      <c r="N754" s="8">
        <f>SUMIF(Journal!$A:$A,HeadJournal!$A754,Journal!Q:Q)</f>
        <v>0</v>
      </c>
      <c r="O754" s="18">
        <f>SUMIF(Journal!$A:$A,HeadJournal!$A754,Journal!U:U)</f>
        <v>0</v>
      </c>
      <c r="P754" s="22" t="str">
        <f t="shared" si="153"/>
        <v/>
      </c>
      <c r="Q754" s="7" t="b">
        <f t="shared" si="167"/>
        <v>1</v>
      </c>
      <c r="R754" s="73" t="e">
        <f t="shared" si="155"/>
        <v>#DIV/0!</v>
      </c>
    </row>
    <row r="755" spans="1:18" x14ac:dyDescent="0.25">
      <c r="A755" s="12"/>
      <c r="B755" s="12"/>
      <c r="C755" s="12"/>
      <c r="D755" s="12"/>
      <c r="E755" s="12"/>
      <c r="F755" s="12"/>
      <c r="G755" s="13"/>
      <c r="H755" s="14"/>
      <c r="I755" s="14"/>
      <c r="J755" s="8">
        <f>SUMIF(Journal!$A:$A,HeadJournal!$A755,Journal!$K:$K)+SUMIF(Journal!$A:$A,HeadJournal!$A755,Journal!$L:$L)+SUMIF(Journal!$A:$A,HeadJournal!$A755,Journal!$M:$M)</f>
        <v>0</v>
      </c>
      <c r="K755" s="14"/>
      <c r="L755" s="14"/>
      <c r="M755" s="8">
        <f>SUMIF(Journal!$A:$A,HeadJournal!$A755,Journal!$P:$P)</f>
        <v>0</v>
      </c>
      <c r="N755" s="8">
        <f>SUMIF(Journal!$A:$A,HeadJournal!$A755,Journal!Q:Q)</f>
        <v>0</v>
      </c>
      <c r="O755" s="18">
        <f>SUMIF(Journal!$A:$A,HeadJournal!$A755,Journal!U:U)</f>
        <v>0</v>
      </c>
      <c r="P755" s="22" t="str">
        <f t="shared" si="153"/>
        <v/>
      </c>
      <c r="Q755" s="7" t="b">
        <f t="shared" si="167"/>
        <v>1</v>
      </c>
      <c r="R755" s="73" t="e">
        <f t="shared" si="155"/>
        <v>#DIV/0!</v>
      </c>
    </row>
    <row r="756" spans="1:18" x14ac:dyDescent="0.25">
      <c r="A756" s="12"/>
      <c r="B756" s="12"/>
      <c r="C756" s="12"/>
      <c r="D756" s="12"/>
      <c r="E756" s="12"/>
      <c r="F756" s="12"/>
      <c r="G756" s="13"/>
      <c r="H756" s="14"/>
      <c r="I756" s="14"/>
      <c r="J756" s="8">
        <f>SUMIF(Journal!$A:$A,HeadJournal!$A756,Journal!$K:$K)+SUMIF(Journal!$A:$A,HeadJournal!$A756,Journal!$L:$L)+SUMIF(Journal!$A:$A,HeadJournal!$A756,Journal!$M:$M)</f>
        <v>0</v>
      </c>
      <c r="K756" s="14"/>
      <c r="L756" s="14"/>
      <c r="M756" s="8">
        <f>SUMIF(Journal!$A:$A,HeadJournal!$A756,Journal!$P:$P)</f>
        <v>0</v>
      </c>
      <c r="N756" s="8">
        <f>SUMIF(Journal!$A:$A,HeadJournal!$A756,Journal!Q:Q)</f>
        <v>0</v>
      </c>
      <c r="O756" s="18">
        <f>SUMIF(Journal!$A:$A,HeadJournal!$A756,Journal!U:U)</f>
        <v>0</v>
      </c>
      <c r="P756" s="22" t="str">
        <f t="shared" si="153"/>
        <v/>
      </c>
      <c r="Q756" s="7" t="b">
        <f t="shared" si="167"/>
        <v>1</v>
      </c>
      <c r="R756" s="73" t="e">
        <f t="shared" si="155"/>
        <v>#DIV/0!</v>
      </c>
    </row>
    <row r="757" spans="1:18" x14ac:dyDescent="0.25">
      <c r="A757" s="12"/>
      <c r="B757" s="12"/>
      <c r="C757" s="12"/>
      <c r="D757" s="12"/>
      <c r="E757" s="12"/>
      <c r="F757" s="12"/>
      <c r="G757" s="13"/>
      <c r="H757" s="14"/>
      <c r="I757" s="14"/>
      <c r="J757" s="8">
        <f>SUMIF(Journal!$A:$A,HeadJournal!$A757,Journal!$K:$K)+SUMIF(Journal!$A:$A,HeadJournal!$A757,Journal!$L:$L)+SUMIF(Journal!$A:$A,HeadJournal!$A757,Journal!$M:$M)</f>
        <v>0</v>
      </c>
      <c r="K757" s="14"/>
      <c r="L757" s="14"/>
      <c r="M757" s="8">
        <f>SUMIF(Journal!$A:$A,HeadJournal!$A757,Journal!$P:$P)</f>
        <v>0</v>
      </c>
      <c r="N757" s="8">
        <f>SUMIF(Journal!$A:$A,HeadJournal!$A757,Journal!Q:Q)</f>
        <v>0</v>
      </c>
      <c r="O757" s="18">
        <f>SUMIF(Journal!$A:$A,HeadJournal!$A757,Journal!U:U)</f>
        <v>0</v>
      </c>
      <c r="P757" s="22" t="str">
        <f t="shared" si="153"/>
        <v/>
      </c>
      <c r="Q757" s="7" t="b">
        <f t="shared" si="167"/>
        <v>1</v>
      </c>
      <c r="R757" s="73" t="e">
        <f t="shared" si="155"/>
        <v>#DIV/0!</v>
      </c>
    </row>
    <row r="758" spans="1:18" x14ac:dyDescent="0.25">
      <c r="A758" s="12"/>
      <c r="B758" s="12"/>
      <c r="C758" s="12"/>
      <c r="D758" s="12"/>
      <c r="E758" s="12"/>
      <c r="F758" s="12"/>
      <c r="G758" s="13"/>
      <c r="H758" s="14"/>
      <c r="I758" s="14"/>
      <c r="J758" s="8">
        <f>SUMIF(Journal!$A:$A,HeadJournal!$A758,Journal!$K:$K)+SUMIF(Journal!$A:$A,HeadJournal!$A758,Journal!$L:$L)+SUMIF(Journal!$A:$A,HeadJournal!$A758,Journal!$M:$M)</f>
        <v>0</v>
      </c>
      <c r="K758" s="14"/>
      <c r="L758" s="14"/>
      <c r="M758" s="8">
        <f>SUMIF(Journal!$A:$A,HeadJournal!$A758,Journal!$P:$P)</f>
        <v>0</v>
      </c>
      <c r="N758" s="8">
        <f>SUMIF(Journal!$A:$A,HeadJournal!$A758,Journal!Q:Q)</f>
        <v>0</v>
      </c>
      <c r="O758" s="18">
        <f>SUMIF(Journal!$A:$A,HeadJournal!$A758,Journal!U:U)</f>
        <v>0</v>
      </c>
      <c r="P758" s="22" t="str">
        <f t="shared" si="153"/>
        <v/>
      </c>
      <c r="Q758" s="7" t="b">
        <f t="shared" si="167"/>
        <v>1</v>
      </c>
      <c r="R758" s="73" t="e">
        <f t="shared" si="155"/>
        <v>#DIV/0!</v>
      </c>
    </row>
    <row r="759" spans="1:18" x14ac:dyDescent="0.25">
      <c r="A759" s="12"/>
      <c r="B759" s="12"/>
      <c r="C759" s="12"/>
      <c r="D759" s="12"/>
      <c r="E759" s="12"/>
      <c r="F759" s="12"/>
      <c r="G759" s="13"/>
      <c r="H759" s="14"/>
      <c r="I759" s="14"/>
      <c r="J759" s="8">
        <f>SUMIF(Journal!$A:$A,HeadJournal!$A759,Journal!$K:$K)+SUMIF(Journal!$A:$A,HeadJournal!$A759,Journal!$L:$L)+SUMIF(Journal!$A:$A,HeadJournal!$A759,Journal!$M:$M)</f>
        <v>0</v>
      </c>
      <c r="K759" s="14"/>
      <c r="L759" s="14"/>
      <c r="M759" s="8">
        <f>SUMIF(Journal!$A:$A,HeadJournal!$A759,Journal!$P:$P)</f>
        <v>0</v>
      </c>
      <c r="N759" s="8">
        <f>SUMIF(Journal!$A:$A,HeadJournal!$A759,Journal!Q:Q)</f>
        <v>0</v>
      </c>
      <c r="O759" s="18">
        <f>SUMIF(Journal!$A:$A,HeadJournal!$A759,Journal!U:U)</f>
        <v>0</v>
      </c>
      <c r="P759" s="22" t="str">
        <f t="shared" si="153"/>
        <v/>
      </c>
      <c r="Q759" s="7" t="b">
        <f t="shared" si="167"/>
        <v>1</v>
      </c>
      <c r="R759" s="73" t="e">
        <f t="shared" si="155"/>
        <v>#DIV/0!</v>
      </c>
    </row>
    <row r="760" spans="1:18" x14ac:dyDescent="0.25">
      <c r="A760" s="12"/>
      <c r="B760" s="12"/>
      <c r="C760" s="12"/>
      <c r="D760" s="12"/>
      <c r="E760" s="12"/>
      <c r="F760" s="12"/>
      <c r="G760" s="13"/>
      <c r="H760" s="14"/>
      <c r="I760" s="14"/>
      <c r="J760" s="8">
        <f>SUMIF(Journal!$A:$A,HeadJournal!$A760,Journal!$K:$K)+SUMIF(Journal!$A:$A,HeadJournal!$A760,Journal!$L:$L)+SUMIF(Journal!$A:$A,HeadJournal!$A760,Journal!$M:$M)</f>
        <v>0</v>
      </c>
      <c r="K760" s="14"/>
      <c r="L760" s="14"/>
      <c r="M760" s="8">
        <f>SUMIF(Journal!$A:$A,HeadJournal!$A760,Journal!$P:$P)</f>
        <v>0</v>
      </c>
      <c r="N760" s="8">
        <f>SUMIF(Journal!$A:$A,HeadJournal!$A760,Journal!Q:Q)</f>
        <v>0</v>
      </c>
      <c r="O760" s="18">
        <f>SUMIF(Journal!$A:$A,HeadJournal!$A760,Journal!U:U)</f>
        <v>0</v>
      </c>
      <c r="P760" s="22" t="str">
        <f t="shared" si="153"/>
        <v/>
      </c>
      <c r="Q760" s="7" t="b">
        <f t="shared" si="167"/>
        <v>1</v>
      </c>
      <c r="R760" s="73" t="e">
        <f t="shared" si="155"/>
        <v>#DIV/0!</v>
      </c>
    </row>
    <row r="761" spans="1:18" x14ac:dyDescent="0.25">
      <c r="A761" s="12"/>
      <c r="B761" s="12"/>
      <c r="C761" s="12"/>
      <c r="D761" s="12"/>
      <c r="E761" s="12"/>
      <c r="F761" s="12"/>
      <c r="G761" s="13"/>
      <c r="H761" s="14"/>
      <c r="I761" s="14"/>
      <c r="J761" s="8">
        <f>SUMIF(Journal!$A:$A,HeadJournal!$A761,Journal!$K:$K)+SUMIF(Journal!$A:$A,HeadJournal!$A761,Journal!$L:$L)+SUMIF(Journal!$A:$A,HeadJournal!$A761,Journal!$M:$M)</f>
        <v>0</v>
      </c>
      <c r="K761" s="14"/>
      <c r="L761" s="14"/>
      <c r="M761" s="8">
        <f>SUMIF(Journal!$A:$A,HeadJournal!$A761,Journal!$P:$P)</f>
        <v>0</v>
      </c>
      <c r="N761" s="8">
        <f>SUMIF(Journal!$A:$A,HeadJournal!$A761,Journal!Q:Q)</f>
        <v>0</v>
      </c>
      <c r="O761" s="18">
        <f>SUMIF(Journal!$A:$A,HeadJournal!$A761,Journal!U:U)</f>
        <v>0</v>
      </c>
      <c r="P761" s="22" t="str">
        <f t="shared" si="153"/>
        <v/>
      </c>
      <c r="Q761" s="7" t="b">
        <f t="shared" si="167"/>
        <v>1</v>
      </c>
      <c r="R761" s="73" t="e">
        <f t="shared" si="155"/>
        <v>#DIV/0!</v>
      </c>
    </row>
    <row r="762" spans="1:18" x14ac:dyDescent="0.25">
      <c r="A762" s="12"/>
      <c r="B762" s="12"/>
      <c r="C762" s="12"/>
      <c r="D762" s="12"/>
      <c r="E762" s="12"/>
      <c r="F762" s="12"/>
      <c r="G762" s="13"/>
      <c r="H762" s="14"/>
      <c r="I762" s="14"/>
      <c r="J762" s="8">
        <f>SUMIF(Journal!$A:$A,HeadJournal!$A762,Journal!$K:$K)+SUMIF(Journal!$A:$A,HeadJournal!$A762,Journal!$L:$L)+SUMIF(Journal!$A:$A,HeadJournal!$A762,Journal!$M:$M)</f>
        <v>0</v>
      </c>
      <c r="K762" s="14"/>
      <c r="L762" s="14"/>
      <c r="M762" s="8">
        <f>SUMIF(Journal!$A:$A,HeadJournal!$A762,Journal!$P:$P)</f>
        <v>0</v>
      </c>
      <c r="N762" s="8">
        <f>SUMIF(Journal!$A:$A,HeadJournal!$A762,Journal!Q:Q)</f>
        <v>0</v>
      </c>
      <c r="O762" s="18">
        <f>SUMIF(Journal!$A:$A,HeadJournal!$A762,Journal!U:U)</f>
        <v>0</v>
      </c>
      <c r="P762" s="22" t="str">
        <f t="shared" si="153"/>
        <v/>
      </c>
      <c r="Q762" s="7" t="b">
        <f t="shared" si="167"/>
        <v>1</v>
      </c>
      <c r="R762" s="73" t="e">
        <f t="shared" si="155"/>
        <v>#DIV/0!</v>
      </c>
    </row>
    <row r="763" spans="1:18" x14ac:dyDescent="0.25">
      <c r="A763" s="12"/>
      <c r="B763" s="12"/>
      <c r="C763" s="12"/>
      <c r="D763" s="12"/>
      <c r="E763" s="12"/>
      <c r="F763" s="12"/>
      <c r="G763" s="13"/>
      <c r="H763" s="14"/>
      <c r="I763" s="14"/>
      <c r="J763" s="8">
        <f>SUMIF(Journal!$A:$A,HeadJournal!$A763,Journal!$K:$K)+SUMIF(Journal!$A:$A,HeadJournal!$A763,Journal!$L:$L)+SUMIF(Journal!$A:$A,HeadJournal!$A763,Journal!$M:$M)</f>
        <v>0</v>
      </c>
      <c r="K763" s="14"/>
      <c r="L763" s="14"/>
      <c r="M763" s="8">
        <f>SUMIF(Journal!$A:$A,HeadJournal!$A763,Journal!$P:$P)</f>
        <v>0</v>
      </c>
      <c r="N763" s="8">
        <f>SUMIF(Journal!$A:$A,HeadJournal!$A763,Journal!Q:Q)</f>
        <v>0</v>
      </c>
      <c r="O763" s="18">
        <f>SUMIF(Journal!$A:$A,HeadJournal!$A763,Journal!U:U)</f>
        <v>0</v>
      </c>
      <c r="P763" s="22" t="str">
        <f t="shared" si="153"/>
        <v/>
      </c>
      <c r="Q763" s="7" t="b">
        <f t="shared" si="167"/>
        <v>1</v>
      </c>
      <c r="R763" s="73" t="e">
        <f t="shared" si="155"/>
        <v>#DIV/0!</v>
      </c>
    </row>
    <row r="764" spans="1:18" x14ac:dyDescent="0.25">
      <c r="A764" s="12"/>
      <c r="B764" s="12"/>
      <c r="C764" s="12"/>
      <c r="D764" s="12"/>
      <c r="E764" s="12"/>
      <c r="F764" s="12"/>
      <c r="G764" s="13"/>
      <c r="H764" s="14"/>
      <c r="I764" s="14"/>
      <c r="J764" s="8">
        <f>SUMIF(Journal!$A:$A,HeadJournal!$A764,Journal!$K:$K)+SUMIF(Journal!$A:$A,HeadJournal!$A764,Journal!$L:$L)+SUMIF(Journal!$A:$A,HeadJournal!$A764,Journal!$M:$M)</f>
        <v>0</v>
      </c>
      <c r="K764" s="14"/>
      <c r="L764" s="14"/>
      <c r="M764" s="8">
        <f>SUMIF(Journal!$A:$A,HeadJournal!$A764,Journal!$P:$P)</f>
        <v>0</v>
      </c>
      <c r="N764" s="8">
        <f>SUMIF(Journal!$A:$A,HeadJournal!$A764,Journal!Q:Q)</f>
        <v>0</v>
      </c>
      <c r="O764" s="18">
        <f>SUMIF(Journal!$A:$A,HeadJournal!$A764,Journal!U:U)</f>
        <v>0</v>
      </c>
      <c r="P764" s="22" t="str">
        <f t="shared" si="153"/>
        <v/>
      </c>
      <c r="Q764" s="7" t="b">
        <f t="shared" si="167"/>
        <v>1</v>
      </c>
      <c r="R764" s="73" t="e">
        <f t="shared" si="155"/>
        <v>#DIV/0!</v>
      </c>
    </row>
    <row r="765" spans="1:18" x14ac:dyDescent="0.25">
      <c r="A765" s="12"/>
      <c r="B765" s="12"/>
      <c r="C765" s="12"/>
      <c r="D765" s="12"/>
      <c r="E765" s="12"/>
      <c r="F765" s="12"/>
      <c r="G765" s="13"/>
      <c r="H765" s="14"/>
      <c r="I765" s="14"/>
      <c r="J765" s="8">
        <f>SUMIF(Journal!$A:$A,HeadJournal!$A765,Journal!$K:$K)+SUMIF(Journal!$A:$A,HeadJournal!$A765,Journal!$L:$L)+SUMIF(Journal!$A:$A,HeadJournal!$A765,Journal!$M:$M)</f>
        <v>0</v>
      </c>
      <c r="K765" s="14"/>
      <c r="L765" s="14"/>
      <c r="M765" s="8">
        <f>SUMIF(Journal!$A:$A,HeadJournal!$A765,Journal!$P:$P)</f>
        <v>0</v>
      </c>
      <c r="N765" s="8">
        <f>SUMIF(Journal!$A:$A,HeadJournal!$A765,Journal!Q:Q)</f>
        <v>0</v>
      </c>
      <c r="O765" s="18">
        <f>SUMIF(Journal!$A:$A,HeadJournal!$A765,Journal!U:U)</f>
        <v>0</v>
      </c>
      <c r="P765" s="22" t="str">
        <f t="shared" si="153"/>
        <v/>
      </c>
      <c r="Q765" s="7" t="b">
        <f t="shared" si="167"/>
        <v>1</v>
      </c>
      <c r="R765" s="73" t="e">
        <f t="shared" si="155"/>
        <v>#DIV/0!</v>
      </c>
    </row>
    <row r="766" spans="1:18" x14ac:dyDescent="0.25">
      <c r="A766" s="12"/>
      <c r="B766" s="12"/>
      <c r="C766" s="12"/>
      <c r="D766" s="12"/>
      <c r="E766" s="12"/>
      <c r="F766" s="12"/>
      <c r="G766" s="13"/>
      <c r="H766" s="14"/>
      <c r="I766" s="14"/>
      <c r="J766" s="8">
        <f>SUMIF(Journal!$A:$A,HeadJournal!$A766,Journal!$K:$K)+SUMIF(Journal!$A:$A,HeadJournal!$A766,Journal!$L:$L)+SUMIF(Journal!$A:$A,HeadJournal!$A766,Journal!$M:$M)</f>
        <v>0</v>
      </c>
      <c r="K766" s="14"/>
      <c r="L766" s="14"/>
      <c r="M766" s="8">
        <f>SUMIF(Journal!$A:$A,HeadJournal!$A766,Journal!$P:$P)</f>
        <v>0</v>
      </c>
      <c r="N766" s="8">
        <f>SUMIF(Journal!$A:$A,HeadJournal!$A766,Journal!Q:Q)</f>
        <v>0</v>
      </c>
      <c r="O766" s="18">
        <f>SUMIF(Journal!$A:$A,HeadJournal!$A766,Journal!U:U)</f>
        <v>0</v>
      </c>
      <c r="P766" s="22" t="str">
        <f t="shared" si="153"/>
        <v/>
      </c>
      <c r="Q766" s="7" t="b">
        <f t="shared" si="167"/>
        <v>1</v>
      </c>
      <c r="R766" s="73" t="e">
        <f t="shared" si="155"/>
        <v>#DIV/0!</v>
      </c>
    </row>
    <row r="767" spans="1:18" x14ac:dyDescent="0.25">
      <c r="A767" s="12"/>
      <c r="B767" s="12"/>
      <c r="C767" s="12"/>
      <c r="D767" s="12"/>
      <c r="E767" s="12"/>
      <c r="F767" s="12"/>
      <c r="G767" s="13"/>
      <c r="H767" s="14"/>
      <c r="I767" s="14"/>
      <c r="J767" s="8">
        <f>SUMIF(Journal!$A:$A,HeadJournal!$A767,Journal!$K:$K)+SUMIF(Journal!$A:$A,HeadJournal!$A767,Journal!$L:$L)+SUMIF(Journal!$A:$A,HeadJournal!$A767,Journal!$M:$M)</f>
        <v>0</v>
      </c>
      <c r="K767" s="14"/>
      <c r="L767" s="14"/>
      <c r="M767" s="8">
        <f>SUMIF(Journal!$A:$A,HeadJournal!$A767,Journal!$P:$P)</f>
        <v>0</v>
      </c>
      <c r="N767" s="8">
        <f>SUMIF(Journal!$A:$A,HeadJournal!$A767,Journal!Q:Q)</f>
        <v>0</v>
      </c>
      <c r="O767" s="18">
        <f>SUMIF(Journal!$A:$A,HeadJournal!$A767,Journal!U:U)</f>
        <v>0</v>
      </c>
      <c r="P767" s="22" t="str">
        <f t="shared" si="153"/>
        <v/>
      </c>
      <c r="Q767" s="7" t="b">
        <f t="shared" si="167"/>
        <v>1</v>
      </c>
      <c r="R767" s="73" t="e">
        <f t="shared" si="155"/>
        <v>#DIV/0!</v>
      </c>
    </row>
    <row r="768" spans="1:18" x14ac:dyDescent="0.25">
      <c r="A768" s="12"/>
      <c r="B768" s="12"/>
      <c r="C768" s="12"/>
      <c r="D768" s="12"/>
      <c r="E768" s="12"/>
      <c r="F768" s="12"/>
      <c r="G768" s="13"/>
      <c r="H768" s="14"/>
      <c r="I768" s="14"/>
      <c r="J768" s="8">
        <f>SUMIF(Journal!$A:$A,HeadJournal!$A768,Journal!$K:$K)+SUMIF(Journal!$A:$A,HeadJournal!$A768,Journal!$L:$L)+SUMIF(Journal!$A:$A,HeadJournal!$A768,Journal!$M:$M)</f>
        <v>0</v>
      </c>
      <c r="K768" s="14"/>
      <c r="L768" s="14"/>
      <c r="M768" s="8">
        <f>SUMIF(Journal!$A:$A,HeadJournal!$A768,Journal!$P:$P)</f>
        <v>0</v>
      </c>
      <c r="N768" s="8">
        <f>SUMIF(Journal!$A:$A,HeadJournal!$A768,Journal!Q:Q)</f>
        <v>0</v>
      </c>
      <c r="O768" s="18">
        <f>SUMIF(Journal!$A:$A,HeadJournal!$A768,Journal!U:U)</f>
        <v>0</v>
      </c>
      <c r="P768" s="22" t="str">
        <f t="shared" si="153"/>
        <v/>
      </c>
      <c r="Q768" s="7" t="b">
        <f t="shared" si="167"/>
        <v>1</v>
      </c>
      <c r="R768" s="73" t="e">
        <f t="shared" si="155"/>
        <v>#DIV/0!</v>
      </c>
    </row>
    <row r="769" spans="1:18" x14ac:dyDescent="0.25">
      <c r="A769" s="12"/>
      <c r="B769" s="12"/>
      <c r="C769" s="12"/>
      <c r="D769" s="12"/>
      <c r="E769" s="12"/>
      <c r="F769" s="12"/>
      <c r="G769" s="13"/>
      <c r="H769" s="14"/>
      <c r="I769" s="14"/>
      <c r="J769" s="8">
        <f>SUMIF(Journal!$A:$A,HeadJournal!$A769,Journal!$K:$K)+SUMIF(Journal!$A:$A,HeadJournal!$A769,Journal!$L:$L)+SUMIF(Journal!$A:$A,HeadJournal!$A769,Journal!$M:$M)</f>
        <v>0</v>
      </c>
      <c r="K769" s="14"/>
      <c r="L769" s="14"/>
      <c r="M769" s="8">
        <f>SUMIF(Journal!$A:$A,HeadJournal!$A769,Journal!$P:$P)</f>
        <v>0</v>
      </c>
      <c r="N769" s="8">
        <f>SUMIF(Journal!$A:$A,HeadJournal!$A769,Journal!Q:Q)</f>
        <v>0</v>
      </c>
      <c r="O769" s="18">
        <f>SUMIF(Journal!$A:$A,HeadJournal!$A769,Journal!U:U)</f>
        <v>0</v>
      </c>
      <c r="P769" s="22" t="str">
        <f t="shared" si="153"/>
        <v/>
      </c>
      <c r="Q769" s="7" t="b">
        <f t="shared" si="167"/>
        <v>1</v>
      </c>
      <c r="R769" s="73" t="e">
        <f t="shared" si="155"/>
        <v>#DIV/0!</v>
      </c>
    </row>
    <row r="770" spans="1:18" x14ac:dyDescent="0.25">
      <c r="A770" s="12"/>
      <c r="B770" s="12"/>
      <c r="C770" s="12"/>
      <c r="D770" s="12"/>
      <c r="E770" s="12"/>
      <c r="F770" s="12"/>
      <c r="G770" s="13"/>
      <c r="H770" s="14"/>
      <c r="I770" s="14"/>
      <c r="J770" s="8">
        <f>SUMIF(Journal!$A:$A,HeadJournal!$A770,Journal!$K:$K)+SUMIF(Journal!$A:$A,HeadJournal!$A770,Journal!$L:$L)+SUMIF(Journal!$A:$A,HeadJournal!$A770,Journal!$M:$M)</f>
        <v>0</v>
      </c>
      <c r="K770" s="14"/>
      <c r="L770" s="14"/>
      <c r="M770" s="8">
        <f>SUMIF(Journal!$A:$A,HeadJournal!$A770,Journal!$P:$P)</f>
        <v>0</v>
      </c>
      <c r="N770" s="8">
        <f>SUMIF(Journal!$A:$A,HeadJournal!$A770,Journal!Q:Q)</f>
        <v>0</v>
      </c>
      <c r="O770" s="18">
        <f>SUMIF(Journal!$A:$A,HeadJournal!$A770,Journal!U:U)</f>
        <v>0</v>
      </c>
      <c r="P770" s="22" t="str">
        <f t="shared" ref="P770:P809" si="168">IF(N770&lt;&gt;0,IFERROR(O770/M770,""),"")</f>
        <v/>
      </c>
      <c r="Q770" s="7" t="b">
        <f t="shared" si="167"/>
        <v>1</v>
      </c>
      <c r="R770" s="73" t="e">
        <f t="shared" ref="R770:R809" si="169">L770/M770</f>
        <v>#DIV/0!</v>
      </c>
    </row>
    <row r="771" spans="1:18" x14ac:dyDescent="0.25">
      <c r="A771" s="12"/>
      <c r="B771" s="12"/>
      <c r="C771" s="12"/>
      <c r="D771" s="12"/>
      <c r="E771" s="12"/>
      <c r="F771" s="12"/>
      <c r="G771" s="13"/>
      <c r="H771" s="14"/>
      <c r="I771" s="14"/>
      <c r="J771" s="8">
        <f>SUMIF(Journal!$A:$A,HeadJournal!$A771,Journal!$K:$K)+SUMIF(Journal!$A:$A,HeadJournal!$A771,Journal!$L:$L)+SUMIF(Journal!$A:$A,HeadJournal!$A771,Journal!$M:$M)</f>
        <v>0</v>
      </c>
      <c r="K771" s="14"/>
      <c r="L771" s="14"/>
      <c r="M771" s="8">
        <f>SUMIF(Journal!$A:$A,HeadJournal!$A771,Journal!$P:$P)</f>
        <v>0</v>
      </c>
      <c r="N771" s="8">
        <f>SUMIF(Journal!$A:$A,HeadJournal!$A771,Journal!Q:Q)</f>
        <v>0</v>
      </c>
      <c r="O771" s="18">
        <f>SUMIF(Journal!$A:$A,HeadJournal!$A771,Journal!U:U)</f>
        <v>0</v>
      </c>
      <c r="P771" s="22" t="str">
        <f t="shared" si="168"/>
        <v/>
      </c>
      <c r="Q771" s="7" t="b">
        <f t="shared" si="167"/>
        <v>1</v>
      </c>
      <c r="R771" s="73" t="e">
        <f t="shared" si="169"/>
        <v>#DIV/0!</v>
      </c>
    </row>
    <row r="772" spans="1:18" x14ac:dyDescent="0.25">
      <c r="A772" s="12"/>
      <c r="B772" s="12"/>
      <c r="C772" s="12"/>
      <c r="D772" s="12"/>
      <c r="E772" s="12"/>
      <c r="F772" s="12"/>
      <c r="G772" s="13"/>
      <c r="H772" s="14"/>
      <c r="I772" s="14"/>
      <c r="J772" s="8">
        <f>SUMIF(Journal!$A:$A,HeadJournal!$A772,Journal!$K:$K)+SUMIF(Journal!$A:$A,HeadJournal!$A772,Journal!$L:$L)+SUMIF(Journal!$A:$A,HeadJournal!$A772,Journal!$M:$M)</f>
        <v>0</v>
      </c>
      <c r="K772" s="14"/>
      <c r="L772" s="14"/>
      <c r="M772" s="8">
        <f>SUMIF(Journal!$A:$A,HeadJournal!$A772,Journal!$P:$P)</f>
        <v>0</v>
      </c>
      <c r="N772" s="8">
        <f>SUMIF(Journal!$A:$A,HeadJournal!$A772,Journal!Q:Q)</f>
        <v>0</v>
      </c>
      <c r="O772" s="18">
        <f>SUMIF(Journal!$A:$A,HeadJournal!$A772,Journal!U:U)</f>
        <v>0</v>
      </c>
      <c r="P772" s="22" t="str">
        <f t="shared" si="168"/>
        <v/>
      </c>
      <c r="Q772" s="7" t="b">
        <f t="shared" si="167"/>
        <v>1</v>
      </c>
      <c r="R772" s="73" t="e">
        <f t="shared" si="169"/>
        <v>#DIV/0!</v>
      </c>
    </row>
    <row r="773" spans="1:18" x14ac:dyDescent="0.25">
      <c r="A773" s="12"/>
      <c r="B773" s="12"/>
      <c r="C773" s="12"/>
      <c r="D773" s="12"/>
      <c r="E773" s="12"/>
      <c r="F773" s="12"/>
      <c r="G773" s="13"/>
      <c r="H773" s="14"/>
      <c r="I773" s="14"/>
      <c r="J773" s="8">
        <f>SUMIF(Journal!$A:$A,HeadJournal!$A773,Journal!$K:$K)+SUMIF(Journal!$A:$A,HeadJournal!$A773,Journal!$L:$L)+SUMIF(Journal!$A:$A,HeadJournal!$A773,Journal!$M:$M)</f>
        <v>0</v>
      </c>
      <c r="K773" s="14"/>
      <c r="L773" s="14"/>
      <c r="M773" s="8">
        <f>SUMIF(Journal!$A:$A,HeadJournal!$A773,Journal!$P:$P)</f>
        <v>0</v>
      </c>
      <c r="N773" s="8">
        <f>SUMIF(Journal!$A:$A,HeadJournal!$A773,Journal!Q:Q)</f>
        <v>0</v>
      </c>
      <c r="O773" s="18">
        <f>SUMIF(Journal!$A:$A,HeadJournal!$A773,Journal!U:U)</f>
        <v>0</v>
      </c>
      <c r="P773" s="22" t="str">
        <f t="shared" si="168"/>
        <v/>
      </c>
      <c r="Q773" s="7" t="b">
        <f t="shared" si="167"/>
        <v>1</v>
      </c>
      <c r="R773" s="73" t="e">
        <f t="shared" si="169"/>
        <v>#DIV/0!</v>
      </c>
    </row>
    <row r="774" spans="1:18" x14ac:dyDescent="0.25">
      <c r="A774" s="12"/>
      <c r="B774" s="12"/>
      <c r="C774" s="12"/>
      <c r="D774" s="12"/>
      <c r="E774" s="12"/>
      <c r="F774" s="12"/>
      <c r="G774" s="13"/>
      <c r="H774" s="14"/>
      <c r="I774" s="14"/>
      <c r="J774" s="8">
        <f>SUMIF(Journal!$A:$A,HeadJournal!$A774,Journal!$K:$K)+SUMIF(Journal!$A:$A,HeadJournal!$A774,Journal!$L:$L)+SUMIF(Journal!$A:$A,HeadJournal!$A774,Journal!$M:$M)</f>
        <v>0</v>
      </c>
      <c r="K774" s="14"/>
      <c r="L774" s="14"/>
      <c r="M774" s="8">
        <f>SUMIF(Journal!$A:$A,HeadJournal!$A774,Journal!$P:$P)</f>
        <v>0</v>
      </c>
      <c r="N774" s="8">
        <f>SUMIF(Journal!$A:$A,HeadJournal!$A774,Journal!Q:Q)</f>
        <v>0</v>
      </c>
      <c r="O774" s="18">
        <f>SUMIF(Journal!$A:$A,HeadJournal!$A774,Journal!U:U)</f>
        <v>0</v>
      </c>
      <c r="P774" s="22" t="str">
        <f t="shared" si="168"/>
        <v/>
      </c>
      <c r="Q774" s="7" t="b">
        <f t="shared" si="167"/>
        <v>1</v>
      </c>
      <c r="R774" s="73" t="e">
        <f t="shared" si="169"/>
        <v>#DIV/0!</v>
      </c>
    </row>
    <row r="775" spans="1:18" x14ac:dyDescent="0.25">
      <c r="A775" s="12"/>
      <c r="B775" s="12"/>
      <c r="C775" s="12"/>
      <c r="D775" s="12"/>
      <c r="E775" s="12"/>
      <c r="F775" s="12"/>
      <c r="G775" s="13"/>
      <c r="H775" s="14"/>
      <c r="I775" s="14"/>
      <c r="J775" s="8">
        <f>SUMIF(Journal!$A:$A,HeadJournal!$A775,Journal!$K:$K)+SUMIF(Journal!$A:$A,HeadJournal!$A775,Journal!$L:$L)+SUMIF(Journal!$A:$A,HeadJournal!$A775,Journal!$M:$M)</f>
        <v>0</v>
      </c>
      <c r="K775" s="14"/>
      <c r="L775" s="14"/>
      <c r="M775" s="8">
        <f>SUMIF(Journal!$A:$A,HeadJournal!$A775,Journal!$P:$P)</f>
        <v>0</v>
      </c>
      <c r="N775" s="8">
        <f>SUMIF(Journal!$A:$A,HeadJournal!$A775,Journal!Q:Q)</f>
        <v>0</v>
      </c>
      <c r="O775" s="18">
        <f>SUMIF(Journal!$A:$A,HeadJournal!$A775,Journal!U:U)</f>
        <v>0</v>
      </c>
      <c r="P775" s="22" t="str">
        <f t="shared" si="168"/>
        <v/>
      </c>
      <c r="Q775" s="7" t="b">
        <f t="shared" si="167"/>
        <v>1</v>
      </c>
      <c r="R775" s="73" t="e">
        <f t="shared" si="169"/>
        <v>#DIV/0!</v>
      </c>
    </row>
    <row r="776" spans="1:18" x14ac:dyDescent="0.25">
      <c r="A776" s="12"/>
      <c r="B776" s="12"/>
      <c r="C776" s="12"/>
      <c r="D776" s="12"/>
      <c r="E776" s="12"/>
      <c r="F776" s="12"/>
      <c r="G776" s="13"/>
      <c r="H776" s="14"/>
      <c r="I776" s="14"/>
      <c r="J776" s="8">
        <f>SUMIF(Journal!$A:$A,HeadJournal!$A776,Journal!$K:$K)+SUMIF(Journal!$A:$A,HeadJournal!$A776,Journal!$L:$L)+SUMIF(Journal!$A:$A,HeadJournal!$A776,Journal!$M:$M)</f>
        <v>0</v>
      </c>
      <c r="K776" s="14"/>
      <c r="L776" s="14"/>
      <c r="M776" s="8">
        <f>SUMIF(Journal!$A:$A,HeadJournal!$A776,Journal!$P:$P)</f>
        <v>0</v>
      </c>
      <c r="N776" s="8">
        <f>SUMIF(Journal!$A:$A,HeadJournal!$A776,Journal!Q:Q)</f>
        <v>0</v>
      </c>
      <c r="O776" s="18">
        <f>SUMIF(Journal!$A:$A,HeadJournal!$A776,Journal!U:U)</f>
        <v>0</v>
      </c>
      <c r="P776" s="22" t="str">
        <f t="shared" si="168"/>
        <v/>
      </c>
      <c r="Q776" s="7" t="b">
        <f t="shared" si="167"/>
        <v>1</v>
      </c>
      <c r="R776" s="73" t="e">
        <f t="shared" si="169"/>
        <v>#DIV/0!</v>
      </c>
    </row>
    <row r="777" spans="1:18" x14ac:dyDescent="0.25">
      <c r="A777" s="12"/>
      <c r="B777" s="12"/>
      <c r="C777" s="12"/>
      <c r="D777" s="12"/>
      <c r="E777" s="12"/>
      <c r="F777" s="12"/>
      <c r="G777" s="13"/>
      <c r="H777" s="14"/>
      <c r="I777" s="14"/>
      <c r="J777" s="8">
        <f>SUMIF(Journal!$A:$A,HeadJournal!$A777,Journal!$K:$K)+SUMIF(Journal!$A:$A,HeadJournal!$A777,Journal!$L:$L)+SUMIF(Journal!$A:$A,HeadJournal!$A777,Journal!$M:$M)</f>
        <v>0</v>
      </c>
      <c r="K777" s="14"/>
      <c r="L777" s="14"/>
      <c r="M777" s="8">
        <f>SUMIF(Journal!$A:$A,HeadJournal!$A777,Journal!$P:$P)</f>
        <v>0</v>
      </c>
      <c r="N777" s="8">
        <f>SUMIF(Journal!$A:$A,HeadJournal!$A777,Journal!Q:Q)</f>
        <v>0</v>
      </c>
      <c r="O777" s="18">
        <f>SUMIF(Journal!$A:$A,HeadJournal!$A777,Journal!U:U)</f>
        <v>0</v>
      </c>
      <c r="P777" s="22" t="str">
        <f t="shared" si="168"/>
        <v/>
      </c>
      <c r="Q777" s="7" t="b">
        <f t="shared" si="167"/>
        <v>1</v>
      </c>
      <c r="R777" s="73" t="e">
        <f t="shared" si="169"/>
        <v>#DIV/0!</v>
      </c>
    </row>
    <row r="778" spans="1:18" x14ac:dyDescent="0.25">
      <c r="A778" s="12"/>
      <c r="B778" s="12"/>
      <c r="C778" s="12"/>
      <c r="D778" s="12"/>
      <c r="E778" s="12"/>
      <c r="F778" s="12"/>
      <c r="G778" s="13"/>
      <c r="H778" s="14"/>
      <c r="I778" s="14"/>
      <c r="J778" s="8">
        <f>SUMIF(Journal!$A:$A,HeadJournal!$A778,Journal!$K:$K)+SUMIF(Journal!$A:$A,HeadJournal!$A778,Journal!$L:$L)+SUMIF(Journal!$A:$A,HeadJournal!$A778,Journal!$M:$M)</f>
        <v>0</v>
      </c>
      <c r="K778" s="14"/>
      <c r="L778" s="14"/>
      <c r="M778" s="8">
        <f>SUMIF(Journal!$A:$A,HeadJournal!$A778,Journal!$P:$P)</f>
        <v>0</v>
      </c>
      <c r="N778" s="8">
        <f>SUMIF(Journal!$A:$A,HeadJournal!$A778,Journal!Q:Q)</f>
        <v>0</v>
      </c>
      <c r="O778" s="18">
        <f>SUMIF(Journal!$A:$A,HeadJournal!$A778,Journal!U:U)</f>
        <v>0</v>
      </c>
      <c r="P778" s="22" t="str">
        <f t="shared" si="168"/>
        <v/>
      </c>
      <c r="Q778" s="7" t="b">
        <f t="shared" si="167"/>
        <v>1</v>
      </c>
      <c r="R778" s="73" t="e">
        <f t="shared" si="169"/>
        <v>#DIV/0!</v>
      </c>
    </row>
    <row r="779" spans="1:18" x14ac:dyDescent="0.25">
      <c r="A779" s="12"/>
      <c r="B779" s="12"/>
      <c r="C779" s="12"/>
      <c r="D779" s="12"/>
      <c r="E779" s="12"/>
      <c r="F779" s="12"/>
      <c r="G779" s="13"/>
      <c r="H779" s="14"/>
      <c r="I779" s="14"/>
      <c r="J779" s="8">
        <f>SUMIF(Journal!$A:$A,HeadJournal!$A779,Journal!$K:$K)+SUMIF(Journal!$A:$A,HeadJournal!$A779,Journal!$L:$L)+SUMIF(Journal!$A:$A,HeadJournal!$A779,Journal!$M:$M)</f>
        <v>0</v>
      </c>
      <c r="K779" s="14"/>
      <c r="L779" s="14"/>
      <c r="M779" s="8">
        <f>SUMIF(Journal!$A:$A,HeadJournal!$A779,Journal!$P:$P)</f>
        <v>0</v>
      </c>
      <c r="N779" s="8">
        <f>SUMIF(Journal!$A:$A,HeadJournal!$A779,Journal!Q:Q)</f>
        <v>0</v>
      </c>
      <c r="O779" s="18">
        <f>SUMIF(Journal!$A:$A,HeadJournal!$A779,Journal!U:U)</f>
        <v>0</v>
      </c>
      <c r="P779" s="22" t="str">
        <f t="shared" si="168"/>
        <v/>
      </c>
      <c r="Q779" s="7" t="b">
        <f t="shared" si="167"/>
        <v>1</v>
      </c>
      <c r="R779" s="73" t="e">
        <f t="shared" si="169"/>
        <v>#DIV/0!</v>
      </c>
    </row>
    <row r="780" spans="1:18" x14ac:dyDescent="0.25">
      <c r="A780" s="12"/>
      <c r="B780" s="12"/>
      <c r="C780" s="12"/>
      <c r="D780" s="12"/>
      <c r="E780" s="12"/>
      <c r="F780" s="12"/>
      <c r="G780" s="13"/>
      <c r="H780" s="14"/>
      <c r="I780" s="14"/>
      <c r="J780" s="8">
        <f>SUMIF(Journal!$A:$A,HeadJournal!$A780,Journal!$K:$K)+SUMIF(Journal!$A:$A,HeadJournal!$A780,Journal!$L:$L)+SUMIF(Journal!$A:$A,HeadJournal!$A780,Journal!$M:$M)</f>
        <v>0</v>
      </c>
      <c r="K780" s="14"/>
      <c r="L780" s="14"/>
      <c r="M780" s="8">
        <f>SUMIF(Journal!$A:$A,HeadJournal!$A780,Journal!$P:$P)</f>
        <v>0</v>
      </c>
      <c r="N780" s="8">
        <f>SUMIF(Journal!$A:$A,HeadJournal!$A780,Journal!Q:Q)</f>
        <v>0</v>
      </c>
      <c r="O780" s="18">
        <f>SUMIF(Journal!$A:$A,HeadJournal!$A780,Journal!U:U)</f>
        <v>0</v>
      </c>
      <c r="P780" s="22" t="str">
        <f t="shared" si="168"/>
        <v/>
      </c>
      <c r="Q780" s="7" t="b">
        <f t="shared" si="167"/>
        <v>1</v>
      </c>
      <c r="R780" s="73" t="e">
        <f t="shared" si="169"/>
        <v>#DIV/0!</v>
      </c>
    </row>
    <row r="781" spans="1:18" x14ac:dyDescent="0.25">
      <c r="A781" s="12"/>
      <c r="B781" s="12"/>
      <c r="C781" s="12"/>
      <c r="D781" s="12"/>
      <c r="E781" s="12"/>
      <c r="F781" s="12"/>
      <c r="G781" s="13"/>
      <c r="H781" s="14"/>
      <c r="I781" s="14"/>
      <c r="J781" s="8">
        <f>SUMIF(Journal!$A:$A,HeadJournal!$A781,Journal!$K:$K)+SUMIF(Journal!$A:$A,HeadJournal!$A781,Journal!$L:$L)+SUMIF(Journal!$A:$A,HeadJournal!$A781,Journal!$M:$M)</f>
        <v>0</v>
      </c>
      <c r="K781" s="14"/>
      <c r="L781" s="14"/>
      <c r="M781" s="8">
        <f>SUMIF(Journal!$A:$A,HeadJournal!$A781,Journal!$P:$P)</f>
        <v>0</v>
      </c>
      <c r="N781" s="8">
        <f>SUMIF(Journal!$A:$A,HeadJournal!$A781,Journal!Q:Q)</f>
        <v>0</v>
      </c>
      <c r="O781" s="18">
        <f>SUMIF(Journal!$A:$A,HeadJournal!$A781,Journal!U:U)</f>
        <v>0</v>
      </c>
      <c r="P781" s="22" t="str">
        <f t="shared" si="168"/>
        <v/>
      </c>
      <c r="Q781" s="7" t="b">
        <f t="shared" si="167"/>
        <v>1</v>
      </c>
      <c r="R781" s="73" t="e">
        <f t="shared" si="169"/>
        <v>#DIV/0!</v>
      </c>
    </row>
    <row r="782" spans="1:18" x14ac:dyDescent="0.25">
      <c r="A782" s="12"/>
      <c r="B782" s="12"/>
      <c r="C782" s="12"/>
      <c r="D782" s="12"/>
      <c r="E782" s="12"/>
      <c r="F782" s="12"/>
      <c r="G782" s="13"/>
      <c r="H782" s="14"/>
      <c r="I782" s="14"/>
      <c r="J782" s="8">
        <f>SUMIF(Journal!$A:$A,HeadJournal!$A782,Journal!$K:$K)+SUMIF(Journal!$A:$A,HeadJournal!$A782,Journal!$L:$L)+SUMIF(Journal!$A:$A,HeadJournal!$A782,Journal!$M:$M)</f>
        <v>0</v>
      </c>
      <c r="K782" s="14"/>
      <c r="L782" s="14"/>
      <c r="M782" s="8">
        <f>SUMIF(Journal!$A:$A,HeadJournal!$A782,Journal!$P:$P)</f>
        <v>0</v>
      </c>
      <c r="N782" s="8">
        <f>SUMIF(Journal!$A:$A,HeadJournal!$A782,Journal!Q:Q)</f>
        <v>0</v>
      </c>
      <c r="O782" s="18">
        <f>SUMIF(Journal!$A:$A,HeadJournal!$A782,Journal!U:U)</f>
        <v>0</v>
      </c>
      <c r="P782" s="22" t="str">
        <f t="shared" si="168"/>
        <v/>
      </c>
      <c r="Q782" s="7" t="b">
        <f t="shared" si="167"/>
        <v>1</v>
      </c>
      <c r="R782" s="73" t="e">
        <f t="shared" si="169"/>
        <v>#DIV/0!</v>
      </c>
    </row>
    <row r="783" spans="1:18" x14ac:dyDescent="0.25">
      <c r="A783" s="12"/>
      <c r="B783" s="12"/>
      <c r="C783" s="12"/>
      <c r="D783" s="12"/>
      <c r="E783" s="12"/>
      <c r="F783" s="12"/>
      <c r="G783" s="13"/>
      <c r="H783" s="14"/>
      <c r="I783" s="14"/>
      <c r="J783" s="8">
        <f>SUMIF(Journal!$A:$A,HeadJournal!$A783,Journal!$K:$K)+SUMIF(Journal!$A:$A,HeadJournal!$A783,Journal!$L:$L)+SUMIF(Journal!$A:$A,HeadJournal!$A783,Journal!$M:$M)</f>
        <v>0</v>
      </c>
      <c r="K783" s="14"/>
      <c r="L783" s="14"/>
      <c r="M783" s="8">
        <f>SUMIF(Journal!$A:$A,HeadJournal!$A783,Journal!$P:$P)</f>
        <v>0</v>
      </c>
      <c r="N783" s="8">
        <f>SUMIF(Journal!$A:$A,HeadJournal!$A783,Journal!Q:Q)</f>
        <v>0</v>
      </c>
      <c r="O783" s="18">
        <f>SUMIF(Journal!$A:$A,HeadJournal!$A783,Journal!U:U)</f>
        <v>0</v>
      </c>
      <c r="P783" s="22" t="str">
        <f t="shared" si="168"/>
        <v/>
      </c>
      <c r="Q783" s="7" t="b">
        <f t="shared" si="167"/>
        <v>1</v>
      </c>
      <c r="R783" s="73" t="e">
        <f t="shared" si="169"/>
        <v>#DIV/0!</v>
      </c>
    </row>
    <row r="784" spans="1:18" x14ac:dyDescent="0.25">
      <c r="A784" s="12"/>
      <c r="B784" s="12"/>
      <c r="C784" s="12"/>
      <c r="D784" s="12"/>
      <c r="E784" s="12"/>
      <c r="F784" s="12"/>
      <c r="G784" s="13"/>
      <c r="H784" s="14"/>
      <c r="I784" s="14"/>
      <c r="J784" s="8">
        <f>SUMIF(Journal!$A:$A,HeadJournal!$A784,Journal!$K:$K)+SUMIF(Journal!$A:$A,HeadJournal!$A784,Journal!$L:$L)+SUMIF(Journal!$A:$A,HeadJournal!$A784,Journal!$M:$M)</f>
        <v>0</v>
      </c>
      <c r="K784" s="14"/>
      <c r="L784" s="14"/>
      <c r="M784" s="8">
        <f>SUMIF(Journal!$A:$A,HeadJournal!$A784,Journal!$P:$P)</f>
        <v>0</v>
      </c>
      <c r="N784" s="8">
        <f>SUMIF(Journal!$A:$A,HeadJournal!$A784,Journal!Q:Q)</f>
        <v>0</v>
      </c>
      <c r="O784" s="18">
        <f>SUMIF(Journal!$A:$A,HeadJournal!$A784,Journal!U:U)</f>
        <v>0</v>
      </c>
      <c r="P784" s="22" t="str">
        <f t="shared" si="168"/>
        <v/>
      </c>
      <c r="Q784" s="7" t="b">
        <f t="shared" si="167"/>
        <v>1</v>
      </c>
      <c r="R784" s="73" t="e">
        <f t="shared" si="169"/>
        <v>#DIV/0!</v>
      </c>
    </row>
    <row r="785" spans="1:18" x14ac:dyDescent="0.25">
      <c r="A785" s="12"/>
      <c r="B785" s="12"/>
      <c r="C785" s="12"/>
      <c r="D785" s="12"/>
      <c r="E785" s="12"/>
      <c r="F785" s="12"/>
      <c r="G785" s="13"/>
      <c r="H785" s="14"/>
      <c r="I785" s="14"/>
      <c r="J785" s="8">
        <f>SUMIF(Journal!$A:$A,HeadJournal!$A785,Journal!$K:$K)+SUMIF(Journal!$A:$A,HeadJournal!$A785,Journal!$L:$L)+SUMIF(Journal!$A:$A,HeadJournal!$A785,Journal!$M:$M)</f>
        <v>0</v>
      </c>
      <c r="K785" s="14"/>
      <c r="L785" s="14"/>
      <c r="M785" s="8">
        <f>SUMIF(Journal!$A:$A,HeadJournal!$A785,Journal!$P:$P)</f>
        <v>0</v>
      </c>
      <c r="N785" s="8">
        <f>SUMIF(Journal!$A:$A,HeadJournal!$A785,Journal!Q:Q)</f>
        <v>0</v>
      </c>
      <c r="O785" s="18">
        <f>SUMIF(Journal!$A:$A,HeadJournal!$A785,Journal!U:U)</f>
        <v>0</v>
      </c>
      <c r="P785" s="22" t="str">
        <f t="shared" si="168"/>
        <v/>
      </c>
      <c r="Q785" s="7" t="b">
        <f t="shared" si="167"/>
        <v>1</v>
      </c>
      <c r="R785" s="73" t="e">
        <f t="shared" si="169"/>
        <v>#DIV/0!</v>
      </c>
    </row>
    <row r="786" spans="1:18" x14ac:dyDescent="0.25">
      <c r="A786" s="12"/>
      <c r="B786" s="12"/>
      <c r="C786" s="12"/>
      <c r="D786" s="12"/>
      <c r="E786" s="12"/>
      <c r="F786" s="12"/>
      <c r="G786" s="13"/>
      <c r="H786" s="14"/>
      <c r="I786" s="14"/>
      <c r="J786" s="8">
        <f>SUMIF(Journal!$A:$A,HeadJournal!$A786,Journal!$K:$K)+SUMIF(Journal!$A:$A,HeadJournal!$A786,Journal!$L:$L)+SUMIF(Journal!$A:$A,HeadJournal!$A786,Journal!$M:$M)</f>
        <v>0</v>
      </c>
      <c r="K786" s="14"/>
      <c r="L786" s="14"/>
      <c r="M786" s="8">
        <f>SUMIF(Journal!$A:$A,HeadJournal!$A786,Journal!$P:$P)</f>
        <v>0</v>
      </c>
      <c r="N786" s="8">
        <f>SUMIF(Journal!$A:$A,HeadJournal!$A786,Journal!Q:Q)</f>
        <v>0</v>
      </c>
      <c r="O786" s="18">
        <f>SUMIF(Journal!$A:$A,HeadJournal!$A786,Journal!U:U)</f>
        <v>0</v>
      </c>
      <c r="P786" s="22" t="str">
        <f t="shared" si="168"/>
        <v/>
      </c>
      <c r="Q786" s="7" t="b">
        <f t="shared" si="167"/>
        <v>1</v>
      </c>
      <c r="R786" s="73" t="e">
        <f t="shared" si="169"/>
        <v>#DIV/0!</v>
      </c>
    </row>
    <row r="787" spans="1:18" x14ac:dyDescent="0.25">
      <c r="A787" s="12"/>
      <c r="B787" s="12"/>
      <c r="C787" s="12"/>
      <c r="D787" s="12"/>
      <c r="E787" s="12"/>
      <c r="F787" s="12"/>
      <c r="G787" s="13"/>
      <c r="H787" s="14"/>
      <c r="I787" s="14"/>
      <c r="J787" s="8">
        <f>SUMIF(Journal!$A:$A,HeadJournal!$A787,Journal!$K:$K)+SUMIF(Journal!$A:$A,HeadJournal!$A787,Journal!$L:$L)+SUMIF(Journal!$A:$A,HeadJournal!$A787,Journal!$M:$M)</f>
        <v>0</v>
      </c>
      <c r="K787" s="14"/>
      <c r="L787" s="14"/>
      <c r="M787" s="8">
        <f>SUMIF(Journal!$A:$A,HeadJournal!$A787,Journal!$P:$P)</f>
        <v>0</v>
      </c>
      <c r="N787" s="8">
        <f>SUMIF(Journal!$A:$A,HeadJournal!$A787,Journal!Q:Q)</f>
        <v>0</v>
      </c>
      <c r="O787" s="18">
        <f>SUMIF(Journal!$A:$A,HeadJournal!$A787,Journal!U:U)</f>
        <v>0</v>
      </c>
      <c r="P787" s="22" t="str">
        <f t="shared" si="168"/>
        <v/>
      </c>
      <c r="Q787" s="7" t="b">
        <f t="shared" si="167"/>
        <v>1</v>
      </c>
      <c r="R787" s="73" t="e">
        <f t="shared" si="169"/>
        <v>#DIV/0!</v>
      </c>
    </row>
    <row r="788" spans="1:18" x14ac:dyDescent="0.25">
      <c r="A788" s="12"/>
      <c r="B788" s="12"/>
      <c r="C788" s="12"/>
      <c r="D788" s="12"/>
      <c r="E788" s="12"/>
      <c r="F788" s="12"/>
      <c r="G788" s="13"/>
      <c r="H788" s="14"/>
      <c r="I788" s="14"/>
      <c r="J788" s="8">
        <f>SUMIF(Journal!$A:$A,HeadJournal!$A788,Journal!$K:$K)+SUMIF(Journal!$A:$A,HeadJournal!$A788,Journal!$L:$L)+SUMIF(Journal!$A:$A,HeadJournal!$A788,Journal!$M:$M)</f>
        <v>0</v>
      </c>
      <c r="K788" s="14"/>
      <c r="L788" s="14"/>
      <c r="M788" s="8">
        <f>SUMIF(Journal!$A:$A,HeadJournal!$A788,Journal!$P:$P)</f>
        <v>0</v>
      </c>
      <c r="N788" s="8">
        <f>SUMIF(Journal!$A:$A,HeadJournal!$A788,Journal!Q:Q)</f>
        <v>0</v>
      </c>
      <c r="O788" s="18">
        <f>SUMIF(Journal!$A:$A,HeadJournal!$A788,Journal!U:U)</f>
        <v>0</v>
      </c>
      <c r="P788" s="22" t="str">
        <f t="shared" si="168"/>
        <v/>
      </c>
      <c r="Q788" s="7" t="b">
        <f t="shared" si="167"/>
        <v>1</v>
      </c>
      <c r="R788" s="73" t="e">
        <f t="shared" si="169"/>
        <v>#DIV/0!</v>
      </c>
    </row>
    <row r="789" spans="1:18" x14ac:dyDescent="0.25">
      <c r="A789" s="12"/>
      <c r="B789" s="12"/>
      <c r="C789" s="12"/>
      <c r="D789" s="12"/>
      <c r="E789" s="12"/>
      <c r="F789" s="12"/>
      <c r="G789" s="13"/>
      <c r="H789" s="14"/>
      <c r="I789" s="14"/>
      <c r="J789" s="8">
        <f>SUMIF(Journal!$A:$A,HeadJournal!$A789,Journal!$K:$K)+SUMIF(Journal!$A:$A,HeadJournal!$A789,Journal!$L:$L)+SUMIF(Journal!$A:$A,HeadJournal!$A789,Journal!$M:$M)</f>
        <v>0</v>
      </c>
      <c r="K789" s="14"/>
      <c r="L789" s="14"/>
      <c r="M789" s="8">
        <f>SUMIF(Journal!$A:$A,HeadJournal!$A789,Journal!$P:$P)</f>
        <v>0</v>
      </c>
      <c r="N789" s="8">
        <f>SUMIF(Journal!$A:$A,HeadJournal!$A789,Journal!Q:Q)</f>
        <v>0</v>
      </c>
      <c r="O789" s="18">
        <f>SUMIF(Journal!$A:$A,HeadJournal!$A789,Journal!U:U)</f>
        <v>0</v>
      </c>
      <c r="P789" s="22" t="str">
        <f t="shared" si="168"/>
        <v/>
      </c>
      <c r="Q789" s="7" t="b">
        <f t="shared" si="167"/>
        <v>1</v>
      </c>
      <c r="R789" s="73" t="e">
        <f t="shared" si="169"/>
        <v>#DIV/0!</v>
      </c>
    </row>
    <row r="790" spans="1:18" x14ac:dyDescent="0.25">
      <c r="A790" s="12"/>
      <c r="B790" s="12"/>
      <c r="C790" s="12"/>
      <c r="D790" s="12"/>
      <c r="E790" s="12"/>
      <c r="F790" s="12"/>
      <c r="G790" s="13"/>
      <c r="H790" s="14"/>
      <c r="I790" s="14"/>
      <c r="J790" s="8">
        <f>SUMIF(Journal!$A:$A,HeadJournal!$A790,Journal!$K:$K)+SUMIF(Journal!$A:$A,HeadJournal!$A790,Journal!$L:$L)+SUMIF(Journal!$A:$A,HeadJournal!$A790,Journal!$M:$M)</f>
        <v>0</v>
      </c>
      <c r="K790" s="14"/>
      <c r="L790" s="14"/>
      <c r="M790" s="8">
        <f>SUMIF(Journal!$A:$A,HeadJournal!$A790,Journal!$P:$P)</f>
        <v>0</v>
      </c>
      <c r="N790" s="8">
        <f>SUMIF(Journal!$A:$A,HeadJournal!$A790,Journal!Q:Q)</f>
        <v>0</v>
      </c>
      <c r="O790" s="18">
        <f>SUMIF(Journal!$A:$A,HeadJournal!$A790,Journal!U:U)</f>
        <v>0</v>
      </c>
      <c r="P790" s="22" t="str">
        <f t="shared" si="168"/>
        <v/>
      </c>
      <c r="Q790" s="7" t="b">
        <f t="shared" si="167"/>
        <v>1</v>
      </c>
      <c r="R790" s="73" t="e">
        <f t="shared" si="169"/>
        <v>#DIV/0!</v>
      </c>
    </row>
    <row r="791" spans="1:18" x14ac:dyDescent="0.25">
      <c r="A791" s="12"/>
      <c r="B791" s="12"/>
      <c r="C791" s="12"/>
      <c r="D791" s="12"/>
      <c r="E791" s="12"/>
      <c r="F791" s="12"/>
      <c r="G791" s="13"/>
      <c r="H791" s="14"/>
      <c r="I791" s="14"/>
      <c r="J791" s="8">
        <f>SUMIF(Journal!$A:$A,HeadJournal!$A791,Journal!$K:$K)+SUMIF(Journal!$A:$A,HeadJournal!$A791,Journal!$L:$L)+SUMIF(Journal!$A:$A,HeadJournal!$A791,Journal!$M:$M)</f>
        <v>0</v>
      </c>
      <c r="K791" s="14"/>
      <c r="L791" s="14"/>
      <c r="M791" s="8">
        <f>SUMIF(Journal!$A:$A,HeadJournal!$A791,Journal!$P:$P)</f>
        <v>0</v>
      </c>
      <c r="N791" s="8">
        <f>SUMIF(Journal!$A:$A,HeadJournal!$A791,Journal!Q:Q)</f>
        <v>0</v>
      </c>
      <c r="O791" s="18">
        <f>SUMIF(Journal!$A:$A,HeadJournal!$A791,Journal!U:U)</f>
        <v>0</v>
      </c>
      <c r="P791" s="22" t="str">
        <f t="shared" si="168"/>
        <v/>
      </c>
      <c r="Q791" s="7" t="b">
        <f t="shared" si="167"/>
        <v>1</v>
      </c>
      <c r="R791" s="73" t="e">
        <f t="shared" si="169"/>
        <v>#DIV/0!</v>
      </c>
    </row>
    <row r="792" spans="1:18" x14ac:dyDescent="0.25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168"/>
        <v/>
      </c>
      <c r="Q792" s="7" t="b">
        <f t="shared" si="167"/>
        <v>1</v>
      </c>
      <c r="R792" s="73" t="e">
        <f t="shared" si="169"/>
        <v>#DIV/0!</v>
      </c>
    </row>
    <row r="793" spans="1:18" x14ac:dyDescent="0.25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168"/>
        <v/>
      </c>
      <c r="Q793" s="7" t="b">
        <f t="shared" si="167"/>
        <v>1</v>
      </c>
      <c r="R793" s="73" t="e">
        <f t="shared" si="169"/>
        <v>#DIV/0!</v>
      </c>
    </row>
    <row r="794" spans="1:18" x14ac:dyDescent="0.25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168"/>
        <v/>
      </c>
      <c r="Q794" s="7" t="b">
        <f t="shared" si="167"/>
        <v>1</v>
      </c>
      <c r="R794" s="73" t="e">
        <f t="shared" si="169"/>
        <v>#DIV/0!</v>
      </c>
    </row>
    <row r="795" spans="1:18" x14ac:dyDescent="0.25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168"/>
        <v/>
      </c>
      <c r="Q795" s="7" t="b">
        <f t="shared" si="167"/>
        <v>1</v>
      </c>
      <c r="R795" s="73" t="e">
        <f t="shared" si="169"/>
        <v>#DIV/0!</v>
      </c>
    </row>
    <row r="796" spans="1:18" x14ac:dyDescent="0.25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168"/>
        <v/>
      </c>
      <c r="Q796" s="7" t="b">
        <f t="shared" si="167"/>
        <v>1</v>
      </c>
      <c r="R796" s="73" t="e">
        <f t="shared" si="169"/>
        <v>#DIV/0!</v>
      </c>
    </row>
    <row r="797" spans="1:18" x14ac:dyDescent="0.25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168"/>
        <v/>
      </c>
      <c r="Q797" s="7" t="b">
        <f t="shared" si="167"/>
        <v>1</v>
      </c>
      <c r="R797" s="73" t="e">
        <f t="shared" si="169"/>
        <v>#DIV/0!</v>
      </c>
    </row>
    <row r="798" spans="1:18" x14ac:dyDescent="0.25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168"/>
        <v/>
      </c>
      <c r="Q798" s="7" t="b">
        <f t="shared" si="167"/>
        <v>1</v>
      </c>
      <c r="R798" s="73" t="e">
        <f t="shared" si="169"/>
        <v>#DIV/0!</v>
      </c>
    </row>
    <row r="799" spans="1:18" x14ac:dyDescent="0.25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168"/>
        <v/>
      </c>
      <c r="Q799" s="7" t="b">
        <f t="shared" si="167"/>
        <v>1</v>
      </c>
      <c r="R799" s="73" t="e">
        <f t="shared" si="169"/>
        <v>#DIV/0!</v>
      </c>
    </row>
    <row r="800" spans="1:18" x14ac:dyDescent="0.25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168"/>
        <v/>
      </c>
      <c r="Q800" s="7" t="b">
        <f t="shared" si="167"/>
        <v>1</v>
      </c>
      <c r="R800" s="73" t="e">
        <f t="shared" si="169"/>
        <v>#DIV/0!</v>
      </c>
    </row>
    <row r="801" spans="1:18" x14ac:dyDescent="0.25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168"/>
        <v/>
      </c>
      <c r="Q801" s="7" t="b">
        <f t="shared" si="167"/>
        <v>1</v>
      </c>
      <c r="R801" s="73" t="e">
        <f t="shared" si="169"/>
        <v>#DIV/0!</v>
      </c>
    </row>
    <row r="802" spans="1:18" x14ac:dyDescent="0.25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168"/>
        <v/>
      </c>
      <c r="Q802" s="7" t="b">
        <f t="shared" si="167"/>
        <v>1</v>
      </c>
      <c r="R802" s="73" t="e">
        <f t="shared" si="169"/>
        <v>#DIV/0!</v>
      </c>
    </row>
    <row r="803" spans="1:18" x14ac:dyDescent="0.25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168"/>
        <v/>
      </c>
      <c r="Q803" s="7" t="b">
        <f t="shared" si="167"/>
        <v>1</v>
      </c>
      <c r="R803" s="73" t="e">
        <f t="shared" si="169"/>
        <v>#DIV/0!</v>
      </c>
    </row>
    <row r="804" spans="1:18" x14ac:dyDescent="0.25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168"/>
        <v/>
      </c>
      <c r="Q804" s="7" t="b">
        <f t="shared" si="167"/>
        <v>1</v>
      </c>
      <c r="R804" s="73" t="e">
        <f t="shared" si="169"/>
        <v>#DIV/0!</v>
      </c>
    </row>
    <row r="805" spans="1:18" x14ac:dyDescent="0.25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168"/>
        <v/>
      </c>
      <c r="Q805" s="7" t="b">
        <f t="shared" si="167"/>
        <v>1</v>
      </c>
      <c r="R805" s="73" t="e">
        <f t="shared" si="169"/>
        <v>#DIV/0!</v>
      </c>
    </row>
    <row r="806" spans="1:18" x14ac:dyDescent="0.25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168"/>
        <v/>
      </c>
      <c r="Q806" s="7" t="b">
        <f t="shared" si="167"/>
        <v>1</v>
      </c>
      <c r="R806" s="73" t="e">
        <f t="shared" si="169"/>
        <v>#DIV/0!</v>
      </c>
    </row>
    <row r="807" spans="1:18" x14ac:dyDescent="0.25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168"/>
        <v/>
      </c>
      <c r="Q807" s="7" t="b">
        <f t="shared" si="167"/>
        <v>1</v>
      </c>
      <c r="R807" s="73" t="e">
        <f t="shared" si="169"/>
        <v>#DIV/0!</v>
      </c>
    </row>
    <row r="808" spans="1:18" x14ac:dyDescent="0.25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168"/>
        <v/>
      </c>
      <c r="Q808" s="7" t="b">
        <f t="shared" si="167"/>
        <v>1</v>
      </c>
      <c r="R808" s="73" t="e">
        <f t="shared" si="169"/>
        <v>#DIV/0!</v>
      </c>
    </row>
    <row r="809" spans="1:18" x14ac:dyDescent="0.25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168"/>
        <v/>
      </c>
      <c r="Q809" s="7" t="b">
        <f t="shared" si="167"/>
        <v>1</v>
      </c>
      <c r="R809" s="73" t="e">
        <f t="shared" si="169"/>
        <v>#DIV/0!</v>
      </c>
    </row>
    <row r="810" spans="1:18" x14ac:dyDescent="0.25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ref="P810:P849" si="170">IF(N810&lt;&gt;0,IFERROR(O810/M810,""),"")</f>
        <v/>
      </c>
      <c r="Q810" s="7" t="b">
        <f t="shared" si="154"/>
        <v>1</v>
      </c>
      <c r="R810" s="73" t="e">
        <f t="shared" ref="R810:R849" si="171">L810/M810</f>
        <v>#DIV/0!</v>
      </c>
    </row>
    <row r="811" spans="1:18" x14ac:dyDescent="0.25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170"/>
        <v/>
      </c>
      <c r="Q811" s="7" t="b">
        <f t="shared" si="154"/>
        <v>1</v>
      </c>
      <c r="R811" s="73" t="e">
        <f t="shared" si="171"/>
        <v>#DIV/0!</v>
      </c>
    </row>
    <row r="812" spans="1:18" x14ac:dyDescent="0.25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170"/>
        <v/>
      </c>
      <c r="Q812" s="7" t="b">
        <f t="shared" si="154"/>
        <v>1</v>
      </c>
      <c r="R812" s="73" t="e">
        <f t="shared" si="171"/>
        <v>#DIV/0!</v>
      </c>
    </row>
    <row r="813" spans="1:18" x14ac:dyDescent="0.25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170"/>
        <v/>
      </c>
      <c r="Q813" s="7" t="b">
        <f t="shared" si="154"/>
        <v>1</v>
      </c>
      <c r="R813" s="73" t="e">
        <f t="shared" si="171"/>
        <v>#DIV/0!</v>
      </c>
    </row>
    <row r="814" spans="1:18" x14ac:dyDescent="0.25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170"/>
        <v/>
      </c>
      <c r="Q814" s="7" t="b">
        <f t="shared" si="154"/>
        <v>1</v>
      </c>
      <c r="R814" s="73" t="e">
        <f t="shared" si="171"/>
        <v>#DIV/0!</v>
      </c>
    </row>
    <row r="815" spans="1:18" x14ac:dyDescent="0.25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170"/>
        <v/>
      </c>
      <c r="Q815" s="7" t="b">
        <f t="shared" si="154"/>
        <v>1</v>
      </c>
      <c r="R815" s="73" t="e">
        <f t="shared" si="171"/>
        <v>#DIV/0!</v>
      </c>
    </row>
    <row r="816" spans="1:18" x14ac:dyDescent="0.25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170"/>
        <v/>
      </c>
      <c r="Q816" s="7" t="b">
        <f t="shared" si="154"/>
        <v>1</v>
      </c>
      <c r="R816" s="73" t="e">
        <f t="shared" si="171"/>
        <v>#DIV/0!</v>
      </c>
    </row>
    <row r="817" spans="1:18" x14ac:dyDescent="0.25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170"/>
        <v/>
      </c>
      <c r="Q817" s="7" t="b">
        <f t="shared" si="154"/>
        <v>1</v>
      </c>
      <c r="R817" s="73" t="e">
        <f t="shared" si="171"/>
        <v>#DIV/0!</v>
      </c>
    </row>
    <row r="818" spans="1:18" x14ac:dyDescent="0.25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170"/>
        <v/>
      </c>
      <c r="Q818" s="7" t="b">
        <f t="shared" si="154"/>
        <v>1</v>
      </c>
      <c r="R818" s="73" t="e">
        <f t="shared" si="171"/>
        <v>#DIV/0!</v>
      </c>
    </row>
    <row r="819" spans="1:18" x14ac:dyDescent="0.25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170"/>
        <v/>
      </c>
      <c r="Q819" s="7" t="b">
        <f t="shared" si="154"/>
        <v>1</v>
      </c>
      <c r="R819" s="73" t="e">
        <f t="shared" si="171"/>
        <v>#DIV/0!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170"/>
        <v/>
      </c>
      <c r="Q820" s="7" t="b">
        <f t="shared" si="154"/>
        <v>1</v>
      </c>
      <c r="R820" s="73" t="e">
        <f t="shared" si="171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170"/>
        <v/>
      </c>
      <c r="Q821" s="7" t="b">
        <f t="shared" si="154"/>
        <v>1</v>
      </c>
      <c r="R821" s="73" t="e">
        <f t="shared" si="171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170"/>
        <v/>
      </c>
      <c r="Q822" s="7" t="b">
        <f t="shared" si="154"/>
        <v>1</v>
      </c>
      <c r="R822" s="73" t="e">
        <f t="shared" si="171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170"/>
        <v/>
      </c>
      <c r="Q823" s="7" t="b">
        <f t="shared" si="154"/>
        <v>1</v>
      </c>
      <c r="R823" s="73" t="e">
        <f t="shared" si="171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170"/>
        <v/>
      </c>
      <c r="Q824" s="7" t="b">
        <f t="shared" si="154"/>
        <v>1</v>
      </c>
      <c r="R824" s="73" t="e">
        <f t="shared" si="171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170"/>
        <v/>
      </c>
      <c r="Q825" s="7" t="b">
        <f t="shared" si="154"/>
        <v>1</v>
      </c>
      <c r="R825" s="73" t="e">
        <f t="shared" si="171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170"/>
        <v/>
      </c>
      <c r="Q826" s="7" t="b">
        <f t="shared" si="154"/>
        <v>1</v>
      </c>
      <c r="R826" s="73" t="e">
        <f t="shared" si="171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170"/>
        <v/>
      </c>
      <c r="Q827" s="7" t="b">
        <f t="shared" si="154"/>
        <v>1</v>
      </c>
      <c r="R827" s="73" t="e">
        <f t="shared" si="171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170"/>
        <v/>
      </c>
      <c r="Q828" s="7" t="b">
        <f t="shared" si="154"/>
        <v>1</v>
      </c>
      <c r="R828" s="73" t="e">
        <f t="shared" si="171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170"/>
        <v/>
      </c>
      <c r="Q829" s="7" t="b">
        <f t="shared" si="154"/>
        <v>1</v>
      </c>
      <c r="R829" s="73" t="e">
        <f t="shared" si="171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170"/>
        <v/>
      </c>
      <c r="Q830" s="7" t="b">
        <f t="shared" ref="Q830:Q849" si="172">J830=K830</f>
        <v>1</v>
      </c>
      <c r="R830" s="73" t="e">
        <f t="shared" si="171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170"/>
        <v/>
      </c>
      <c r="Q831" s="7" t="b">
        <f t="shared" si="172"/>
        <v>1</v>
      </c>
      <c r="R831" s="73" t="e">
        <f t="shared" si="171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170"/>
        <v/>
      </c>
      <c r="Q832" s="7" t="b">
        <f t="shared" si="172"/>
        <v>1</v>
      </c>
      <c r="R832" s="73" t="e">
        <f t="shared" si="171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170"/>
        <v/>
      </c>
      <c r="Q833" s="7" t="b">
        <f t="shared" si="172"/>
        <v>1</v>
      </c>
      <c r="R833" s="73" t="e">
        <f t="shared" si="171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170"/>
        <v/>
      </c>
      <c r="Q834" s="7" t="b">
        <f t="shared" si="172"/>
        <v>1</v>
      </c>
      <c r="R834" s="73" t="e">
        <f t="shared" si="171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si="170"/>
        <v/>
      </c>
      <c r="Q835" s="7" t="b">
        <f t="shared" si="172"/>
        <v>1</v>
      </c>
      <c r="R835" s="73" t="e">
        <f t="shared" si="171"/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170"/>
        <v/>
      </c>
      <c r="Q836" s="7" t="b">
        <f t="shared" si="172"/>
        <v>1</v>
      </c>
      <c r="R836" s="73" t="e">
        <f t="shared" si="171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170"/>
        <v/>
      </c>
      <c r="Q837" s="7" t="b">
        <f t="shared" si="172"/>
        <v>1</v>
      </c>
      <c r="R837" s="73" t="e">
        <f t="shared" si="171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170"/>
        <v/>
      </c>
      <c r="Q838" s="7" t="b">
        <f t="shared" si="172"/>
        <v>1</v>
      </c>
      <c r="R838" s="73" t="e">
        <f t="shared" si="171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170"/>
        <v/>
      </c>
      <c r="Q839" s="7" t="b">
        <f t="shared" si="172"/>
        <v>1</v>
      </c>
      <c r="R839" s="73" t="e">
        <f t="shared" si="171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170"/>
        <v/>
      </c>
      <c r="Q840" s="7" t="b">
        <f t="shared" si="172"/>
        <v>1</v>
      </c>
      <c r="R840" s="73" t="e">
        <f t="shared" si="171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170"/>
        <v/>
      </c>
      <c r="Q841" s="7" t="b">
        <f t="shared" si="172"/>
        <v>1</v>
      </c>
      <c r="R841" s="73" t="e">
        <f t="shared" si="171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170"/>
        <v/>
      </c>
      <c r="Q842" s="7" t="b">
        <f t="shared" si="172"/>
        <v>1</v>
      </c>
      <c r="R842" s="73" t="e">
        <f t="shared" si="171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170"/>
        <v/>
      </c>
      <c r="Q843" s="7" t="b">
        <f t="shared" si="172"/>
        <v>1</v>
      </c>
      <c r="R843" s="73" t="e">
        <f t="shared" si="171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170"/>
        <v/>
      </c>
      <c r="Q844" s="7" t="b">
        <f t="shared" si="172"/>
        <v>1</v>
      </c>
      <c r="R844" s="73" t="e">
        <f t="shared" si="171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170"/>
        <v/>
      </c>
      <c r="Q845" s="7" t="b">
        <f t="shared" si="172"/>
        <v>1</v>
      </c>
      <c r="R845" s="73" t="e">
        <f t="shared" si="171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170"/>
        <v/>
      </c>
      <c r="Q846" s="7" t="b">
        <f t="shared" si="172"/>
        <v>1</v>
      </c>
      <c r="R846" s="73" t="e">
        <f t="shared" si="171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170"/>
        <v/>
      </c>
      <c r="Q847" s="7" t="b">
        <f t="shared" si="172"/>
        <v>1</v>
      </c>
      <c r="R847" s="73" t="e">
        <f t="shared" si="171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170"/>
        <v/>
      </c>
      <c r="Q848" s="7" t="b">
        <f t="shared" si="172"/>
        <v>1</v>
      </c>
      <c r="R848" s="73" t="e">
        <f t="shared" si="171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170"/>
        <v/>
      </c>
      <c r="Q849" s="7" t="b">
        <f t="shared" si="172"/>
        <v>1</v>
      </c>
      <c r="R849" s="73" t="e">
        <f t="shared" si="171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153"/>
        <v/>
      </c>
      <c r="Q850" s="7" t="b">
        <f t="shared" ref="Q850:Q869" si="173">J850=K850</f>
        <v>1</v>
      </c>
      <c r="R850" s="73" t="e">
        <f t="shared" si="155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153"/>
        <v/>
      </c>
      <c r="Q851" s="7" t="b">
        <f t="shared" si="173"/>
        <v>1</v>
      </c>
      <c r="R851" s="73" t="e">
        <f t="shared" si="155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153"/>
        <v/>
      </c>
      <c r="Q852" s="7" t="b">
        <f t="shared" si="173"/>
        <v>1</v>
      </c>
      <c r="R852" s="73" t="e">
        <f t="shared" si="155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153"/>
        <v/>
      </c>
      <c r="Q853" s="7" t="b">
        <f t="shared" si="173"/>
        <v>1</v>
      </c>
      <c r="R853" s="73" t="e">
        <f t="shared" si="155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153"/>
        <v/>
      </c>
      <c r="Q854" s="7" t="b">
        <f t="shared" si="173"/>
        <v>1</v>
      </c>
      <c r="R854" s="73" t="e">
        <f t="shared" si="155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153"/>
        <v/>
      </c>
      <c r="Q855" s="7" t="b">
        <f t="shared" si="173"/>
        <v>1</v>
      </c>
      <c r="R855" s="73" t="e">
        <f t="shared" si="155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153"/>
        <v/>
      </c>
      <c r="Q856" s="7" t="b">
        <f t="shared" si="173"/>
        <v>1</v>
      </c>
      <c r="R856" s="73" t="e">
        <f t="shared" si="155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153"/>
        <v/>
      </c>
      <c r="Q857" s="7" t="b">
        <f t="shared" si="173"/>
        <v>1</v>
      </c>
      <c r="R857" s="73" t="e">
        <f t="shared" si="155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153"/>
        <v/>
      </c>
      <c r="Q858" s="7" t="b">
        <f t="shared" si="173"/>
        <v>1</v>
      </c>
      <c r="R858" s="73" t="e">
        <f t="shared" si="155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153"/>
        <v/>
      </c>
      <c r="Q859" s="7" t="b">
        <f t="shared" si="173"/>
        <v>1</v>
      </c>
      <c r="R859" s="73" t="e">
        <f t="shared" si="155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ref="P860:P869" si="174">IF(N860&lt;&gt;0,IFERROR(O860/M860,""),"")</f>
        <v/>
      </c>
      <c r="Q860" s="7" t="b">
        <f t="shared" si="173"/>
        <v>1</v>
      </c>
      <c r="R860" s="73" t="e">
        <f t="shared" ref="R860:R869" si="175">L860/M860</f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174"/>
        <v/>
      </c>
      <c r="Q861" s="7" t="b">
        <f t="shared" si="173"/>
        <v>1</v>
      </c>
      <c r="R861" s="73" t="e">
        <f t="shared" si="175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174"/>
        <v/>
      </c>
      <c r="Q862" s="7" t="b">
        <f t="shared" si="173"/>
        <v>1</v>
      </c>
      <c r="R862" s="73" t="e">
        <f t="shared" si="175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174"/>
        <v/>
      </c>
      <c r="Q863" s="7" t="b">
        <f t="shared" si="173"/>
        <v>1</v>
      </c>
      <c r="R863" s="73" t="e">
        <f t="shared" si="175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174"/>
        <v/>
      </c>
      <c r="Q864" s="7" t="b">
        <f t="shared" si="173"/>
        <v>1</v>
      </c>
      <c r="R864" s="73" t="e">
        <f t="shared" si="175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174"/>
        <v/>
      </c>
      <c r="Q865" s="7" t="b">
        <f t="shared" si="173"/>
        <v>1</v>
      </c>
      <c r="R865" s="73" t="e">
        <f t="shared" si="175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174"/>
        <v/>
      </c>
      <c r="Q866" s="7" t="b">
        <f t="shared" si="173"/>
        <v>1</v>
      </c>
      <c r="R866" s="73" t="e">
        <f t="shared" si="175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174"/>
        <v/>
      </c>
      <c r="Q867" s="7" t="b">
        <f t="shared" si="173"/>
        <v>1</v>
      </c>
      <c r="R867" s="73" t="e">
        <f t="shared" si="175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174"/>
        <v/>
      </c>
      <c r="Q868" s="7" t="b">
        <f t="shared" si="173"/>
        <v>1</v>
      </c>
      <c r="R868" s="73" t="e">
        <f t="shared" si="175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174"/>
        <v/>
      </c>
      <c r="Q869" s="7" t="b">
        <f t="shared" si="173"/>
        <v>1</v>
      </c>
      <c r="R869" s="73" t="e">
        <f t="shared" si="175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ref="P870:P879" si="176">IF(N870&lt;&gt;0,IFERROR(O870/M870,""),"")</f>
        <v/>
      </c>
      <c r="Q870" s="7" t="b">
        <f t="shared" si="154"/>
        <v>1</v>
      </c>
      <c r="R870" s="73" t="e">
        <f t="shared" ref="R870:R879" si="177">L870/M870</f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176"/>
        <v/>
      </c>
      <c r="Q871" s="7" t="b">
        <f t="shared" si="154"/>
        <v>1</v>
      </c>
      <c r="R871" s="73" t="e">
        <f t="shared" si="177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176"/>
        <v/>
      </c>
      <c r="Q872" s="7" t="b">
        <f t="shared" si="154"/>
        <v>1</v>
      </c>
      <c r="R872" s="73" t="e">
        <f t="shared" si="177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176"/>
        <v/>
      </c>
      <c r="Q873" s="7" t="b">
        <f t="shared" si="154"/>
        <v>1</v>
      </c>
      <c r="R873" s="73" t="e">
        <f t="shared" si="177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176"/>
        <v/>
      </c>
      <c r="Q874" s="7" t="b">
        <f t="shared" si="154"/>
        <v>1</v>
      </c>
      <c r="R874" s="73" t="e">
        <f t="shared" si="177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176"/>
        <v/>
      </c>
      <c r="Q875" s="7" t="b">
        <f t="shared" ref="Q875:Q879" si="178">J875=K875</f>
        <v>1</v>
      </c>
      <c r="R875" s="73" t="e">
        <f t="shared" si="177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176"/>
        <v/>
      </c>
      <c r="Q876" s="7" t="b">
        <f t="shared" si="178"/>
        <v>1</v>
      </c>
      <c r="R876" s="73" t="e">
        <f t="shared" si="177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176"/>
        <v/>
      </c>
      <c r="Q877" s="7" t="b">
        <f t="shared" si="178"/>
        <v>1</v>
      </c>
      <c r="R877" s="73" t="e">
        <f t="shared" si="177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176"/>
        <v/>
      </c>
      <c r="Q878" s="7" t="b">
        <f t="shared" si="178"/>
        <v>1</v>
      </c>
      <c r="R878" s="73" t="e">
        <f t="shared" si="177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176"/>
        <v/>
      </c>
      <c r="Q879" s="7" t="b">
        <f t="shared" si="178"/>
        <v>1</v>
      </c>
      <c r="R879" s="73" t="e">
        <f t="shared" si="177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153"/>
        <v/>
      </c>
      <c r="Q880" s="7" t="b">
        <f t="shared" ref="Q880:Q884" si="179">J880=K880</f>
        <v>1</v>
      </c>
      <c r="R880" s="73" t="e">
        <f t="shared" si="155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153"/>
        <v/>
      </c>
      <c r="Q881" s="7" t="b">
        <f t="shared" si="179"/>
        <v>1</v>
      </c>
      <c r="R881" s="73" t="e">
        <f t="shared" si="155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153"/>
        <v/>
      </c>
      <c r="Q882" s="7" t="b">
        <f t="shared" si="179"/>
        <v>1</v>
      </c>
      <c r="R882" s="73" t="e">
        <f t="shared" si="155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153"/>
        <v/>
      </c>
      <c r="Q883" s="7" t="b">
        <f t="shared" si="179"/>
        <v>1</v>
      </c>
      <c r="R883" s="73" t="e">
        <f t="shared" si="155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153"/>
        <v/>
      </c>
      <c r="Q884" s="7" t="b">
        <f t="shared" si="179"/>
        <v>1</v>
      </c>
      <c r="R884" s="73" t="e">
        <f t="shared" si="155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148"/>
        <v/>
      </c>
      <c r="Q885" s="7" t="b">
        <f t="shared" si="154"/>
        <v>1</v>
      </c>
      <c r="R885" s="73" t="e">
        <f t="shared" si="149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38"/>
        <v/>
      </c>
      <c r="Q886" s="7" t="b">
        <f t="shared" si="154"/>
        <v>1</v>
      </c>
      <c r="R886" s="73" t="e">
        <f t="shared" si="39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33"/>
        <v/>
      </c>
      <c r="Q887" s="7" t="b">
        <f t="shared" si="154"/>
        <v>1</v>
      </c>
      <c r="R887" s="73" t="e">
        <f t="shared" si="27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24"/>
        <v/>
      </c>
      <c r="Q888" s="7" t="b">
        <f t="shared" si="154"/>
        <v>1</v>
      </c>
      <c r="R888" s="73" t="e">
        <f t="shared" si="27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24"/>
        <v/>
      </c>
      <c r="Q889" s="7" t="b">
        <f t="shared" si="154"/>
        <v>1</v>
      </c>
      <c r="R889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5" priority="60">
      <formula>AND(A1&lt;&gt;"",COUNTIF(A:A,A1)&gt;1)</formula>
    </cfRule>
  </conditionalFormatting>
  <conditionalFormatting sqref="D1:D738 D740:D1048576">
    <cfRule type="expression" dxfId="4" priority="3">
      <formula>D1="Доставлен"</formula>
    </cfRule>
  </conditionalFormatting>
  <conditionalFormatting sqref="J1:J1048576">
    <cfRule type="expression" dxfId="3" priority="14">
      <formula>AND(J1=0,K1&lt;&gt;"")</formula>
    </cfRule>
  </conditionalFormatting>
  <conditionalFormatting sqref="L1:L1048576">
    <cfRule type="expression" dxfId="2" priority="13">
      <formula>AND(K1&gt;0,L1="")</formula>
    </cfRule>
  </conditionalFormatting>
  <conditionalFormatting sqref="D739">
    <cfRule type="expression" dxfId="1" priority="1">
      <formula>D739="Доставлен"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6B702-F26F-401C-93E6-B1F126A5C786}">
  <dimension ref="A1:G44"/>
  <sheetViews>
    <sheetView workbookViewId="0">
      <selection activeCell="B22" sqref="B22:F35"/>
    </sheetView>
  </sheetViews>
  <sheetFormatPr defaultRowHeight="15" x14ac:dyDescent="0.25"/>
  <cols>
    <col min="4" max="4" width="60.7109375" customWidth="1"/>
  </cols>
  <sheetData>
    <row r="1" spans="1:7" x14ac:dyDescent="0.25">
      <c r="A1" s="209"/>
      <c r="B1" s="209"/>
      <c r="C1" s="209"/>
      <c r="D1" s="210" t="s">
        <v>5454</v>
      </c>
      <c r="E1" s="211"/>
      <c r="F1" s="211"/>
      <c r="G1" s="211"/>
    </row>
    <row r="2" spans="1:7" x14ac:dyDescent="0.25">
      <c r="A2" s="219" t="s">
        <v>5455</v>
      </c>
      <c r="B2" s="219"/>
      <c r="C2" s="219"/>
      <c r="D2" s="211"/>
      <c r="E2" s="211"/>
      <c r="F2" s="211"/>
      <c r="G2" s="211"/>
    </row>
    <row r="3" spans="1:7" ht="17.25" x14ac:dyDescent="0.25">
      <c r="A3" s="213" t="s">
        <v>5486</v>
      </c>
      <c r="B3" s="213"/>
      <c r="C3" s="213"/>
      <c r="D3" s="211"/>
      <c r="E3" s="211"/>
      <c r="F3" s="211"/>
      <c r="G3" s="211"/>
    </row>
    <row r="4" spans="1:7" ht="17.25" x14ac:dyDescent="0.25">
      <c r="A4" s="214" t="s">
        <v>5456</v>
      </c>
      <c r="B4" s="214"/>
      <c r="C4" s="214"/>
      <c r="D4" s="211"/>
      <c r="E4" s="211"/>
      <c r="F4" s="211"/>
      <c r="G4" s="211"/>
    </row>
    <row r="5" spans="1:7" x14ac:dyDescent="0.25">
      <c r="A5" s="211"/>
      <c r="B5" s="211"/>
      <c r="C5" s="211"/>
      <c r="D5" s="211"/>
      <c r="E5" s="211"/>
      <c r="F5" s="211"/>
      <c r="G5" s="211"/>
    </row>
    <row r="6" spans="1:7" x14ac:dyDescent="0.25">
      <c r="A6" s="215" t="s">
        <v>5457</v>
      </c>
      <c r="B6" s="215"/>
      <c r="C6" s="215"/>
      <c r="D6" s="215" t="s">
        <v>5463</v>
      </c>
      <c r="E6" s="215"/>
      <c r="F6" s="211"/>
      <c r="G6" s="211"/>
    </row>
    <row r="7" spans="1:7" x14ac:dyDescent="0.25">
      <c r="A7" s="216" t="s">
        <v>5487</v>
      </c>
      <c r="B7" s="216"/>
      <c r="C7" s="216"/>
      <c r="D7" s="217" t="s">
        <v>5464</v>
      </c>
      <c r="E7" s="218" t="s">
        <v>5492</v>
      </c>
      <c r="F7" s="211"/>
      <c r="G7" s="211"/>
    </row>
    <row r="8" spans="1:7" x14ac:dyDescent="0.25">
      <c r="A8" s="216" t="s">
        <v>5458</v>
      </c>
      <c r="B8" s="216"/>
      <c r="C8" s="216"/>
      <c r="D8" s="212" t="s">
        <v>5465</v>
      </c>
      <c r="E8" s="219" t="s">
        <v>5478</v>
      </c>
      <c r="F8" s="211"/>
      <c r="G8" s="211"/>
    </row>
    <row r="9" spans="1:7" x14ac:dyDescent="0.25">
      <c r="A9" s="216">
        <v>7</v>
      </c>
      <c r="B9" s="216"/>
      <c r="C9" s="216"/>
      <c r="D9" s="212" t="s">
        <v>5466</v>
      </c>
      <c r="E9" s="219" t="s">
        <v>5467</v>
      </c>
      <c r="F9" s="211"/>
      <c r="G9" s="211"/>
    </row>
    <row r="10" spans="1:7" x14ac:dyDescent="0.25">
      <c r="A10" s="216" t="s">
        <v>5459</v>
      </c>
      <c r="B10" s="216"/>
      <c r="C10" s="216"/>
      <c r="D10" s="232"/>
      <c r="E10" s="232"/>
      <c r="F10" s="211"/>
      <c r="G10" s="211"/>
    </row>
    <row r="11" spans="1:7" x14ac:dyDescent="0.25">
      <c r="A11" s="216" t="s">
        <v>5460</v>
      </c>
      <c r="B11" s="216"/>
      <c r="C11" s="216"/>
      <c r="D11" s="217" t="s">
        <v>29</v>
      </c>
      <c r="E11" s="218" t="s">
        <v>5493</v>
      </c>
      <c r="F11" s="211"/>
      <c r="G11" s="211"/>
    </row>
    <row r="12" spans="1:7" x14ac:dyDescent="0.25">
      <c r="A12" s="215" t="s">
        <v>5461</v>
      </c>
      <c r="B12" s="215"/>
      <c r="C12" s="215"/>
      <c r="D12" s="215" t="s">
        <v>5468</v>
      </c>
      <c r="E12" s="215"/>
      <c r="F12" s="211"/>
      <c r="G12" s="211"/>
    </row>
    <row r="13" spans="1:7" x14ac:dyDescent="0.25">
      <c r="A13" s="216" t="s">
        <v>5487</v>
      </c>
      <c r="B13" s="216"/>
      <c r="C13" s="216"/>
      <c r="D13" s="212" t="s">
        <v>5469</v>
      </c>
      <c r="E13" s="237">
        <v>16136</v>
      </c>
      <c r="F13" s="211"/>
      <c r="G13" s="211"/>
    </row>
    <row r="14" spans="1:7" x14ac:dyDescent="0.25">
      <c r="A14" s="216" t="s">
        <v>5458</v>
      </c>
      <c r="B14" s="216"/>
      <c r="C14" s="216"/>
      <c r="D14" s="212" t="s">
        <v>5470</v>
      </c>
      <c r="E14" s="237">
        <v>1958</v>
      </c>
      <c r="F14" s="211"/>
      <c r="G14" s="211"/>
    </row>
    <row r="15" spans="1:7" x14ac:dyDescent="0.25">
      <c r="A15" s="216">
        <v>7</v>
      </c>
      <c r="B15" s="216"/>
      <c r="C15" s="216"/>
      <c r="D15" s="233"/>
      <c r="E15" s="233"/>
      <c r="F15" s="211"/>
      <c r="G15" s="211"/>
    </row>
    <row r="16" spans="1:7" x14ac:dyDescent="0.25">
      <c r="A16" s="216" t="s">
        <v>5459</v>
      </c>
      <c r="B16" s="216"/>
      <c r="C16" s="216"/>
      <c r="D16" s="233"/>
      <c r="E16" s="233"/>
      <c r="F16" s="211"/>
      <c r="G16" s="211"/>
    </row>
    <row r="17" spans="1:7" x14ac:dyDescent="0.25">
      <c r="A17" s="216" t="s">
        <v>5460</v>
      </c>
      <c r="B17" s="216"/>
      <c r="C17" s="216"/>
      <c r="D17" s="233"/>
      <c r="E17" s="233"/>
      <c r="F17" s="211"/>
      <c r="G17" s="211"/>
    </row>
    <row r="18" spans="1:7" x14ac:dyDescent="0.25">
      <c r="A18" s="215" t="s">
        <v>5462</v>
      </c>
      <c r="B18" s="215"/>
      <c r="C18" s="215"/>
      <c r="D18" s="233"/>
      <c r="E18" s="233"/>
      <c r="F18" s="211"/>
      <c r="G18" s="211"/>
    </row>
    <row r="19" spans="1:7" ht="15.75" thickBot="1" x14ac:dyDescent="0.3">
      <c r="A19" s="216" t="s">
        <v>5488</v>
      </c>
      <c r="B19" s="216"/>
      <c r="C19" s="216"/>
      <c r="D19" s="233"/>
      <c r="E19" s="233"/>
      <c r="F19" s="211"/>
      <c r="G19" s="211"/>
    </row>
    <row r="20" spans="1:7" ht="15.75" thickBot="1" x14ac:dyDescent="0.3">
      <c r="A20" s="220" t="s">
        <v>5489</v>
      </c>
      <c r="B20" s="238"/>
      <c r="C20" s="238"/>
      <c r="D20" s="211"/>
      <c r="E20" s="211"/>
      <c r="F20" s="211"/>
      <c r="G20" s="211"/>
    </row>
    <row r="21" spans="1:7" ht="15.75" thickBot="1" x14ac:dyDescent="0.3">
      <c r="A21" s="221" t="s">
        <v>5471</v>
      </c>
      <c r="B21" s="239"/>
      <c r="C21" s="239"/>
      <c r="D21" s="222" t="s">
        <v>5472</v>
      </c>
      <c r="E21" s="222" t="s">
        <v>1557</v>
      </c>
      <c r="F21" s="222" t="s">
        <v>5473</v>
      </c>
      <c r="G21" s="223" t="s">
        <v>5464</v>
      </c>
    </row>
    <row r="22" spans="1:7" ht="15.75" thickBot="1" x14ac:dyDescent="0.3">
      <c r="A22" s="224">
        <v>1</v>
      </c>
      <c r="B22" s="240" t="s">
        <v>3893</v>
      </c>
      <c r="C22" s="240" t="s">
        <v>2099</v>
      </c>
      <c r="D22" s="225" t="s">
        <v>4170</v>
      </c>
      <c r="E22" s="225">
        <v>15.08</v>
      </c>
      <c r="F22" s="225">
        <v>-2.2599999999999998</v>
      </c>
      <c r="G22" s="226" t="s">
        <v>5494</v>
      </c>
    </row>
    <row r="23" spans="1:7" ht="15.75" thickBot="1" x14ac:dyDescent="0.3">
      <c r="A23" s="224">
        <v>2</v>
      </c>
      <c r="B23" s="240" t="s">
        <v>4039</v>
      </c>
      <c r="C23" s="240" t="s">
        <v>2099</v>
      </c>
      <c r="D23" s="225" t="s">
        <v>4040</v>
      </c>
      <c r="E23" s="225">
        <v>12.06</v>
      </c>
      <c r="F23" s="225">
        <v>-1.81</v>
      </c>
      <c r="G23" s="226" t="s">
        <v>5495</v>
      </c>
    </row>
    <row r="24" spans="1:7" ht="15.75" thickBot="1" x14ac:dyDescent="0.3">
      <c r="A24" s="224">
        <v>2</v>
      </c>
      <c r="B24" s="240" t="s">
        <v>4039</v>
      </c>
      <c r="C24" s="240" t="s">
        <v>2099</v>
      </c>
      <c r="D24" s="225" t="s">
        <v>4040</v>
      </c>
      <c r="E24" s="225">
        <v>12.06</v>
      </c>
      <c r="F24" s="225">
        <v>-1.81</v>
      </c>
      <c r="G24" s="226" t="s">
        <v>5495</v>
      </c>
    </row>
    <row r="25" spans="1:7" ht="15.75" thickBot="1" x14ac:dyDescent="0.3">
      <c r="A25" s="224">
        <v>3</v>
      </c>
      <c r="B25" s="240" t="s">
        <v>2239</v>
      </c>
      <c r="C25" s="240" t="s">
        <v>2067</v>
      </c>
      <c r="D25" s="225" t="s">
        <v>5231</v>
      </c>
      <c r="E25" s="225">
        <v>14.48</v>
      </c>
      <c r="F25" s="225">
        <v>-2.17</v>
      </c>
      <c r="G25" s="226" t="s">
        <v>5496</v>
      </c>
    </row>
    <row r="26" spans="1:7" ht="15.75" thickBot="1" x14ac:dyDescent="0.3">
      <c r="A26" s="224">
        <v>3</v>
      </c>
      <c r="B26" s="240" t="s">
        <v>2239</v>
      </c>
      <c r="C26" s="240" t="s">
        <v>2067</v>
      </c>
      <c r="D26" s="225" t="s">
        <v>5231</v>
      </c>
      <c r="E26" s="225">
        <v>14.48</v>
      </c>
      <c r="F26" s="225">
        <v>-2.17</v>
      </c>
      <c r="G26" s="226" t="s">
        <v>5496</v>
      </c>
    </row>
    <row r="27" spans="1:7" ht="15.75" thickBot="1" x14ac:dyDescent="0.3">
      <c r="A27" s="224">
        <v>4</v>
      </c>
      <c r="B27" s="240" t="s">
        <v>4154</v>
      </c>
      <c r="C27" s="240" t="s">
        <v>2226</v>
      </c>
      <c r="D27" s="225" t="s">
        <v>4155</v>
      </c>
      <c r="E27" s="225">
        <v>31.95</v>
      </c>
      <c r="F27" s="225">
        <v>-6.39</v>
      </c>
      <c r="G27" s="226" t="s">
        <v>5497</v>
      </c>
    </row>
    <row r="28" spans="1:7" ht="15.75" thickBot="1" x14ac:dyDescent="0.3">
      <c r="A28" s="224">
        <v>5</v>
      </c>
      <c r="B28" s="240" t="s">
        <v>5220</v>
      </c>
      <c r="C28" s="240" t="s">
        <v>2826</v>
      </c>
      <c r="D28" s="225" t="s">
        <v>5221</v>
      </c>
      <c r="E28" s="225">
        <v>15.5</v>
      </c>
      <c r="F28" s="225">
        <v>-2.33</v>
      </c>
      <c r="G28" s="226" t="s">
        <v>5498</v>
      </c>
    </row>
    <row r="29" spans="1:7" ht="15.75" thickBot="1" x14ac:dyDescent="0.3">
      <c r="A29" s="224">
        <v>6</v>
      </c>
      <c r="B29" s="240" t="s">
        <v>2898</v>
      </c>
      <c r="C29" s="240" t="s">
        <v>2067</v>
      </c>
      <c r="D29" s="225" t="s">
        <v>2899</v>
      </c>
      <c r="E29" s="225">
        <v>10.55</v>
      </c>
      <c r="F29" s="225">
        <v>-1.585</v>
      </c>
      <c r="G29" s="226" t="s">
        <v>5499</v>
      </c>
    </row>
    <row r="30" spans="1:7" ht="15.75" thickBot="1" x14ac:dyDescent="0.3">
      <c r="A30" s="224">
        <v>6</v>
      </c>
      <c r="B30" s="240" t="s">
        <v>2898</v>
      </c>
      <c r="C30" s="240" t="s">
        <v>2067</v>
      </c>
      <c r="D30" s="225" t="s">
        <v>2899</v>
      </c>
      <c r="E30" s="225">
        <v>10.55</v>
      </c>
      <c r="F30" s="225">
        <v>-1.585</v>
      </c>
      <c r="G30" s="226" t="s">
        <v>5499</v>
      </c>
    </row>
    <row r="31" spans="1:7" ht="15.75" thickBot="1" x14ac:dyDescent="0.3">
      <c r="A31" s="224">
        <v>7</v>
      </c>
      <c r="B31" s="240" t="s">
        <v>5188</v>
      </c>
      <c r="C31" s="240" t="s">
        <v>2070</v>
      </c>
      <c r="D31" s="225" t="s">
        <v>5189</v>
      </c>
      <c r="E31" s="225">
        <v>24.7</v>
      </c>
      <c r="F31" s="225">
        <v>-3.71</v>
      </c>
      <c r="G31" s="226" t="s">
        <v>5500</v>
      </c>
    </row>
    <row r="32" spans="1:7" ht="15.75" thickBot="1" x14ac:dyDescent="0.3">
      <c r="A32" s="224">
        <v>8</v>
      </c>
      <c r="B32" s="240" t="s">
        <v>2690</v>
      </c>
      <c r="C32" s="240" t="s">
        <v>2067</v>
      </c>
      <c r="D32" s="225" t="s">
        <v>2717</v>
      </c>
      <c r="E32" s="225">
        <v>5.57</v>
      </c>
      <c r="F32" s="225">
        <v>-0.84</v>
      </c>
      <c r="G32" s="226" t="s">
        <v>5501</v>
      </c>
    </row>
    <row r="33" spans="1:7" ht="15.75" thickBot="1" x14ac:dyDescent="0.3">
      <c r="A33" s="224">
        <v>9</v>
      </c>
      <c r="B33" s="240" t="s">
        <v>2266</v>
      </c>
      <c r="C33" s="240" t="s">
        <v>2067</v>
      </c>
      <c r="D33" s="225" t="s">
        <v>5230</v>
      </c>
      <c r="E33" s="225">
        <v>15.93</v>
      </c>
      <c r="F33" s="225">
        <v>-2.39</v>
      </c>
      <c r="G33" s="226" t="s">
        <v>5502</v>
      </c>
    </row>
    <row r="34" spans="1:7" ht="15.75" thickBot="1" x14ac:dyDescent="0.3">
      <c r="A34" s="224">
        <v>10</v>
      </c>
      <c r="B34" s="240" t="s">
        <v>5506</v>
      </c>
      <c r="C34" s="240" t="s">
        <v>2067</v>
      </c>
      <c r="D34" s="225" t="s">
        <v>5507</v>
      </c>
      <c r="E34" s="225">
        <v>18.63</v>
      </c>
      <c r="F34" s="225">
        <v>-2.79</v>
      </c>
      <c r="G34" s="226" t="s">
        <v>5503</v>
      </c>
    </row>
    <row r="35" spans="1:7" ht="15.75" thickBot="1" x14ac:dyDescent="0.3">
      <c r="A35" s="224">
        <v>11</v>
      </c>
      <c r="B35" s="240" t="s">
        <v>4425</v>
      </c>
      <c r="C35" s="240" t="s">
        <v>2742</v>
      </c>
      <c r="D35" s="225" t="s">
        <v>4426</v>
      </c>
      <c r="E35" s="225">
        <v>13.22</v>
      </c>
      <c r="F35" s="225">
        <v>-1.98</v>
      </c>
      <c r="G35" s="226" t="s">
        <v>5504</v>
      </c>
    </row>
    <row r="36" spans="1:7" ht="15.75" thickBot="1" x14ac:dyDescent="0.3">
      <c r="A36" s="227"/>
      <c r="B36" s="241"/>
      <c r="C36" s="241"/>
      <c r="D36" s="216"/>
      <c r="E36" s="216"/>
      <c r="F36" s="216"/>
      <c r="G36" s="228"/>
    </row>
    <row r="37" spans="1:7" ht="44.25" customHeight="1" thickBot="1" x14ac:dyDescent="0.3">
      <c r="A37" s="229"/>
      <c r="B37" s="242"/>
      <c r="C37" s="242"/>
      <c r="D37" s="234" t="s">
        <v>5490</v>
      </c>
      <c r="E37" s="235"/>
      <c r="F37" s="236"/>
      <c r="G37" s="230" t="s">
        <v>5505</v>
      </c>
    </row>
    <row r="38" spans="1:7" x14ac:dyDescent="0.25">
      <c r="A38" s="231" t="s">
        <v>5474</v>
      </c>
      <c r="B38" s="231"/>
      <c r="C38" s="231"/>
      <c r="D38" s="211"/>
      <c r="E38" s="211"/>
      <c r="F38" s="211"/>
      <c r="G38" s="211"/>
    </row>
    <row r="39" spans="1:7" x14ac:dyDescent="0.25">
      <c r="A39" s="231" t="s">
        <v>5475</v>
      </c>
      <c r="B39" s="231"/>
      <c r="C39" s="231"/>
      <c r="D39" s="211"/>
      <c r="E39" s="211"/>
      <c r="F39" s="211"/>
      <c r="G39" s="211"/>
    </row>
    <row r="40" spans="1:7" x14ac:dyDescent="0.25">
      <c r="A40" s="211"/>
      <c r="B40" s="211"/>
      <c r="C40" s="211"/>
      <c r="D40" s="211"/>
      <c r="E40" s="211"/>
      <c r="F40" s="211"/>
      <c r="G40" s="211"/>
    </row>
    <row r="41" spans="1:7" x14ac:dyDescent="0.25">
      <c r="A41" s="218" t="s">
        <v>5476</v>
      </c>
      <c r="B41" s="218"/>
      <c r="C41" s="218"/>
      <c r="D41" s="211"/>
      <c r="E41" s="211"/>
      <c r="F41" s="211"/>
      <c r="G41" s="211"/>
    </row>
    <row r="42" spans="1:7" x14ac:dyDescent="0.25">
      <c r="A42" s="231" t="s">
        <v>5477</v>
      </c>
      <c r="B42" s="231"/>
      <c r="C42" s="231"/>
      <c r="D42" s="211"/>
      <c r="E42" s="211"/>
      <c r="F42" s="211"/>
      <c r="G42" s="211"/>
    </row>
    <row r="43" spans="1:7" x14ac:dyDescent="0.25">
      <c r="A43" s="211"/>
      <c r="B43" s="211"/>
      <c r="C43" s="211"/>
      <c r="D43" s="211"/>
      <c r="E43" s="211"/>
      <c r="F43" s="211"/>
      <c r="G43" s="211"/>
    </row>
    <row r="44" spans="1:7" x14ac:dyDescent="0.25">
      <c r="A44" s="231" t="s">
        <v>5491</v>
      </c>
      <c r="B44" s="231"/>
      <c r="C44" s="231"/>
      <c r="D44" s="211"/>
      <c r="E44" s="211"/>
      <c r="F44" s="211"/>
      <c r="G44" s="211"/>
    </row>
  </sheetData>
  <hyperlinks>
    <hyperlink ref="D1" r:id="rId1" display="javascript:PrintThis();" xr:uid="{290C3A8B-5B78-46F6-AA43-381B3D9CFF8C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1554</v>
      </c>
      <c r="B1" s="45" t="s">
        <v>39</v>
      </c>
      <c r="C1" s="45" t="s">
        <v>1555</v>
      </c>
      <c r="D1" s="45" t="s">
        <v>1556</v>
      </c>
      <c r="E1" s="45" t="s">
        <v>1557</v>
      </c>
    </row>
    <row r="2" spans="1:7" ht="16.5" thickTop="1" thickBot="1" x14ac:dyDescent="0.3">
      <c r="A2" s="46" t="s">
        <v>1558</v>
      </c>
      <c r="B2" s="46" t="s">
        <v>1559</v>
      </c>
      <c r="C2" s="46">
        <v>1</v>
      </c>
      <c r="D2" s="46" t="s">
        <v>1560</v>
      </c>
      <c r="E2" s="46">
        <v>600</v>
      </c>
    </row>
    <row r="3" spans="1:7" ht="15.75" thickBot="1" x14ac:dyDescent="0.3">
      <c r="A3" s="48">
        <v>15</v>
      </c>
      <c r="B3" s="46" t="s">
        <v>1561</v>
      </c>
      <c r="C3" s="46">
        <v>2</v>
      </c>
      <c r="D3" s="46" t="s">
        <v>1562</v>
      </c>
      <c r="E3" s="46">
        <v>24876</v>
      </c>
      <c r="F3" s="47" t="s">
        <v>1404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1563</v>
      </c>
      <c r="C4" s="46">
        <v>1</v>
      </c>
      <c r="D4" s="46" t="s">
        <v>1564</v>
      </c>
      <c r="E4" s="46">
        <v>3665</v>
      </c>
      <c r="F4" t="s">
        <v>1404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1565</v>
      </c>
      <c r="C5" s="46">
        <v>1</v>
      </c>
      <c r="D5" s="46" t="s">
        <v>1566</v>
      </c>
      <c r="E5" s="46">
        <v>8679</v>
      </c>
      <c r="F5" t="s">
        <v>1404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1567</v>
      </c>
      <c r="C6" s="46">
        <v>2</v>
      </c>
      <c r="D6" s="46" t="s">
        <v>1568</v>
      </c>
      <c r="E6" s="46">
        <v>28806</v>
      </c>
      <c r="F6" t="s">
        <v>1404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1569</v>
      </c>
      <c r="C7" s="46">
        <v>1</v>
      </c>
      <c r="D7" s="46" t="s">
        <v>1570</v>
      </c>
      <c r="E7" s="46">
        <v>9432</v>
      </c>
      <c r="F7" t="s">
        <v>1404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1571</v>
      </c>
      <c r="C8" s="46">
        <v>1</v>
      </c>
      <c r="D8" s="46" t="s">
        <v>1570</v>
      </c>
      <c r="E8" s="46">
        <v>9432</v>
      </c>
      <c r="F8" t="s">
        <v>1404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1572</v>
      </c>
      <c r="C9" s="46">
        <v>1</v>
      </c>
      <c r="D9" s="46" t="s">
        <v>1573</v>
      </c>
      <c r="E9" s="46">
        <v>7102</v>
      </c>
      <c r="F9" t="s">
        <v>1404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1574</v>
      </c>
      <c r="C10" s="46">
        <v>1</v>
      </c>
      <c r="D10" s="46" t="s">
        <v>1575</v>
      </c>
      <c r="E10" s="46">
        <v>8787</v>
      </c>
      <c r="F10" t="s">
        <v>1404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1576</v>
      </c>
      <c r="C11" s="46">
        <v>1</v>
      </c>
      <c r="D11" s="46" t="s">
        <v>1577</v>
      </c>
      <c r="E11" s="46">
        <v>3418</v>
      </c>
      <c r="F11" t="s">
        <v>1404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1578</v>
      </c>
      <c r="C12" s="46">
        <v>1</v>
      </c>
      <c r="D12" s="46" t="s">
        <v>1579</v>
      </c>
      <c r="E12" s="46">
        <v>5748</v>
      </c>
      <c r="F12" t="s">
        <v>1404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1580</v>
      </c>
      <c r="C17" s="46">
        <v>1</v>
      </c>
      <c r="D17" s="46" t="s">
        <v>1581</v>
      </c>
      <c r="E17" s="46">
        <v>37315</v>
      </c>
      <c r="F17" s="47" t="s">
        <v>1404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1582</v>
      </c>
      <c r="C18" s="46">
        <v>1</v>
      </c>
      <c r="D18" s="46" t="s">
        <v>1560</v>
      </c>
      <c r="E18" s="46">
        <v>0</v>
      </c>
      <c r="F18" t="s">
        <v>1404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1583</v>
      </c>
      <c r="C19" s="46">
        <v>1</v>
      </c>
      <c r="D19" s="46" t="s">
        <v>1584</v>
      </c>
      <c r="E19" s="46">
        <v>38750</v>
      </c>
      <c r="F19" t="s">
        <v>1404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1576</v>
      </c>
      <c r="C20" s="46">
        <v>1</v>
      </c>
      <c r="D20" s="46" t="s">
        <v>1577</v>
      </c>
      <c r="E20" s="46">
        <v>3418</v>
      </c>
      <c r="F20" t="s">
        <v>1404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1578</v>
      </c>
      <c r="C21" s="46">
        <v>2</v>
      </c>
      <c r="D21" s="46" t="s">
        <v>1579</v>
      </c>
      <c r="E21" s="46">
        <v>11496</v>
      </c>
      <c r="F21" t="s">
        <v>1404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1585</v>
      </c>
      <c r="C22" s="46">
        <v>1</v>
      </c>
      <c r="D22" s="46" t="s">
        <v>1581</v>
      </c>
      <c r="E22" s="46">
        <v>37315</v>
      </c>
      <c r="F22" t="s">
        <v>1404</v>
      </c>
      <c r="G22" t="str">
        <f t="shared" si="1"/>
        <v>Forever, Try Pack Алоэ Манго, 000007363</v>
      </c>
    </row>
    <row r="24" spans="1:20" ht="15.75" thickBot="1" x14ac:dyDescent="0.3">
      <c r="A24" s="71" t="s">
        <v>1586</v>
      </c>
    </row>
    <row r="25" spans="1:20" ht="21.75" thickBot="1" x14ac:dyDescent="0.3">
      <c r="A25" s="48">
        <v>1129</v>
      </c>
      <c r="B25" s="46" t="s">
        <v>1582</v>
      </c>
      <c r="C25" s="46">
        <v>1</v>
      </c>
      <c r="D25" s="46" t="s">
        <v>1560</v>
      </c>
      <c r="E25" s="46">
        <v>0</v>
      </c>
      <c r="F25" t="s">
        <v>1404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1587</v>
      </c>
      <c r="C26" s="46">
        <v>1</v>
      </c>
      <c r="D26" s="46" t="s">
        <v>1588</v>
      </c>
      <c r="E26" s="46">
        <v>11593</v>
      </c>
      <c r="F26" t="s">
        <v>1404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1589</v>
      </c>
      <c r="C27" s="46">
        <v>1</v>
      </c>
      <c r="D27" s="46" t="s">
        <v>1590</v>
      </c>
      <c r="E27" s="46">
        <v>8112</v>
      </c>
      <c r="F27" t="s">
        <v>1404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1563</v>
      </c>
      <c r="C28" s="46">
        <v>2</v>
      </c>
      <c r="D28" s="46" t="s">
        <v>1564</v>
      </c>
      <c r="E28" s="46">
        <v>5402</v>
      </c>
      <c r="F28" t="s">
        <v>1404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1591</v>
      </c>
      <c r="C29" s="46">
        <v>2</v>
      </c>
      <c r="D29" s="46" t="s">
        <v>1592</v>
      </c>
      <c r="E29" s="46">
        <v>20054</v>
      </c>
      <c r="F29" t="s">
        <v>1404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1567</v>
      </c>
      <c r="C30" s="46">
        <v>2</v>
      </c>
      <c r="D30" s="46" t="s">
        <v>1568</v>
      </c>
      <c r="E30" s="46">
        <v>21226</v>
      </c>
      <c r="F30" t="s">
        <v>1404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1593</v>
      </c>
      <c r="C31" s="46">
        <v>1</v>
      </c>
      <c r="D31" s="46" t="s">
        <v>1594</v>
      </c>
      <c r="E31" s="46">
        <v>11646</v>
      </c>
      <c r="F31" t="s">
        <v>1404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1595</v>
      </c>
      <c r="C32" s="46">
        <v>1</v>
      </c>
      <c r="D32" s="46" t="s">
        <v>1596</v>
      </c>
      <c r="E32" s="46">
        <v>11722</v>
      </c>
      <c r="F32" t="s">
        <v>1404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1597</v>
      </c>
      <c r="C33" s="46">
        <v>1</v>
      </c>
      <c r="D33" s="46" t="s">
        <v>1598</v>
      </c>
      <c r="E33" s="46">
        <v>7285</v>
      </c>
      <c r="F33" t="s">
        <v>1404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1599</v>
      </c>
      <c r="C34" s="46">
        <v>1</v>
      </c>
      <c r="D34" s="46" t="s">
        <v>1600</v>
      </c>
      <c r="E34" s="46">
        <v>7787</v>
      </c>
      <c r="F34" t="s">
        <v>1404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1576</v>
      </c>
      <c r="C35" s="46">
        <v>2</v>
      </c>
      <c r="D35" s="46" t="s">
        <v>1577</v>
      </c>
      <c r="E35" s="46">
        <v>5038</v>
      </c>
      <c r="F35" t="s">
        <v>1404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1554</v>
      </c>
      <c r="B37" t="s">
        <v>39</v>
      </c>
      <c r="C37" t="s">
        <v>1555</v>
      </c>
      <c r="D37" t="s">
        <v>1556</v>
      </c>
      <c r="E37" t="s">
        <v>1557</v>
      </c>
    </row>
    <row r="38" spans="1:20" ht="15.75" thickBot="1" x14ac:dyDescent="0.3">
      <c r="A38" s="48">
        <v>153</v>
      </c>
      <c r="B38" s="46" t="s">
        <v>1580</v>
      </c>
      <c r="C38" s="46">
        <v>2</v>
      </c>
      <c r="D38" s="46" t="s">
        <v>1581</v>
      </c>
      <c r="E38" s="46">
        <v>57740</v>
      </c>
      <c r="F38" t="s">
        <v>1404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1582</v>
      </c>
      <c r="C39" s="46">
        <v>1</v>
      </c>
      <c r="D39" s="46" t="s">
        <v>1560</v>
      </c>
      <c r="E39" s="46">
        <v>0</v>
      </c>
      <c r="F39" t="s">
        <v>1404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1569</v>
      </c>
      <c r="C40" s="46">
        <v>2</v>
      </c>
      <c r="D40" s="46" t="s">
        <v>1570</v>
      </c>
      <c r="E40" s="46">
        <v>14598</v>
      </c>
      <c r="F40" t="s">
        <v>1404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1554</v>
      </c>
      <c r="B43" s="46" t="s">
        <v>39</v>
      </c>
      <c r="C43" s="46" t="s">
        <v>1555</v>
      </c>
      <c r="D43" s="46" t="s">
        <v>1556</v>
      </c>
      <c r="E43" s="46" t="s">
        <v>1557</v>
      </c>
    </row>
    <row r="44" spans="1:20" ht="15.75" thickBot="1" x14ac:dyDescent="0.3">
      <c r="A44" s="48">
        <v>153</v>
      </c>
      <c r="B44" s="46" t="s">
        <v>1580</v>
      </c>
      <c r="C44" s="46">
        <v>2</v>
      </c>
      <c r="D44" s="46" t="s">
        <v>1581</v>
      </c>
      <c r="E44" s="46">
        <v>57740</v>
      </c>
      <c r="F44" t="s">
        <v>1404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1589</v>
      </c>
      <c r="C45" s="46">
        <v>1</v>
      </c>
      <c r="D45" s="46" t="s">
        <v>1590</v>
      </c>
      <c r="E45" s="46">
        <v>8516</v>
      </c>
      <c r="F45" t="s">
        <v>1404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1565</v>
      </c>
      <c r="C46" s="46">
        <v>2</v>
      </c>
      <c r="D46" s="46" t="s">
        <v>1566</v>
      </c>
      <c r="E46" s="46">
        <v>13432</v>
      </c>
      <c r="F46" t="s">
        <v>1404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1571</v>
      </c>
      <c r="C47" s="46">
        <v>1</v>
      </c>
      <c r="D47" s="46" t="s">
        <v>1570</v>
      </c>
      <c r="E47" s="46">
        <v>7299</v>
      </c>
      <c r="F47" t="s">
        <v>1404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1601</v>
      </c>
      <c r="C48" s="46">
        <v>1</v>
      </c>
      <c r="D48" s="46" t="s">
        <v>1602</v>
      </c>
      <c r="E48" s="46">
        <v>4672</v>
      </c>
      <c r="F48" t="s">
        <v>1404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1603</v>
      </c>
      <c r="C49" s="46">
        <v>1</v>
      </c>
      <c r="D49" s="46" t="s">
        <v>1573</v>
      </c>
      <c r="E49" s="46">
        <v>5495</v>
      </c>
      <c r="F49" t="s">
        <v>1404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1597</v>
      </c>
      <c r="C50" s="46">
        <v>1</v>
      </c>
      <c r="D50" s="46" t="s">
        <v>1598</v>
      </c>
      <c r="E50" s="46">
        <v>7648</v>
      </c>
      <c r="F50" t="s">
        <v>1404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1576</v>
      </c>
      <c r="C51" s="46">
        <v>2</v>
      </c>
      <c r="D51" s="46" t="s">
        <v>1577</v>
      </c>
      <c r="E51" s="46">
        <v>5290</v>
      </c>
      <c r="F51" t="s">
        <v>1404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1</vt:i4>
      </vt:variant>
    </vt:vector>
  </HeadingPairs>
  <TitlesOfParts>
    <vt:vector size="14" baseType="lpstr">
      <vt:lpstr>Маршрут</vt:lpstr>
      <vt:lpstr>Доставка</vt:lpstr>
      <vt:lpstr>Clients</vt:lpstr>
      <vt:lpstr>Адреса</vt:lpstr>
      <vt:lpstr>Карта ESSENS</vt:lpstr>
      <vt:lpstr>Лист1</vt:lpstr>
      <vt:lpstr>Лист2</vt:lpstr>
      <vt:lpstr>Лист3</vt:lpstr>
      <vt:lpstr>СводнаяДоходы</vt:lpstr>
      <vt:lpstr>Journal</vt:lpstr>
      <vt:lpstr>HeadJournal</vt:lpstr>
      <vt:lpstr>543967425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2025-12-23T09:43:13Z</dcterms:modified>
  <cp:category/>
  <cp:contentStatus/>
</cp:coreProperties>
</file>